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azon Drive\ReadyNAS_Sirtica19\Documenti\Fanta\GruppoEsperti\2018\Asta\"/>
    </mc:Choice>
  </mc:AlternateContent>
  <xr:revisionPtr revIDLastSave="0" documentId="8_{A1887707-1098-4483-A903-02747FBCFB29}" xr6:coauthVersionLast="34" xr6:coauthVersionMax="34" xr10:uidLastSave="{00000000-0000-0000-0000-000000000000}"/>
  <bookViews>
    <workbookView xWindow="0" yWindow="0" windowWidth="21600" windowHeight="10110" activeTab="1" xr2:uid="{00000000-000D-0000-FFFF-FFFF00000000}"/>
  </bookViews>
  <sheets>
    <sheet name="Algoritmo" sheetId="1" r:id="rId1"/>
    <sheet name="Pesi e Budget Iniziale" sheetId="2" r:id="rId2"/>
    <sheet name="PORTIERI - GE" sheetId="3" r:id="rId3"/>
    <sheet name="DIFENSORI - GE" sheetId="4" r:id="rId4"/>
    <sheet name="CENTROCAMPISTI - GE" sheetId="5" r:id="rId5"/>
    <sheet name="ATTACCANTI - GE" sheetId="6" r:id="rId6"/>
    <sheet name="COPYRIGHT" sheetId="7" r:id="rId7"/>
    <sheet name="SQUADRE" sheetId="8" r:id="rId8"/>
    <sheet name="FATTORE CASA" sheetId="9" r:id="rId9"/>
    <sheet name="ALLENATORE" sheetId="10" r:id="rId10"/>
  </sheets>
  <definedNames>
    <definedName name="_xlnm._FilterDatabase" localSheetId="5" hidden="1">'ATTACCANTI - GE'!$A$1:$K$1</definedName>
    <definedName name="_xlnm._FilterDatabase" localSheetId="4" hidden="1">'CENTROCAMPISTI - GE'!$A$1:$N$1</definedName>
    <definedName name="_xlnm._FilterDatabase" localSheetId="3" hidden="1">'DIFENSORI - GE'!$A$1:$N$301</definedName>
    <definedName name="_xlnm._FilterDatabase" localSheetId="2" hidden="1">'PORTIERI - GE'!$A$1:$N$301</definedName>
    <definedName name="Excel_BuiltIn__FilterDatabase_3">'PORTIERI - GE'!$A$1:$N$65</definedName>
    <definedName name="Excel_BuiltIn__FilterDatabase_4">'DIFENSORI - GE'!$A$1:$N$186</definedName>
    <definedName name="Excel_BuiltIn__FilterDatabase_5">'CENTROCAMPISTI - GE'!$A$1:$N$197</definedName>
    <definedName name="Excel_BuiltIn__FilterDatabase_6">'ATTACCANTI - GE'!$A$1:$K$98</definedName>
  </definedNames>
  <calcPr calcId="179021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10" l="1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D21" i="9"/>
  <c r="B21" i="9" s="1"/>
  <c r="D20" i="9"/>
  <c r="B20" i="9" s="1"/>
  <c r="D19" i="9"/>
  <c r="B19" i="9" s="1"/>
  <c r="D18" i="9"/>
  <c r="B18" i="9" s="1"/>
  <c r="D17" i="9"/>
  <c r="B17" i="9" s="1"/>
  <c r="D16" i="9"/>
  <c r="B16" i="9" s="1"/>
  <c r="D15" i="9"/>
  <c r="B15" i="9" s="1"/>
  <c r="D14" i="9"/>
  <c r="B14" i="9" s="1"/>
  <c r="D13" i="9"/>
  <c r="B13" i="9" s="1"/>
  <c r="D12" i="9"/>
  <c r="B12" i="9" s="1"/>
  <c r="D11" i="9"/>
  <c r="B11" i="9" s="1"/>
  <c r="D10" i="9"/>
  <c r="B10" i="9" s="1"/>
  <c r="D9" i="9"/>
  <c r="B9" i="9" s="1"/>
  <c r="D8" i="9"/>
  <c r="B8" i="9" s="1"/>
  <c r="D7" i="9"/>
  <c r="B7" i="9" s="1"/>
  <c r="D6" i="9"/>
  <c r="B6" i="9" s="1"/>
  <c r="D5" i="9"/>
  <c r="B5" i="9" s="1"/>
  <c r="D4" i="9"/>
  <c r="B4" i="9" s="1"/>
  <c r="D3" i="9"/>
  <c r="B3" i="9" s="1"/>
  <c r="D2" i="9"/>
  <c r="B2" i="9" s="1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A6" i="7"/>
  <c r="A2" i="7"/>
  <c r="L171" i="4"/>
  <c r="L139" i="4"/>
  <c r="I127" i="4"/>
  <c r="I119" i="4"/>
  <c r="I111" i="4"/>
  <c r="I103" i="4"/>
  <c r="I95" i="4"/>
  <c r="I87" i="4"/>
  <c r="I79" i="4"/>
  <c r="I71" i="4"/>
  <c r="I63" i="4"/>
  <c r="I55" i="4"/>
  <c r="I47" i="4"/>
  <c r="I45" i="4"/>
  <c r="I43" i="4"/>
  <c r="I41" i="4"/>
  <c r="I39" i="4"/>
  <c r="I37" i="4"/>
  <c r="I35" i="4"/>
  <c r="I33" i="4"/>
  <c r="I31" i="4"/>
  <c r="I29" i="4"/>
  <c r="I27" i="4"/>
  <c r="I25" i="4"/>
  <c r="I23" i="4"/>
  <c r="I21" i="4"/>
  <c r="I19" i="4"/>
  <c r="I17" i="4"/>
  <c r="I15" i="4"/>
  <c r="L14" i="4"/>
  <c r="L12" i="4"/>
  <c r="L10" i="4"/>
  <c r="L8" i="4"/>
  <c r="L6" i="4"/>
  <c r="L4" i="4"/>
  <c r="L2" i="4"/>
  <c r="C32" i="2"/>
  <c r="C31" i="2"/>
  <c r="C30" i="2"/>
  <c r="Q14" i="4" s="1"/>
  <c r="C29" i="2"/>
  <c r="Q15" i="3" s="1"/>
  <c r="W22" i="2"/>
  <c r="U22" i="2"/>
  <c r="S22" i="2"/>
  <c r="B22" i="2" s="1"/>
  <c r="F22" i="2"/>
  <c r="D22" i="2"/>
  <c r="W21" i="2"/>
  <c r="F21" i="2" s="1"/>
  <c r="U21" i="2"/>
  <c r="D21" i="2" s="1"/>
  <c r="S21" i="2"/>
  <c r="B21" i="2"/>
  <c r="W20" i="2"/>
  <c r="U20" i="2"/>
  <c r="S20" i="2"/>
  <c r="B20" i="2" s="1"/>
  <c r="F20" i="2"/>
  <c r="D20" i="2"/>
  <c r="W19" i="2"/>
  <c r="F19" i="2" s="1"/>
  <c r="U19" i="2"/>
  <c r="D19" i="2" s="1"/>
  <c r="S19" i="2"/>
  <c r="B19" i="2"/>
  <c r="W18" i="2"/>
  <c r="U18" i="2"/>
  <c r="S18" i="2"/>
  <c r="B18" i="2" s="1"/>
  <c r="F18" i="2"/>
  <c r="D18" i="2"/>
  <c r="W17" i="2"/>
  <c r="F17" i="2" s="1"/>
  <c r="U17" i="2"/>
  <c r="D17" i="2" s="1"/>
  <c r="S17" i="2"/>
  <c r="B17" i="2"/>
  <c r="W16" i="2"/>
  <c r="U16" i="2"/>
  <c r="S16" i="2"/>
  <c r="B16" i="2" s="1"/>
  <c r="F16" i="2"/>
  <c r="D16" i="2"/>
  <c r="W15" i="2"/>
  <c r="F15" i="2" s="1"/>
  <c r="U15" i="2"/>
  <c r="D15" i="2" s="1"/>
  <c r="S15" i="2"/>
  <c r="B15" i="2"/>
  <c r="Y12" i="2"/>
  <c r="W12" i="2"/>
  <c r="U12" i="2"/>
  <c r="S12" i="2"/>
  <c r="B12" i="2" s="1"/>
  <c r="H12" i="2"/>
  <c r="F12" i="2"/>
  <c r="D12" i="2"/>
  <c r="Y11" i="2"/>
  <c r="W11" i="2"/>
  <c r="U11" i="2"/>
  <c r="S11" i="2"/>
  <c r="B11" i="2" s="1"/>
  <c r="H11" i="2"/>
  <c r="F11" i="2"/>
  <c r="D11" i="2"/>
  <c r="Y10" i="2"/>
  <c r="W10" i="2"/>
  <c r="U10" i="2"/>
  <c r="S10" i="2"/>
  <c r="H10" i="2"/>
  <c r="F10" i="2"/>
  <c r="D10" i="2"/>
  <c r="B10" i="2"/>
  <c r="Y9" i="2"/>
  <c r="W9" i="2"/>
  <c r="U9" i="2"/>
  <c r="S9" i="2"/>
  <c r="B9" i="2" s="1"/>
  <c r="H9" i="2"/>
  <c r="F9" i="2"/>
  <c r="D9" i="2"/>
  <c r="Y8" i="2"/>
  <c r="W8" i="2"/>
  <c r="U8" i="2"/>
  <c r="S8" i="2"/>
  <c r="B8" i="2" s="1"/>
  <c r="H8" i="2"/>
  <c r="F8" i="2"/>
  <c r="D8" i="2"/>
  <c r="Y7" i="2"/>
  <c r="W7" i="2"/>
  <c r="U7" i="2"/>
  <c r="D7" i="2" s="1"/>
  <c r="S7" i="2"/>
  <c r="B7" i="2" s="1"/>
  <c r="H7" i="2"/>
  <c r="F7" i="2"/>
  <c r="Y6" i="2"/>
  <c r="W6" i="2"/>
  <c r="U6" i="2"/>
  <c r="D6" i="2" s="1"/>
  <c r="S6" i="2"/>
  <c r="B6" i="2" s="1"/>
  <c r="H6" i="2"/>
  <c r="F6" i="2"/>
  <c r="Y5" i="2"/>
  <c r="W5" i="2"/>
  <c r="U5" i="2"/>
  <c r="D5" i="2" s="1"/>
  <c r="S5" i="2"/>
  <c r="B5" i="2" s="1"/>
  <c r="H5" i="2"/>
  <c r="L155" i="4" s="1"/>
  <c r="F5" i="2"/>
  <c r="I133" i="4" s="1"/>
  <c r="I22" i="5" l="1"/>
  <c r="I122" i="6"/>
  <c r="I118" i="6"/>
  <c r="I114" i="6"/>
  <c r="I110" i="6"/>
  <c r="I106" i="6"/>
  <c r="I102" i="6"/>
  <c r="I98" i="6"/>
  <c r="I94" i="6"/>
  <c r="I90" i="6"/>
  <c r="I86" i="6"/>
  <c r="I82" i="6"/>
  <c r="I78" i="6"/>
  <c r="I74" i="6"/>
  <c r="I70" i="6"/>
  <c r="I66" i="6"/>
  <c r="I62" i="6"/>
  <c r="I58" i="6"/>
  <c r="I54" i="6"/>
  <c r="I50" i="6"/>
  <c r="I46" i="6"/>
  <c r="I42" i="6"/>
  <c r="I38" i="6"/>
  <c r="I34" i="6"/>
  <c r="I30" i="6"/>
  <c r="I26" i="6"/>
  <c r="I123" i="6"/>
  <c r="I119" i="6"/>
  <c r="I115" i="6"/>
  <c r="I111" i="6"/>
  <c r="I107" i="6"/>
  <c r="I103" i="6"/>
  <c r="I99" i="6"/>
  <c r="I95" i="6"/>
  <c r="I91" i="6"/>
  <c r="I87" i="6"/>
  <c r="I83" i="6"/>
  <c r="I79" i="6"/>
  <c r="I75" i="6"/>
  <c r="I71" i="6"/>
  <c r="I67" i="6"/>
  <c r="I63" i="6"/>
  <c r="I59" i="6"/>
  <c r="I120" i="6"/>
  <c r="I116" i="6"/>
  <c r="I112" i="6"/>
  <c r="I108" i="6"/>
  <c r="I104" i="6"/>
  <c r="I100" i="6"/>
  <c r="I96" i="6"/>
  <c r="I92" i="6"/>
  <c r="I88" i="6"/>
  <c r="I84" i="6"/>
  <c r="I80" i="6"/>
  <c r="I76" i="6"/>
  <c r="I72" i="6"/>
  <c r="I68" i="6"/>
  <c r="I64" i="6"/>
  <c r="I60" i="6"/>
  <c r="I56" i="6"/>
  <c r="I52" i="6"/>
  <c r="I48" i="6"/>
  <c r="I117" i="6"/>
  <c r="I101" i="6"/>
  <c r="I85" i="6"/>
  <c r="I69" i="6"/>
  <c r="I49" i="6"/>
  <c r="I41" i="6"/>
  <c r="I39" i="6"/>
  <c r="I32" i="6"/>
  <c r="I25" i="6"/>
  <c r="I22" i="6"/>
  <c r="I18" i="6"/>
  <c r="I13" i="6"/>
  <c r="I9" i="6"/>
  <c r="I5" i="6"/>
  <c r="I121" i="6"/>
  <c r="I105" i="6"/>
  <c r="I89" i="6"/>
  <c r="I73" i="6"/>
  <c r="I57" i="6"/>
  <c r="I51" i="6"/>
  <c r="I44" i="6"/>
  <c r="I37" i="6"/>
  <c r="I35" i="6"/>
  <c r="I28" i="6"/>
  <c r="I23" i="6"/>
  <c r="I19" i="6"/>
  <c r="I15" i="6"/>
  <c r="I14" i="6"/>
  <c r="I10" i="6"/>
  <c r="I6" i="6"/>
  <c r="I2" i="6"/>
  <c r="I109" i="6"/>
  <c r="I93" i="6"/>
  <c r="I77" i="6"/>
  <c r="I61" i="6"/>
  <c r="I53" i="6"/>
  <c r="I40" i="6"/>
  <c r="I33" i="6"/>
  <c r="I31" i="6"/>
  <c r="I24" i="6"/>
  <c r="I20" i="6"/>
  <c r="I16" i="6"/>
  <c r="I11" i="6"/>
  <c r="I7" i="6"/>
  <c r="I3" i="6"/>
  <c r="I97" i="6"/>
  <c r="I55" i="6"/>
  <c r="I45" i="6"/>
  <c r="I8" i="6"/>
  <c r="I113" i="6"/>
  <c r="I43" i="6"/>
  <c r="I36" i="6"/>
  <c r="I29" i="6"/>
  <c r="I17" i="6"/>
  <c r="I12" i="6"/>
  <c r="I65" i="6"/>
  <c r="I27" i="6"/>
  <c r="I21" i="6"/>
  <c r="I81" i="6"/>
  <c r="I4" i="6"/>
  <c r="I47" i="6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2" i="3"/>
  <c r="I2" i="3"/>
  <c r="I15" i="3"/>
  <c r="I13" i="3"/>
  <c r="I11" i="3"/>
  <c r="I9" i="3"/>
  <c r="I7" i="3"/>
  <c r="I5" i="3"/>
  <c r="I3" i="3"/>
  <c r="I14" i="3"/>
  <c r="I10" i="3"/>
  <c r="I8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6" i="3"/>
  <c r="I4" i="3"/>
  <c r="L14" i="3"/>
  <c r="L12" i="3"/>
  <c r="L10" i="3"/>
  <c r="L8" i="3"/>
  <c r="L6" i="3"/>
  <c r="L4" i="3"/>
  <c r="L2" i="3"/>
  <c r="L38" i="3"/>
  <c r="L34" i="3"/>
  <c r="L30" i="3"/>
  <c r="L24" i="3"/>
  <c r="L18" i="3"/>
  <c r="L61" i="3"/>
  <c r="L59" i="3"/>
  <c r="L57" i="3"/>
  <c r="L55" i="3"/>
  <c r="L53" i="3"/>
  <c r="L51" i="3"/>
  <c r="L49" i="3"/>
  <c r="L47" i="3"/>
  <c r="L45" i="3"/>
  <c r="L43" i="3"/>
  <c r="L41" i="3"/>
  <c r="L39" i="3"/>
  <c r="L37" i="3"/>
  <c r="L35" i="3"/>
  <c r="L33" i="3"/>
  <c r="L31" i="3"/>
  <c r="L29" i="3"/>
  <c r="L27" i="3"/>
  <c r="L25" i="3"/>
  <c r="L23" i="3"/>
  <c r="L21" i="3"/>
  <c r="L19" i="3"/>
  <c r="L17" i="3"/>
  <c r="L44" i="3"/>
  <c r="L36" i="3"/>
  <c r="L32" i="3"/>
  <c r="L26" i="3"/>
  <c r="L22" i="3"/>
  <c r="L20" i="3"/>
  <c r="L15" i="3"/>
  <c r="L13" i="3"/>
  <c r="L11" i="3"/>
  <c r="L9" i="3"/>
  <c r="L7" i="3"/>
  <c r="L5" i="3"/>
  <c r="L3" i="3"/>
  <c r="L60" i="3"/>
  <c r="L58" i="3"/>
  <c r="L56" i="3"/>
  <c r="L54" i="3"/>
  <c r="L52" i="3"/>
  <c r="L50" i="3"/>
  <c r="L48" i="3"/>
  <c r="L46" i="3"/>
  <c r="L42" i="3"/>
  <c r="L40" i="3"/>
  <c r="L28" i="3"/>
  <c r="L16" i="3"/>
  <c r="L184" i="5"/>
  <c r="L182" i="5"/>
  <c r="L180" i="5"/>
  <c r="L178" i="5"/>
  <c r="L176" i="5"/>
  <c r="L183" i="5"/>
  <c r="L181" i="5"/>
  <c r="L179" i="5"/>
  <c r="L177" i="5"/>
  <c r="L170" i="5"/>
  <c r="L169" i="5"/>
  <c r="L162" i="5"/>
  <c r="L161" i="5"/>
  <c r="L157" i="5"/>
  <c r="L155" i="5"/>
  <c r="L153" i="5"/>
  <c r="L151" i="5"/>
  <c r="L149" i="5"/>
  <c r="L147" i="5"/>
  <c r="L145" i="5"/>
  <c r="L143" i="5"/>
  <c r="L141" i="5"/>
  <c r="L139" i="5"/>
  <c r="L137" i="5"/>
  <c r="L135" i="5"/>
  <c r="L133" i="5"/>
  <c r="L131" i="5"/>
  <c r="L129" i="5"/>
  <c r="L127" i="5"/>
  <c r="L125" i="5"/>
  <c r="L123" i="5"/>
  <c r="L121" i="5"/>
  <c r="L175" i="5"/>
  <c r="L168" i="5"/>
  <c r="L167" i="5"/>
  <c r="L160" i="5"/>
  <c r="L159" i="5"/>
  <c r="L174" i="5"/>
  <c r="L173" i="5"/>
  <c r="L166" i="5"/>
  <c r="L165" i="5"/>
  <c r="L158" i="5"/>
  <c r="L156" i="5"/>
  <c r="L154" i="5"/>
  <c r="L152" i="5"/>
  <c r="L150" i="5"/>
  <c r="L148" i="5"/>
  <c r="L146" i="5"/>
  <c r="L144" i="5"/>
  <c r="L142" i="5"/>
  <c r="L140" i="5"/>
  <c r="L138" i="5"/>
  <c r="L136" i="5"/>
  <c r="L134" i="5"/>
  <c r="L132" i="5"/>
  <c r="L130" i="5"/>
  <c r="L128" i="5"/>
  <c r="L126" i="5"/>
  <c r="L163" i="5"/>
  <c r="L124" i="5"/>
  <c r="L120" i="5"/>
  <c r="L118" i="5"/>
  <c r="L116" i="5"/>
  <c r="L114" i="5"/>
  <c r="L112" i="5"/>
  <c r="L110" i="5"/>
  <c r="L108" i="5"/>
  <c r="L106" i="5"/>
  <c r="L104" i="5"/>
  <c r="L102" i="5"/>
  <c r="L100" i="5"/>
  <c r="L98" i="5"/>
  <c r="L96" i="5"/>
  <c r="L94" i="5"/>
  <c r="L92" i="5"/>
  <c r="L90" i="5"/>
  <c r="L88" i="5"/>
  <c r="L86" i="5"/>
  <c r="L84" i="5"/>
  <c r="L82" i="5"/>
  <c r="L80" i="5"/>
  <c r="L78" i="5"/>
  <c r="L76" i="5"/>
  <c r="L74" i="5"/>
  <c r="L72" i="5"/>
  <c r="L70" i="5"/>
  <c r="L68" i="5"/>
  <c r="L66" i="5"/>
  <c r="L64" i="5"/>
  <c r="L62" i="5"/>
  <c r="L60" i="5"/>
  <c r="L58" i="5"/>
  <c r="L56" i="5"/>
  <c r="L54" i="5"/>
  <c r="L52" i="5"/>
  <c r="L50" i="5"/>
  <c r="L48" i="5"/>
  <c r="L46" i="5"/>
  <c r="L44" i="5"/>
  <c r="L42" i="5"/>
  <c r="L40" i="5"/>
  <c r="L38" i="5"/>
  <c r="L36" i="5"/>
  <c r="L34" i="5"/>
  <c r="L32" i="5"/>
  <c r="L30" i="5"/>
  <c r="L28" i="5"/>
  <c r="L26" i="5"/>
  <c r="L24" i="5"/>
  <c r="L172" i="5"/>
  <c r="L171" i="5"/>
  <c r="L117" i="5"/>
  <c r="L109" i="5"/>
  <c r="L101" i="5"/>
  <c r="L93" i="5"/>
  <c r="L85" i="5"/>
  <c r="L77" i="5"/>
  <c r="L69" i="5"/>
  <c r="L22" i="5"/>
  <c r="L20" i="5"/>
  <c r="L18" i="5"/>
  <c r="L16" i="5"/>
  <c r="L119" i="5"/>
  <c r="L111" i="5"/>
  <c r="L103" i="5"/>
  <c r="L95" i="5"/>
  <c r="L87" i="5"/>
  <c r="L79" i="5"/>
  <c r="L71" i="5"/>
  <c r="L63" i="5"/>
  <c r="L59" i="5"/>
  <c r="L55" i="5"/>
  <c r="L51" i="5"/>
  <c r="L47" i="5"/>
  <c r="L43" i="5"/>
  <c r="L39" i="5"/>
  <c r="L35" i="5"/>
  <c r="L31" i="5"/>
  <c r="L27" i="5"/>
  <c r="L14" i="5"/>
  <c r="L12" i="5"/>
  <c r="L10" i="5"/>
  <c r="L8" i="5"/>
  <c r="L6" i="5"/>
  <c r="L4" i="5"/>
  <c r="L2" i="5"/>
  <c r="L164" i="5"/>
  <c r="L122" i="5"/>
  <c r="L113" i="5"/>
  <c r="L105" i="5"/>
  <c r="L97" i="5"/>
  <c r="L89" i="5"/>
  <c r="L81" i="5"/>
  <c r="L73" i="5"/>
  <c r="L65" i="5"/>
  <c r="L23" i="5"/>
  <c r="L21" i="5"/>
  <c r="L19" i="5"/>
  <c r="L17" i="5"/>
  <c r="L91" i="5"/>
  <c r="L61" i="5"/>
  <c r="L45" i="5"/>
  <c r="L29" i="5"/>
  <c r="L13" i="5"/>
  <c r="L5" i="5"/>
  <c r="L99" i="5"/>
  <c r="L67" i="5"/>
  <c r="L49" i="5"/>
  <c r="L33" i="5"/>
  <c r="L15" i="5"/>
  <c r="L7" i="5"/>
  <c r="L107" i="5"/>
  <c r="L75" i="5"/>
  <c r="L53" i="5"/>
  <c r="L37" i="5"/>
  <c r="L9" i="5"/>
  <c r="L83" i="5"/>
  <c r="L115" i="5"/>
  <c r="L25" i="5"/>
  <c r="L3" i="5"/>
  <c r="L57" i="5"/>
  <c r="L41" i="5"/>
  <c r="L11" i="5"/>
  <c r="J2" i="3"/>
  <c r="I2" i="4"/>
  <c r="I4" i="4"/>
  <c r="I6" i="4"/>
  <c r="I8" i="4"/>
  <c r="I10" i="4"/>
  <c r="I12" i="4"/>
  <c r="I14" i="4"/>
  <c r="L16" i="4"/>
  <c r="L18" i="4"/>
  <c r="L20" i="4"/>
  <c r="L22" i="4"/>
  <c r="L24" i="4"/>
  <c r="L26" i="4"/>
  <c r="L28" i="4"/>
  <c r="L30" i="4"/>
  <c r="L32" i="4"/>
  <c r="L34" i="4"/>
  <c r="L36" i="4"/>
  <c r="L38" i="4"/>
  <c r="L40" i="4"/>
  <c r="L42" i="4"/>
  <c r="L44" i="4"/>
  <c r="L46" i="4"/>
  <c r="I49" i="4"/>
  <c r="I53" i="4"/>
  <c r="I61" i="4"/>
  <c r="I69" i="4"/>
  <c r="I77" i="4"/>
  <c r="I85" i="4"/>
  <c r="I93" i="4"/>
  <c r="I101" i="4"/>
  <c r="I109" i="4"/>
  <c r="I117" i="4"/>
  <c r="I125" i="4"/>
  <c r="L163" i="4"/>
  <c r="I184" i="4"/>
  <c r="I182" i="4"/>
  <c r="I180" i="4"/>
  <c r="I178" i="4"/>
  <c r="I176" i="4"/>
  <c r="I174" i="4"/>
  <c r="I172" i="4"/>
  <c r="I170" i="4"/>
  <c r="I168" i="4"/>
  <c r="I166" i="4"/>
  <c r="I164" i="4"/>
  <c r="I162" i="4"/>
  <c r="I160" i="4"/>
  <c r="I158" i="4"/>
  <c r="I156" i="4"/>
  <c r="I154" i="4"/>
  <c r="I152" i="4"/>
  <c r="I150" i="4"/>
  <c r="I148" i="4"/>
  <c r="I146" i="4"/>
  <c r="I144" i="4"/>
  <c r="I142" i="4"/>
  <c r="I140" i="4"/>
  <c r="I138" i="4"/>
  <c r="I136" i="4"/>
  <c r="I134" i="4"/>
  <c r="I185" i="4"/>
  <c r="I183" i="4"/>
  <c r="I181" i="4"/>
  <c r="I179" i="4"/>
  <c r="I177" i="4"/>
  <c r="I175" i="4"/>
  <c r="I173" i="4"/>
  <c r="I171" i="4"/>
  <c r="I169" i="4"/>
  <c r="I167" i="4"/>
  <c r="I165" i="4"/>
  <c r="I163" i="4"/>
  <c r="I161" i="4"/>
  <c r="I159" i="4"/>
  <c r="I157" i="4"/>
  <c r="I155" i="4"/>
  <c r="I153" i="4"/>
  <c r="I151" i="4"/>
  <c r="I149" i="4"/>
  <c r="I147" i="4"/>
  <c r="I145" i="4"/>
  <c r="I143" i="4"/>
  <c r="I141" i="4"/>
  <c r="I139" i="4"/>
  <c r="I137" i="4"/>
  <c r="I135" i="4"/>
  <c r="I132" i="4"/>
  <c r="I130" i="4"/>
  <c r="I128" i="4"/>
  <c r="I126" i="4"/>
  <c r="I124" i="4"/>
  <c r="I122" i="4"/>
  <c r="I120" i="4"/>
  <c r="I118" i="4"/>
  <c r="I116" i="4"/>
  <c r="I114" i="4"/>
  <c r="I112" i="4"/>
  <c r="I110" i="4"/>
  <c r="I108" i="4"/>
  <c r="I106" i="4"/>
  <c r="I104" i="4"/>
  <c r="I102" i="4"/>
  <c r="I100" i="4"/>
  <c r="I98" i="4"/>
  <c r="I96" i="4"/>
  <c r="I94" i="4"/>
  <c r="I92" i="4"/>
  <c r="I90" i="4"/>
  <c r="I88" i="4"/>
  <c r="I86" i="4"/>
  <c r="I84" i="4"/>
  <c r="I82" i="4"/>
  <c r="I80" i="4"/>
  <c r="I78" i="4"/>
  <c r="I76" i="4"/>
  <c r="I74" i="4"/>
  <c r="I72" i="4"/>
  <c r="I70" i="4"/>
  <c r="I68" i="4"/>
  <c r="I66" i="4"/>
  <c r="I64" i="4"/>
  <c r="I62" i="4"/>
  <c r="I60" i="4"/>
  <c r="I58" i="4"/>
  <c r="I56" i="4"/>
  <c r="I54" i="4"/>
  <c r="I52" i="4"/>
  <c r="I50" i="4"/>
  <c r="I48" i="4"/>
  <c r="Q15" i="5"/>
  <c r="J2" i="5"/>
  <c r="J2" i="4"/>
  <c r="L3" i="4"/>
  <c r="L5" i="4"/>
  <c r="L7" i="4"/>
  <c r="L9" i="4"/>
  <c r="L11" i="4"/>
  <c r="L13" i="4"/>
  <c r="I16" i="4"/>
  <c r="I18" i="4"/>
  <c r="I20" i="4"/>
  <c r="I22" i="4"/>
  <c r="I24" i="4"/>
  <c r="I26" i="4"/>
  <c r="I28" i="4"/>
  <c r="I30" i="4"/>
  <c r="I32" i="4"/>
  <c r="I34" i="4"/>
  <c r="I36" i="4"/>
  <c r="I38" i="4"/>
  <c r="I40" i="4"/>
  <c r="I42" i="4"/>
  <c r="I44" i="4"/>
  <c r="I46" i="4"/>
  <c r="L49" i="4"/>
  <c r="I51" i="4"/>
  <c r="I59" i="4"/>
  <c r="I67" i="4"/>
  <c r="I75" i="4"/>
  <c r="I83" i="4"/>
  <c r="I91" i="4"/>
  <c r="I99" i="4"/>
  <c r="I107" i="4"/>
  <c r="I115" i="4"/>
  <c r="I123" i="4"/>
  <c r="I131" i="4"/>
  <c r="I183" i="5"/>
  <c r="I181" i="5"/>
  <c r="I179" i="5"/>
  <c r="I177" i="5"/>
  <c r="I175" i="5"/>
  <c r="I173" i="5"/>
  <c r="I171" i="5"/>
  <c r="I169" i="5"/>
  <c r="I167" i="5"/>
  <c r="I165" i="5"/>
  <c r="I163" i="5"/>
  <c r="I161" i="5"/>
  <c r="I159" i="5"/>
  <c r="I180" i="5"/>
  <c r="I174" i="5"/>
  <c r="I166" i="5"/>
  <c r="I182" i="5"/>
  <c r="I172" i="5"/>
  <c r="I164" i="5"/>
  <c r="I158" i="5"/>
  <c r="I156" i="5"/>
  <c r="I154" i="5"/>
  <c r="I152" i="5"/>
  <c r="I150" i="5"/>
  <c r="I148" i="5"/>
  <c r="I146" i="5"/>
  <c r="I144" i="5"/>
  <c r="I142" i="5"/>
  <c r="I140" i="5"/>
  <c r="I138" i="5"/>
  <c r="I136" i="5"/>
  <c r="I134" i="5"/>
  <c r="I132" i="5"/>
  <c r="I130" i="5"/>
  <c r="I128" i="5"/>
  <c r="I126" i="5"/>
  <c r="I124" i="5"/>
  <c r="I122" i="5"/>
  <c r="I184" i="5"/>
  <c r="I170" i="5"/>
  <c r="I162" i="5"/>
  <c r="I160" i="5"/>
  <c r="I157" i="5"/>
  <c r="I149" i="5"/>
  <c r="I141" i="5"/>
  <c r="I133" i="5"/>
  <c r="I125" i="5"/>
  <c r="I121" i="5"/>
  <c r="I120" i="5"/>
  <c r="I118" i="5"/>
  <c r="I116" i="5"/>
  <c r="I114" i="5"/>
  <c r="I112" i="5"/>
  <c r="I110" i="5"/>
  <c r="I108" i="5"/>
  <c r="I106" i="5"/>
  <c r="I104" i="5"/>
  <c r="I102" i="5"/>
  <c r="I100" i="5"/>
  <c r="I98" i="5"/>
  <c r="I96" i="5"/>
  <c r="I94" i="5"/>
  <c r="I92" i="5"/>
  <c r="I90" i="5"/>
  <c r="I88" i="5"/>
  <c r="I86" i="5"/>
  <c r="I84" i="5"/>
  <c r="I82" i="5"/>
  <c r="I80" i="5"/>
  <c r="I78" i="5"/>
  <c r="I76" i="5"/>
  <c r="I74" i="5"/>
  <c r="I72" i="5"/>
  <c r="I70" i="5"/>
  <c r="I68" i="5"/>
  <c r="I66" i="5"/>
  <c r="I64" i="5"/>
  <c r="I178" i="5"/>
  <c r="I151" i="5"/>
  <c r="I143" i="5"/>
  <c r="I135" i="5"/>
  <c r="I127" i="5"/>
  <c r="I176" i="5"/>
  <c r="I153" i="5"/>
  <c r="I145" i="5"/>
  <c r="I137" i="5"/>
  <c r="I129" i="5"/>
  <c r="I123" i="5"/>
  <c r="I119" i="5"/>
  <c r="I117" i="5"/>
  <c r="I115" i="5"/>
  <c r="I113" i="5"/>
  <c r="I111" i="5"/>
  <c r="I109" i="5"/>
  <c r="I107" i="5"/>
  <c r="I105" i="5"/>
  <c r="I103" i="5"/>
  <c r="I101" i="5"/>
  <c r="I99" i="5"/>
  <c r="I97" i="5"/>
  <c r="I95" i="5"/>
  <c r="I93" i="5"/>
  <c r="I91" i="5"/>
  <c r="I89" i="5"/>
  <c r="I87" i="5"/>
  <c r="I85" i="5"/>
  <c r="I83" i="5"/>
  <c r="I81" i="5"/>
  <c r="I79" i="5"/>
  <c r="I77" i="5"/>
  <c r="I75" i="5"/>
  <c r="I73" i="5"/>
  <c r="I71" i="5"/>
  <c r="I69" i="5"/>
  <c r="I67" i="5"/>
  <c r="I65" i="5"/>
  <c r="I63" i="5"/>
  <c r="I61" i="5"/>
  <c r="I59" i="5"/>
  <c r="I57" i="5"/>
  <c r="I55" i="5"/>
  <c r="I53" i="5"/>
  <c r="I51" i="5"/>
  <c r="I49" i="5"/>
  <c r="I47" i="5"/>
  <c r="I45" i="5"/>
  <c r="I43" i="5"/>
  <c r="I41" i="5"/>
  <c r="I39" i="5"/>
  <c r="I37" i="5"/>
  <c r="I35" i="5"/>
  <c r="I33" i="5"/>
  <c r="I31" i="5"/>
  <c r="I29" i="5"/>
  <c r="I27" i="5"/>
  <c r="I25" i="5"/>
  <c r="I147" i="5"/>
  <c r="I60" i="5"/>
  <c r="I56" i="5"/>
  <c r="I52" i="5"/>
  <c r="I48" i="5"/>
  <c r="I44" i="5"/>
  <c r="I40" i="5"/>
  <c r="I36" i="5"/>
  <c r="I32" i="5"/>
  <c r="I28" i="5"/>
  <c r="I24" i="5"/>
  <c r="I14" i="5"/>
  <c r="I12" i="5"/>
  <c r="I10" i="5"/>
  <c r="I8" i="5"/>
  <c r="I6" i="5"/>
  <c r="I4" i="5"/>
  <c r="I2" i="5"/>
  <c r="I168" i="5"/>
  <c r="I155" i="5"/>
  <c r="I23" i="5"/>
  <c r="I21" i="5"/>
  <c r="I19" i="5"/>
  <c r="I17" i="5"/>
  <c r="I131" i="5"/>
  <c r="I62" i="5"/>
  <c r="I58" i="5"/>
  <c r="I54" i="5"/>
  <c r="I50" i="5"/>
  <c r="I46" i="5"/>
  <c r="I42" i="5"/>
  <c r="I38" i="5"/>
  <c r="I34" i="5"/>
  <c r="I30" i="5"/>
  <c r="I26" i="5"/>
  <c r="I15" i="5"/>
  <c r="I13" i="5"/>
  <c r="I11" i="5"/>
  <c r="I9" i="5"/>
  <c r="I7" i="5"/>
  <c r="I5" i="5"/>
  <c r="I3" i="5"/>
  <c r="I16" i="5"/>
  <c r="I18" i="5"/>
  <c r="I20" i="5"/>
  <c r="L184" i="4"/>
  <c r="L182" i="4"/>
  <c r="L180" i="4"/>
  <c r="L178" i="4"/>
  <c r="L176" i="4"/>
  <c r="L174" i="4"/>
  <c r="L172" i="4"/>
  <c r="L170" i="4"/>
  <c r="L168" i="4"/>
  <c r="L166" i="4"/>
  <c r="L164" i="4"/>
  <c r="L162" i="4"/>
  <c r="L160" i="4"/>
  <c r="L158" i="4"/>
  <c r="L156" i="4"/>
  <c r="L154" i="4"/>
  <c r="L152" i="4"/>
  <c r="L150" i="4"/>
  <c r="L148" i="4"/>
  <c r="L146" i="4"/>
  <c r="L144" i="4"/>
  <c r="L142" i="4"/>
  <c r="L140" i="4"/>
  <c r="L138" i="4"/>
  <c r="L136" i="4"/>
  <c r="L134" i="4"/>
  <c r="L181" i="4"/>
  <c r="L173" i="4"/>
  <c r="L165" i="4"/>
  <c r="L157" i="4"/>
  <c r="L149" i="4"/>
  <c r="L141" i="4"/>
  <c r="L131" i="4"/>
  <c r="L129" i="4"/>
  <c r="L127" i="4"/>
  <c r="L125" i="4"/>
  <c r="L123" i="4"/>
  <c r="L121" i="4"/>
  <c r="L119" i="4"/>
  <c r="L117" i="4"/>
  <c r="L115" i="4"/>
  <c r="L113" i="4"/>
  <c r="L111" i="4"/>
  <c r="L109" i="4"/>
  <c r="L107" i="4"/>
  <c r="L105" i="4"/>
  <c r="L103" i="4"/>
  <c r="L101" i="4"/>
  <c r="L99" i="4"/>
  <c r="L97" i="4"/>
  <c r="L95" i="4"/>
  <c r="L93" i="4"/>
  <c r="L91" i="4"/>
  <c r="L89" i="4"/>
  <c r="L87" i="4"/>
  <c r="L85" i="4"/>
  <c r="L83" i="4"/>
  <c r="L81" i="4"/>
  <c r="L79" i="4"/>
  <c r="L77" i="4"/>
  <c r="L75" i="4"/>
  <c r="L73" i="4"/>
  <c r="L71" i="4"/>
  <c r="L69" i="4"/>
  <c r="L67" i="4"/>
  <c r="L65" i="4"/>
  <c r="L63" i="4"/>
  <c r="L61" i="4"/>
  <c r="L59" i="4"/>
  <c r="L57" i="4"/>
  <c r="L55" i="4"/>
  <c r="L53" i="4"/>
  <c r="L51" i="4"/>
  <c r="L183" i="4"/>
  <c r="L175" i="4"/>
  <c r="L167" i="4"/>
  <c r="L159" i="4"/>
  <c r="L151" i="4"/>
  <c r="L143" i="4"/>
  <c r="L135" i="4"/>
  <c r="L133" i="4"/>
  <c r="L185" i="4"/>
  <c r="L177" i="4"/>
  <c r="L169" i="4"/>
  <c r="L161" i="4"/>
  <c r="L153" i="4"/>
  <c r="L145" i="4"/>
  <c r="L137" i="4"/>
  <c r="L132" i="4"/>
  <c r="L130" i="4"/>
  <c r="L128" i="4"/>
  <c r="L126" i="4"/>
  <c r="L124" i="4"/>
  <c r="L122" i="4"/>
  <c r="L120" i="4"/>
  <c r="L118" i="4"/>
  <c r="L116" i="4"/>
  <c r="L114" i="4"/>
  <c r="L112" i="4"/>
  <c r="L110" i="4"/>
  <c r="L108" i="4"/>
  <c r="L106" i="4"/>
  <c r="L104" i="4"/>
  <c r="L102" i="4"/>
  <c r="L100" i="4"/>
  <c r="L98" i="4"/>
  <c r="L96" i="4"/>
  <c r="L94" i="4"/>
  <c r="L92" i="4"/>
  <c r="L90" i="4"/>
  <c r="L88" i="4"/>
  <c r="L86" i="4"/>
  <c r="L84" i="4"/>
  <c r="L82" i="4"/>
  <c r="L80" i="4"/>
  <c r="L78" i="4"/>
  <c r="L76" i="4"/>
  <c r="L74" i="4"/>
  <c r="L72" i="4"/>
  <c r="L70" i="4"/>
  <c r="L68" i="4"/>
  <c r="L66" i="4"/>
  <c r="L64" i="4"/>
  <c r="L62" i="4"/>
  <c r="L60" i="4"/>
  <c r="L58" i="4"/>
  <c r="L56" i="4"/>
  <c r="L54" i="4"/>
  <c r="L52" i="4"/>
  <c r="L50" i="4"/>
  <c r="L48" i="4"/>
  <c r="J2" i="6"/>
  <c r="N14" i="6"/>
  <c r="I3" i="4"/>
  <c r="I5" i="4"/>
  <c r="I7" i="4"/>
  <c r="I9" i="4"/>
  <c r="I11" i="4"/>
  <c r="I13" i="4"/>
  <c r="L15" i="4"/>
  <c r="L17" i="4"/>
  <c r="L19" i="4"/>
  <c r="L21" i="4"/>
  <c r="L23" i="4"/>
  <c r="L25" i="4"/>
  <c r="L27" i="4"/>
  <c r="L29" i="4"/>
  <c r="L31" i="4"/>
  <c r="L33" i="4"/>
  <c r="L35" i="4"/>
  <c r="L37" i="4"/>
  <c r="L39" i="4"/>
  <c r="L41" i="4"/>
  <c r="L43" i="4"/>
  <c r="L45" i="4"/>
  <c r="L47" i="4"/>
  <c r="I57" i="4"/>
  <c r="I65" i="4"/>
  <c r="I73" i="4"/>
  <c r="I81" i="4"/>
  <c r="I89" i="4"/>
  <c r="I97" i="4"/>
  <c r="I105" i="4"/>
  <c r="I113" i="4"/>
  <c r="I121" i="4"/>
  <c r="I129" i="4"/>
  <c r="L147" i="4"/>
  <c r="L179" i="4"/>
  <c r="I139" i="5"/>
  <c r="J185" i="4" l="1"/>
  <c r="K185" i="4" s="1"/>
  <c r="J183" i="4"/>
  <c r="K183" i="4" s="1"/>
  <c r="J181" i="4"/>
  <c r="K181" i="4" s="1"/>
  <c r="J179" i="4"/>
  <c r="K179" i="4" s="1"/>
  <c r="J177" i="4"/>
  <c r="K177" i="4" s="1"/>
  <c r="J175" i="4"/>
  <c r="K175" i="4" s="1"/>
  <c r="J173" i="4"/>
  <c r="K173" i="4" s="1"/>
  <c r="J171" i="4"/>
  <c r="K171" i="4" s="1"/>
  <c r="J169" i="4"/>
  <c r="K169" i="4" s="1"/>
  <c r="J167" i="4"/>
  <c r="K167" i="4" s="1"/>
  <c r="J165" i="4"/>
  <c r="K165" i="4" s="1"/>
  <c r="J163" i="4"/>
  <c r="K163" i="4" s="1"/>
  <c r="J161" i="4"/>
  <c r="K161" i="4" s="1"/>
  <c r="J159" i="4"/>
  <c r="K159" i="4" s="1"/>
  <c r="J157" i="4"/>
  <c r="K157" i="4" s="1"/>
  <c r="J155" i="4"/>
  <c r="K155" i="4" s="1"/>
  <c r="J153" i="4"/>
  <c r="K153" i="4" s="1"/>
  <c r="J151" i="4"/>
  <c r="K151" i="4" s="1"/>
  <c r="J149" i="4"/>
  <c r="K149" i="4" s="1"/>
  <c r="J147" i="4"/>
  <c r="K147" i="4" s="1"/>
  <c r="J145" i="4"/>
  <c r="K145" i="4" s="1"/>
  <c r="J143" i="4"/>
  <c r="K143" i="4" s="1"/>
  <c r="J141" i="4"/>
  <c r="K141" i="4" s="1"/>
  <c r="J139" i="4"/>
  <c r="K139" i="4" s="1"/>
  <c r="J137" i="4"/>
  <c r="K137" i="4" s="1"/>
  <c r="J135" i="4"/>
  <c r="K135" i="4" s="1"/>
  <c r="J184" i="4"/>
  <c r="K184" i="4" s="1"/>
  <c r="J176" i="4"/>
  <c r="K176" i="4" s="1"/>
  <c r="J168" i="4"/>
  <c r="K168" i="4" s="1"/>
  <c r="J160" i="4"/>
  <c r="K160" i="4" s="1"/>
  <c r="J152" i="4"/>
  <c r="K152" i="4" s="1"/>
  <c r="J144" i="4"/>
  <c r="K144" i="4" s="1"/>
  <c r="J136" i="4"/>
  <c r="K136" i="4" s="1"/>
  <c r="J132" i="4"/>
  <c r="K132" i="4" s="1"/>
  <c r="J130" i="4"/>
  <c r="K130" i="4" s="1"/>
  <c r="J128" i="4"/>
  <c r="K128" i="4" s="1"/>
  <c r="J126" i="4"/>
  <c r="K126" i="4" s="1"/>
  <c r="J124" i="4"/>
  <c r="K124" i="4" s="1"/>
  <c r="J122" i="4"/>
  <c r="K122" i="4" s="1"/>
  <c r="J120" i="4"/>
  <c r="K120" i="4" s="1"/>
  <c r="J118" i="4"/>
  <c r="K118" i="4" s="1"/>
  <c r="J116" i="4"/>
  <c r="K116" i="4" s="1"/>
  <c r="J114" i="4"/>
  <c r="K114" i="4" s="1"/>
  <c r="J112" i="4"/>
  <c r="K112" i="4" s="1"/>
  <c r="J110" i="4"/>
  <c r="K110" i="4" s="1"/>
  <c r="J108" i="4"/>
  <c r="K108" i="4" s="1"/>
  <c r="J106" i="4"/>
  <c r="K106" i="4" s="1"/>
  <c r="J104" i="4"/>
  <c r="K104" i="4" s="1"/>
  <c r="J102" i="4"/>
  <c r="K102" i="4" s="1"/>
  <c r="J100" i="4"/>
  <c r="K100" i="4" s="1"/>
  <c r="J98" i="4"/>
  <c r="K98" i="4" s="1"/>
  <c r="J96" i="4"/>
  <c r="K96" i="4" s="1"/>
  <c r="J94" i="4"/>
  <c r="K94" i="4" s="1"/>
  <c r="J92" i="4"/>
  <c r="K92" i="4" s="1"/>
  <c r="J90" i="4"/>
  <c r="K90" i="4" s="1"/>
  <c r="J88" i="4"/>
  <c r="K88" i="4" s="1"/>
  <c r="J86" i="4"/>
  <c r="K86" i="4" s="1"/>
  <c r="J84" i="4"/>
  <c r="K84" i="4" s="1"/>
  <c r="J82" i="4"/>
  <c r="K82" i="4" s="1"/>
  <c r="J80" i="4"/>
  <c r="K80" i="4" s="1"/>
  <c r="J78" i="4"/>
  <c r="K78" i="4" s="1"/>
  <c r="J76" i="4"/>
  <c r="K76" i="4" s="1"/>
  <c r="J74" i="4"/>
  <c r="K74" i="4" s="1"/>
  <c r="J72" i="4"/>
  <c r="K72" i="4" s="1"/>
  <c r="J70" i="4"/>
  <c r="K70" i="4" s="1"/>
  <c r="J68" i="4"/>
  <c r="K68" i="4" s="1"/>
  <c r="J66" i="4"/>
  <c r="K66" i="4" s="1"/>
  <c r="J64" i="4"/>
  <c r="K64" i="4" s="1"/>
  <c r="J62" i="4"/>
  <c r="K62" i="4" s="1"/>
  <c r="J60" i="4"/>
  <c r="K60" i="4" s="1"/>
  <c r="J58" i="4"/>
  <c r="K58" i="4" s="1"/>
  <c r="J56" i="4"/>
  <c r="K56" i="4" s="1"/>
  <c r="J54" i="4"/>
  <c r="K54" i="4" s="1"/>
  <c r="J52" i="4"/>
  <c r="K52" i="4" s="1"/>
  <c r="J178" i="4"/>
  <c r="K178" i="4" s="1"/>
  <c r="J170" i="4"/>
  <c r="K170" i="4" s="1"/>
  <c r="J162" i="4"/>
  <c r="K162" i="4" s="1"/>
  <c r="J154" i="4"/>
  <c r="K154" i="4" s="1"/>
  <c r="J146" i="4"/>
  <c r="K146" i="4" s="1"/>
  <c r="J138" i="4"/>
  <c r="K138" i="4" s="1"/>
  <c r="J180" i="4"/>
  <c r="K180" i="4" s="1"/>
  <c r="J172" i="4"/>
  <c r="K172" i="4" s="1"/>
  <c r="J164" i="4"/>
  <c r="K164" i="4" s="1"/>
  <c r="J156" i="4"/>
  <c r="K156" i="4" s="1"/>
  <c r="J148" i="4"/>
  <c r="K148" i="4" s="1"/>
  <c r="J140" i="4"/>
  <c r="K140" i="4" s="1"/>
  <c r="J133" i="4"/>
  <c r="K133" i="4" s="1"/>
  <c r="J131" i="4"/>
  <c r="K131" i="4" s="1"/>
  <c r="J129" i="4"/>
  <c r="K129" i="4" s="1"/>
  <c r="J127" i="4"/>
  <c r="K127" i="4" s="1"/>
  <c r="J125" i="4"/>
  <c r="K125" i="4" s="1"/>
  <c r="J123" i="4"/>
  <c r="K123" i="4" s="1"/>
  <c r="J121" i="4"/>
  <c r="K121" i="4" s="1"/>
  <c r="J119" i="4"/>
  <c r="K119" i="4" s="1"/>
  <c r="J117" i="4"/>
  <c r="K117" i="4" s="1"/>
  <c r="J115" i="4"/>
  <c r="K115" i="4" s="1"/>
  <c r="J113" i="4"/>
  <c r="K113" i="4" s="1"/>
  <c r="J111" i="4"/>
  <c r="K111" i="4" s="1"/>
  <c r="J109" i="4"/>
  <c r="K109" i="4" s="1"/>
  <c r="J107" i="4"/>
  <c r="K107" i="4" s="1"/>
  <c r="J105" i="4"/>
  <c r="K105" i="4" s="1"/>
  <c r="J103" i="4"/>
  <c r="K103" i="4" s="1"/>
  <c r="J101" i="4"/>
  <c r="K101" i="4" s="1"/>
  <c r="J99" i="4"/>
  <c r="K99" i="4" s="1"/>
  <c r="J97" i="4"/>
  <c r="K97" i="4" s="1"/>
  <c r="J95" i="4"/>
  <c r="K95" i="4" s="1"/>
  <c r="J93" i="4"/>
  <c r="K93" i="4" s="1"/>
  <c r="J91" i="4"/>
  <c r="K91" i="4" s="1"/>
  <c r="J89" i="4"/>
  <c r="K89" i="4" s="1"/>
  <c r="J87" i="4"/>
  <c r="K87" i="4" s="1"/>
  <c r="J85" i="4"/>
  <c r="K85" i="4" s="1"/>
  <c r="J83" i="4"/>
  <c r="K83" i="4" s="1"/>
  <c r="J81" i="4"/>
  <c r="K81" i="4" s="1"/>
  <c r="J79" i="4"/>
  <c r="K79" i="4" s="1"/>
  <c r="J77" i="4"/>
  <c r="K77" i="4" s="1"/>
  <c r="J75" i="4"/>
  <c r="K75" i="4" s="1"/>
  <c r="J73" i="4"/>
  <c r="K73" i="4" s="1"/>
  <c r="J71" i="4"/>
  <c r="K71" i="4" s="1"/>
  <c r="J69" i="4"/>
  <c r="K69" i="4" s="1"/>
  <c r="J67" i="4"/>
  <c r="K67" i="4" s="1"/>
  <c r="J65" i="4"/>
  <c r="K65" i="4" s="1"/>
  <c r="J63" i="4"/>
  <c r="K63" i="4" s="1"/>
  <c r="J61" i="4"/>
  <c r="K61" i="4" s="1"/>
  <c r="J59" i="4"/>
  <c r="K59" i="4" s="1"/>
  <c r="J57" i="4"/>
  <c r="K57" i="4" s="1"/>
  <c r="J55" i="4"/>
  <c r="K55" i="4" s="1"/>
  <c r="J53" i="4"/>
  <c r="K53" i="4" s="1"/>
  <c r="J51" i="4"/>
  <c r="K51" i="4" s="1"/>
  <c r="J49" i="4"/>
  <c r="K49" i="4" s="1"/>
  <c r="J158" i="4"/>
  <c r="K158" i="4" s="1"/>
  <c r="J46" i="4"/>
  <c r="K46" i="4" s="1"/>
  <c r="J44" i="4"/>
  <c r="K44" i="4" s="1"/>
  <c r="J42" i="4"/>
  <c r="K42" i="4" s="1"/>
  <c r="J40" i="4"/>
  <c r="K40" i="4" s="1"/>
  <c r="J38" i="4"/>
  <c r="K38" i="4" s="1"/>
  <c r="J36" i="4"/>
  <c r="K36" i="4" s="1"/>
  <c r="J34" i="4"/>
  <c r="K34" i="4" s="1"/>
  <c r="J32" i="4"/>
  <c r="K32" i="4" s="1"/>
  <c r="J30" i="4"/>
  <c r="K30" i="4" s="1"/>
  <c r="J28" i="4"/>
  <c r="K28" i="4" s="1"/>
  <c r="J26" i="4"/>
  <c r="K26" i="4" s="1"/>
  <c r="J24" i="4"/>
  <c r="K24" i="4" s="1"/>
  <c r="J22" i="4"/>
  <c r="K22" i="4" s="1"/>
  <c r="J20" i="4"/>
  <c r="K20" i="4" s="1"/>
  <c r="J18" i="4"/>
  <c r="K18" i="4" s="1"/>
  <c r="J16" i="4"/>
  <c r="K16" i="4" s="1"/>
  <c r="K2" i="4"/>
  <c r="J13" i="4"/>
  <c r="K13" i="4" s="1"/>
  <c r="J9" i="4"/>
  <c r="K9" i="4" s="1"/>
  <c r="J3" i="4"/>
  <c r="K3" i="4" s="1"/>
  <c r="J166" i="4"/>
  <c r="K166" i="4" s="1"/>
  <c r="J134" i="4"/>
  <c r="K134" i="4" s="1"/>
  <c r="J48" i="4"/>
  <c r="K48" i="4" s="1"/>
  <c r="J14" i="4"/>
  <c r="K14" i="4" s="1"/>
  <c r="J12" i="4"/>
  <c r="K12" i="4" s="1"/>
  <c r="J10" i="4"/>
  <c r="K10" i="4" s="1"/>
  <c r="J8" i="4"/>
  <c r="K8" i="4" s="1"/>
  <c r="J6" i="4"/>
  <c r="K6" i="4" s="1"/>
  <c r="J4" i="4"/>
  <c r="K4" i="4" s="1"/>
  <c r="J182" i="4"/>
  <c r="K182" i="4" s="1"/>
  <c r="J150" i="4"/>
  <c r="K150" i="4" s="1"/>
  <c r="J50" i="4"/>
  <c r="K50" i="4" s="1"/>
  <c r="J11" i="4"/>
  <c r="K11" i="4" s="1"/>
  <c r="J5" i="4"/>
  <c r="K5" i="4" s="1"/>
  <c r="J174" i="4"/>
  <c r="K174" i="4" s="1"/>
  <c r="J142" i="4"/>
  <c r="K142" i="4" s="1"/>
  <c r="J47" i="4"/>
  <c r="K47" i="4" s="1"/>
  <c r="J45" i="4"/>
  <c r="K45" i="4" s="1"/>
  <c r="J43" i="4"/>
  <c r="K43" i="4" s="1"/>
  <c r="J41" i="4"/>
  <c r="K41" i="4" s="1"/>
  <c r="J39" i="4"/>
  <c r="K39" i="4" s="1"/>
  <c r="J37" i="4"/>
  <c r="K37" i="4" s="1"/>
  <c r="J35" i="4"/>
  <c r="K35" i="4" s="1"/>
  <c r="J33" i="4"/>
  <c r="K33" i="4" s="1"/>
  <c r="J31" i="4"/>
  <c r="K31" i="4" s="1"/>
  <c r="J29" i="4"/>
  <c r="K29" i="4" s="1"/>
  <c r="J27" i="4"/>
  <c r="K27" i="4" s="1"/>
  <c r="J25" i="4"/>
  <c r="K25" i="4" s="1"/>
  <c r="J23" i="4"/>
  <c r="K23" i="4" s="1"/>
  <c r="J21" i="4"/>
  <c r="K21" i="4" s="1"/>
  <c r="J19" i="4"/>
  <c r="K19" i="4" s="1"/>
  <c r="J17" i="4"/>
  <c r="K17" i="4" s="1"/>
  <c r="J15" i="4"/>
  <c r="K15" i="4" s="1"/>
  <c r="M2" i="4"/>
  <c r="J7" i="4"/>
  <c r="K7" i="4" s="1"/>
  <c r="J123" i="6"/>
  <c r="K123" i="6" s="1"/>
  <c r="J119" i="6"/>
  <c r="K119" i="6" s="1"/>
  <c r="J115" i="6"/>
  <c r="K115" i="6" s="1"/>
  <c r="J111" i="6"/>
  <c r="K111" i="6" s="1"/>
  <c r="J107" i="6"/>
  <c r="K107" i="6" s="1"/>
  <c r="J103" i="6"/>
  <c r="K103" i="6" s="1"/>
  <c r="J99" i="6"/>
  <c r="K99" i="6" s="1"/>
  <c r="J95" i="6"/>
  <c r="K95" i="6" s="1"/>
  <c r="J91" i="6"/>
  <c r="K91" i="6" s="1"/>
  <c r="J87" i="6"/>
  <c r="K87" i="6" s="1"/>
  <c r="J83" i="6"/>
  <c r="K83" i="6" s="1"/>
  <c r="J79" i="6"/>
  <c r="K79" i="6" s="1"/>
  <c r="J75" i="6"/>
  <c r="K75" i="6" s="1"/>
  <c r="J71" i="6"/>
  <c r="K71" i="6" s="1"/>
  <c r="J67" i="6"/>
  <c r="K67" i="6" s="1"/>
  <c r="J63" i="6"/>
  <c r="K63" i="6" s="1"/>
  <c r="J59" i="6"/>
  <c r="K59" i="6" s="1"/>
  <c r="J55" i="6"/>
  <c r="K55" i="6" s="1"/>
  <c r="J51" i="6"/>
  <c r="K51" i="6" s="1"/>
  <c r="J47" i="6"/>
  <c r="K47" i="6" s="1"/>
  <c r="J43" i="6"/>
  <c r="K43" i="6" s="1"/>
  <c r="J39" i="6"/>
  <c r="K39" i="6" s="1"/>
  <c r="J35" i="6"/>
  <c r="K35" i="6" s="1"/>
  <c r="J31" i="6"/>
  <c r="K31" i="6" s="1"/>
  <c r="J27" i="6"/>
  <c r="K27" i="6" s="1"/>
  <c r="J120" i="6"/>
  <c r="K120" i="6" s="1"/>
  <c r="J116" i="6"/>
  <c r="K116" i="6" s="1"/>
  <c r="J112" i="6"/>
  <c r="K112" i="6" s="1"/>
  <c r="J108" i="6"/>
  <c r="K108" i="6" s="1"/>
  <c r="J104" i="6"/>
  <c r="K104" i="6" s="1"/>
  <c r="J100" i="6"/>
  <c r="K100" i="6" s="1"/>
  <c r="J96" i="6"/>
  <c r="K96" i="6" s="1"/>
  <c r="J92" i="6"/>
  <c r="K92" i="6" s="1"/>
  <c r="J88" i="6"/>
  <c r="K88" i="6" s="1"/>
  <c r="J84" i="6"/>
  <c r="K84" i="6" s="1"/>
  <c r="J80" i="6"/>
  <c r="K80" i="6" s="1"/>
  <c r="J76" i="6"/>
  <c r="K76" i="6" s="1"/>
  <c r="J72" i="6"/>
  <c r="K72" i="6" s="1"/>
  <c r="J68" i="6"/>
  <c r="K68" i="6" s="1"/>
  <c r="J64" i="6"/>
  <c r="K64" i="6" s="1"/>
  <c r="J60" i="6"/>
  <c r="K60" i="6" s="1"/>
  <c r="J56" i="6"/>
  <c r="K56" i="6" s="1"/>
  <c r="J121" i="6"/>
  <c r="K121" i="6" s="1"/>
  <c r="J117" i="6"/>
  <c r="K117" i="6" s="1"/>
  <c r="J113" i="6"/>
  <c r="K113" i="6" s="1"/>
  <c r="J109" i="6"/>
  <c r="K109" i="6" s="1"/>
  <c r="J105" i="6"/>
  <c r="K105" i="6" s="1"/>
  <c r="J101" i="6"/>
  <c r="K101" i="6" s="1"/>
  <c r="J97" i="6"/>
  <c r="K97" i="6" s="1"/>
  <c r="J93" i="6"/>
  <c r="K93" i="6" s="1"/>
  <c r="J89" i="6"/>
  <c r="K89" i="6" s="1"/>
  <c r="J85" i="6"/>
  <c r="K85" i="6" s="1"/>
  <c r="J81" i="6"/>
  <c r="K81" i="6" s="1"/>
  <c r="J77" i="6"/>
  <c r="K77" i="6" s="1"/>
  <c r="J73" i="6"/>
  <c r="K73" i="6" s="1"/>
  <c r="J69" i="6"/>
  <c r="K69" i="6" s="1"/>
  <c r="J65" i="6"/>
  <c r="K65" i="6" s="1"/>
  <c r="J61" i="6"/>
  <c r="K61" i="6" s="1"/>
  <c r="J57" i="6"/>
  <c r="K57" i="6" s="1"/>
  <c r="J53" i="6"/>
  <c r="K53" i="6" s="1"/>
  <c r="J49" i="6"/>
  <c r="K49" i="6" s="1"/>
  <c r="J122" i="6"/>
  <c r="K122" i="6" s="1"/>
  <c r="J106" i="6"/>
  <c r="K106" i="6" s="1"/>
  <c r="J90" i="6"/>
  <c r="K90" i="6" s="1"/>
  <c r="J74" i="6"/>
  <c r="K74" i="6" s="1"/>
  <c r="J58" i="6"/>
  <c r="K58" i="6" s="1"/>
  <c r="J54" i="6"/>
  <c r="K54" i="6" s="1"/>
  <c r="J46" i="6"/>
  <c r="K46" i="6" s="1"/>
  <c r="J44" i="6"/>
  <c r="K44" i="6" s="1"/>
  <c r="J37" i="6"/>
  <c r="K37" i="6" s="1"/>
  <c r="J30" i="6"/>
  <c r="K30" i="6" s="1"/>
  <c r="J28" i="6"/>
  <c r="K28" i="6" s="1"/>
  <c r="J23" i="6"/>
  <c r="K23" i="6" s="1"/>
  <c r="J19" i="6"/>
  <c r="K19" i="6" s="1"/>
  <c r="J15" i="6"/>
  <c r="K15" i="6" s="1"/>
  <c r="J14" i="6"/>
  <c r="K14" i="6" s="1"/>
  <c r="J10" i="6"/>
  <c r="K10" i="6" s="1"/>
  <c r="J6" i="6"/>
  <c r="K6" i="6" s="1"/>
  <c r="J110" i="6"/>
  <c r="K110" i="6" s="1"/>
  <c r="J94" i="6"/>
  <c r="K94" i="6" s="1"/>
  <c r="J78" i="6"/>
  <c r="K78" i="6" s="1"/>
  <c r="J62" i="6"/>
  <c r="K62" i="6" s="1"/>
  <c r="J48" i="6"/>
  <c r="K48" i="6" s="1"/>
  <c r="J42" i="6"/>
  <c r="K42" i="6" s="1"/>
  <c r="J40" i="6"/>
  <c r="K40" i="6" s="1"/>
  <c r="J33" i="6"/>
  <c r="K33" i="6" s="1"/>
  <c r="J26" i="6"/>
  <c r="K26" i="6" s="1"/>
  <c r="J24" i="6"/>
  <c r="K24" i="6" s="1"/>
  <c r="J20" i="6"/>
  <c r="K20" i="6" s="1"/>
  <c r="J16" i="6"/>
  <c r="K16" i="6" s="1"/>
  <c r="J11" i="6"/>
  <c r="K11" i="6" s="1"/>
  <c r="J7" i="6"/>
  <c r="K7" i="6" s="1"/>
  <c r="J3" i="6"/>
  <c r="K3" i="6" s="1"/>
  <c r="J114" i="6"/>
  <c r="K114" i="6" s="1"/>
  <c r="J98" i="6"/>
  <c r="K98" i="6" s="1"/>
  <c r="J82" i="6"/>
  <c r="K82" i="6" s="1"/>
  <c r="J66" i="6"/>
  <c r="K66" i="6" s="1"/>
  <c r="J50" i="6"/>
  <c r="K50" i="6" s="1"/>
  <c r="J45" i="6"/>
  <c r="K45" i="6" s="1"/>
  <c r="J38" i="6"/>
  <c r="K38" i="6" s="1"/>
  <c r="J36" i="6"/>
  <c r="K36" i="6" s="1"/>
  <c r="J29" i="6"/>
  <c r="K29" i="6" s="1"/>
  <c r="J21" i="6"/>
  <c r="K21" i="6" s="1"/>
  <c r="J17" i="6"/>
  <c r="K17" i="6" s="1"/>
  <c r="J12" i="6"/>
  <c r="K12" i="6" s="1"/>
  <c r="J8" i="6"/>
  <c r="K8" i="6" s="1"/>
  <c r="J4" i="6"/>
  <c r="K4" i="6" s="1"/>
  <c r="J118" i="6"/>
  <c r="K118" i="6" s="1"/>
  <c r="J18" i="6"/>
  <c r="K18" i="6" s="1"/>
  <c r="J13" i="6"/>
  <c r="K13" i="6" s="1"/>
  <c r="K2" i="6"/>
  <c r="J70" i="6"/>
  <c r="K70" i="6" s="1"/>
  <c r="J52" i="6"/>
  <c r="K52" i="6" s="1"/>
  <c r="J22" i="6"/>
  <c r="K22" i="6" s="1"/>
  <c r="J86" i="6"/>
  <c r="K86" i="6" s="1"/>
  <c r="J41" i="6"/>
  <c r="K41" i="6" s="1"/>
  <c r="J34" i="6"/>
  <c r="K34" i="6" s="1"/>
  <c r="J5" i="6"/>
  <c r="K5" i="6" s="1"/>
  <c r="J102" i="6"/>
  <c r="K102" i="6" s="1"/>
  <c r="J32" i="6"/>
  <c r="K32" i="6" s="1"/>
  <c r="J9" i="6"/>
  <c r="K9" i="6" s="1"/>
  <c r="J25" i="6"/>
  <c r="K25" i="6" s="1"/>
  <c r="J183" i="5"/>
  <c r="K183" i="5" s="1"/>
  <c r="J181" i="5"/>
  <c r="K181" i="5" s="1"/>
  <c r="J179" i="5"/>
  <c r="K179" i="5" s="1"/>
  <c r="J177" i="5"/>
  <c r="K177" i="5" s="1"/>
  <c r="J184" i="5"/>
  <c r="K184" i="5" s="1"/>
  <c r="J182" i="5"/>
  <c r="K182" i="5" s="1"/>
  <c r="J180" i="5"/>
  <c r="K180" i="5" s="1"/>
  <c r="J178" i="5"/>
  <c r="K178" i="5" s="1"/>
  <c r="J173" i="5"/>
  <c r="K173" i="5" s="1"/>
  <c r="J172" i="5"/>
  <c r="K172" i="5" s="1"/>
  <c r="J165" i="5"/>
  <c r="K165" i="5" s="1"/>
  <c r="J164" i="5"/>
  <c r="K164" i="5" s="1"/>
  <c r="J158" i="5"/>
  <c r="K158" i="5" s="1"/>
  <c r="J156" i="5"/>
  <c r="K156" i="5" s="1"/>
  <c r="J154" i="5"/>
  <c r="K154" i="5" s="1"/>
  <c r="J152" i="5"/>
  <c r="K152" i="5" s="1"/>
  <c r="J150" i="5"/>
  <c r="K150" i="5" s="1"/>
  <c r="J148" i="5"/>
  <c r="K148" i="5" s="1"/>
  <c r="J146" i="5"/>
  <c r="K146" i="5" s="1"/>
  <c r="J144" i="5"/>
  <c r="K144" i="5" s="1"/>
  <c r="J142" i="5"/>
  <c r="K142" i="5" s="1"/>
  <c r="J140" i="5"/>
  <c r="K140" i="5" s="1"/>
  <c r="J138" i="5"/>
  <c r="K138" i="5" s="1"/>
  <c r="J136" i="5"/>
  <c r="K136" i="5" s="1"/>
  <c r="J134" i="5"/>
  <c r="K134" i="5" s="1"/>
  <c r="J132" i="5"/>
  <c r="K132" i="5" s="1"/>
  <c r="J130" i="5"/>
  <c r="K130" i="5" s="1"/>
  <c r="J128" i="5"/>
  <c r="K128" i="5" s="1"/>
  <c r="J126" i="5"/>
  <c r="K126" i="5" s="1"/>
  <c r="J124" i="5"/>
  <c r="K124" i="5" s="1"/>
  <c r="J122" i="5"/>
  <c r="K122" i="5" s="1"/>
  <c r="J171" i="5"/>
  <c r="K171" i="5" s="1"/>
  <c r="J170" i="5"/>
  <c r="K170" i="5" s="1"/>
  <c r="J163" i="5"/>
  <c r="K163" i="5" s="1"/>
  <c r="J162" i="5"/>
  <c r="K162" i="5" s="1"/>
  <c r="J176" i="5"/>
  <c r="K176" i="5" s="1"/>
  <c r="J169" i="5"/>
  <c r="K169" i="5" s="1"/>
  <c r="J168" i="5"/>
  <c r="K168" i="5" s="1"/>
  <c r="J161" i="5"/>
  <c r="K161" i="5" s="1"/>
  <c r="J160" i="5"/>
  <c r="K160" i="5" s="1"/>
  <c r="J157" i="5"/>
  <c r="K157" i="5" s="1"/>
  <c r="J155" i="5"/>
  <c r="K155" i="5" s="1"/>
  <c r="J153" i="5"/>
  <c r="K153" i="5" s="1"/>
  <c r="J151" i="5"/>
  <c r="K151" i="5" s="1"/>
  <c r="J149" i="5"/>
  <c r="K149" i="5" s="1"/>
  <c r="J147" i="5"/>
  <c r="K147" i="5" s="1"/>
  <c r="J145" i="5"/>
  <c r="K145" i="5" s="1"/>
  <c r="J143" i="5"/>
  <c r="K143" i="5" s="1"/>
  <c r="J141" i="5"/>
  <c r="K141" i="5" s="1"/>
  <c r="J139" i="5"/>
  <c r="K139" i="5" s="1"/>
  <c r="J137" i="5"/>
  <c r="K137" i="5" s="1"/>
  <c r="J135" i="5"/>
  <c r="K135" i="5" s="1"/>
  <c r="J133" i="5"/>
  <c r="K133" i="5" s="1"/>
  <c r="J131" i="5"/>
  <c r="K131" i="5" s="1"/>
  <c r="J129" i="5"/>
  <c r="K129" i="5" s="1"/>
  <c r="J127" i="5"/>
  <c r="K127" i="5" s="1"/>
  <c r="J125" i="5"/>
  <c r="K125" i="5" s="1"/>
  <c r="J174" i="5"/>
  <c r="K174" i="5" s="1"/>
  <c r="J167" i="5"/>
  <c r="K167" i="5" s="1"/>
  <c r="J166" i="5"/>
  <c r="K166" i="5" s="1"/>
  <c r="J159" i="5"/>
  <c r="K159" i="5" s="1"/>
  <c r="J123" i="5"/>
  <c r="K123" i="5" s="1"/>
  <c r="J119" i="5"/>
  <c r="K119" i="5" s="1"/>
  <c r="J117" i="5"/>
  <c r="K117" i="5" s="1"/>
  <c r="J115" i="5"/>
  <c r="K115" i="5" s="1"/>
  <c r="J113" i="5"/>
  <c r="K113" i="5" s="1"/>
  <c r="J111" i="5"/>
  <c r="K111" i="5" s="1"/>
  <c r="J109" i="5"/>
  <c r="K109" i="5" s="1"/>
  <c r="J107" i="5"/>
  <c r="K107" i="5" s="1"/>
  <c r="J105" i="5"/>
  <c r="K105" i="5" s="1"/>
  <c r="J103" i="5"/>
  <c r="K103" i="5" s="1"/>
  <c r="J101" i="5"/>
  <c r="K101" i="5" s="1"/>
  <c r="J99" i="5"/>
  <c r="K99" i="5" s="1"/>
  <c r="J97" i="5"/>
  <c r="K97" i="5" s="1"/>
  <c r="J95" i="5"/>
  <c r="K95" i="5" s="1"/>
  <c r="J93" i="5"/>
  <c r="K93" i="5" s="1"/>
  <c r="J91" i="5"/>
  <c r="K91" i="5" s="1"/>
  <c r="J89" i="5"/>
  <c r="K89" i="5" s="1"/>
  <c r="J87" i="5"/>
  <c r="K87" i="5" s="1"/>
  <c r="J85" i="5"/>
  <c r="K85" i="5" s="1"/>
  <c r="J83" i="5"/>
  <c r="K83" i="5" s="1"/>
  <c r="J81" i="5"/>
  <c r="K81" i="5" s="1"/>
  <c r="J79" i="5"/>
  <c r="K79" i="5" s="1"/>
  <c r="J77" i="5"/>
  <c r="K77" i="5" s="1"/>
  <c r="J75" i="5"/>
  <c r="K75" i="5" s="1"/>
  <c r="J73" i="5"/>
  <c r="K73" i="5" s="1"/>
  <c r="J71" i="5"/>
  <c r="K71" i="5" s="1"/>
  <c r="J69" i="5"/>
  <c r="K69" i="5" s="1"/>
  <c r="J67" i="5"/>
  <c r="K67" i="5" s="1"/>
  <c r="J65" i="5"/>
  <c r="K65" i="5" s="1"/>
  <c r="J63" i="5"/>
  <c r="K63" i="5" s="1"/>
  <c r="J61" i="5"/>
  <c r="K61" i="5" s="1"/>
  <c r="J59" i="5"/>
  <c r="K59" i="5" s="1"/>
  <c r="J57" i="5"/>
  <c r="K57" i="5" s="1"/>
  <c r="J55" i="5"/>
  <c r="K55" i="5" s="1"/>
  <c r="J53" i="5"/>
  <c r="K53" i="5" s="1"/>
  <c r="J51" i="5"/>
  <c r="K51" i="5" s="1"/>
  <c r="J49" i="5"/>
  <c r="K49" i="5" s="1"/>
  <c r="J47" i="5"/>
  <c r="K47" i="5" s="1"/>
  <c r="J45" i="5"/>
  <c r="K45" i="5" s="1"/>
  <c r="J43" i="5"/>
  <c r="K43" i="5" s="1"/>
  <c r="J41" i="5"/>
  <c r="K41" i="5" s="1"/>
  <c r="J39" i="5"/>
  <c r="K39" i="5" s="1"/>
  <c r="J37" i="5"/>
  <c r="K37" i="5" s="1"/>
  <c r="J35" i="5"/>
  <c r="K35" i="5" s="1"/>
  <c r="J33" i="5"/>
  <c r="K33" i="5" s="1"/>
  <c r="J31" i="5"/>
  <c r="K31" i="5" s="1"/>
  <c r="J29" i="5"/>
  <c r="K29" i="5" s="1"/>
  <c r="J27" i="5"/>
  <c r="K27" i="5" s="1"/>
  <c r="J25" i="5"/>
  <c r="K25" i="5" s="1"/>
  <c r="J120" i="5"/>
  <c r="K120" i="5" s="1"/>
  <c r="J112" i="5"/>
  <c r="K112" i="5" s="1"/>
  <c r="J104" i="5"/>
  <c r="K104" i="5" s="1"/>
  <c r="J96" i="5"/>
  <c r="K96" i="5" s="1"/>
  <c r="J88" i="5"/>
  <c r="K88" i="5" s="1"/>
  <c r="J80" i="5"/>
  <c r="K80" i="5" s="1"/>
  <c r="J72" i="5"/>
  <c r="K72" i="5" s="1"/>
  <c r="J64" i="5"/>
  <c r="K64" i="5" s="1"/>
  <c r="J23" i="5"/>
  <c r="K23" i="5" s="1"/>
  <c r="J21" i="5"/>
  <c r="K21" i="5" s="1"/>
  <c r="J19" i="5"/>
  <c r="K19" i="5" s="1"/>
  <c r="J17" i="5"/>
  <c r="K17" i="5" s="1"/>
  <c r="M2" i="5"/>
  <c r="J114" i="5"/>
  <c r="K114" i="5" s="1"/>
  <c r="J106" i="5"/>
  <c r="K106" i="5" s="1"/>
  <c r="J98" i="5"/>
  <c r="K98" i="5" s="1"/>
  <c r="J90" i="5"/>
  <c r="K90" i="5" s="1"/>
  <c r="J82" i="5"/>
  <c r="K82" i="5" s="1"/>
  <c r="J74" i="5"/>
  <c r="K74" i="5" s="1"/>
  <c r="J66" i="5"/>
  <c r="K66" i="5" s="1"/>
  <c r="J62" i="5"/>
  <c r="K62" i="5" s="1"/>
  <c r="J58" i="5"/>
  <c r="K58" i="5" s="1"/>
  <c r="J54" i="5"/>
  <c r="K54" i="5" s="1"/>
  <c r="J50" i="5"/>
  <c r="K50" i="5" s="1"/>
  <c r="J46" i="5"/>
  <c r="K46" i="5" s="1"/>
  <c r="J42" i="5"/>
  <c r="K42" i="5" s="1"/>
  <c r="J38" i="5"/>
  <c r="K38" i="5" s="1"/>
  <c r="J34" i="5"/>
  <c r="K34" i="5" s="1"/>
  <c r="J30" i="5"/>
  <c r="K30" i="5" s="1"/>
  <c r="J26" i="5"/>
  <c r="K26" i="5" s="1"/>
  <c r="J15" i="5"/>
  <c r="K15" i="5" s="1"/>
  <c r="J13" i="5"/>
  <c r="K13" i="5" s="1"/>
  <c r="J11" i="5"/>
  <c r="K11" i="5" s="1"/>
  <c r="J9" i="5"/>
  <c r="K9" i="5" s="1"/>
  <c r="J7" i="5"/>
  <c r="K7" i="5" s="1"/>
  <c r="J5" i="5"/>
  <c r="K5" i="5" s="1"/>
  <c r="J3" i="5"/>
  <c r="K3" i="5" s="1"/>
  <c r="J116" i="5"/>
  <c r="K116" i="5" s="1"/>
  <c r="J108" i="5"/>
  <c r="K108" i="5" s="1"/>
  <c r="J100" i="5"/>
  <c r="K100" i="5" s="1"/>
  <c r="J92" i="5"/>
  <c r="K92" i="5" s="1"/>
  <c r="J84" i="5"/>
  <c r="K84" i="5" s="1"/>
  <c r="J76" i="5"/>
  <c r="K76" i="5" s="1"/>
  <c r="J68" i="5"/>
  <c r="K68" i="5" s="1"/>
  <c r="J22" i="5"/>
  <c r="K22" i="5" s="1"/>
  <c r="J20" i="5"/>
  <c r="K20" i="5" s="1"/>
  <c r="J18" i="5"/>
  <c r="K18" i="5" s="1"/>
  <c r="J16" i="5"/>
  <c r="K16" i="5" s="1"/>
  <c r="K2" i="5"/>
  <c r="J175" i="5"/>
  <c r="K175" i="5" s="1"/>
  <c r="J102" i="5"/>
  <c r="K102" i="5" s="1"/>
  <c r="J70" i="5"/>
  <c r="K70" i="5" s="1"/>
  <c r="J56" i="5"/>
  <c r="K56" i="5" s="1"/>
  <c r="J40" i="5"/>
  <c r="K40" i="5" s="1"/>
  <c r="J24" i="5"/>
  <c r="K24" i="5" s="1"/>
  <c r="J8" i="5"/>
  <c r="K8" i="5" s="1"/>
  <c r="J121" i="5"/>
  <c r="K121" i="5" s="1"/>
  <c r="J110" i="5"/>
  <c r="K110" i="5" s="1"/>
  <c r="J78" i="5"/>
  <c r="K78" i="5" s="1"/>
  <c r="J60" i="5"/>
  <c r="K60" i="5" s="1"/>
  <c r="J44" i="5"/>
  <c r="K44" i="5" s="1"/>
  <c r="J28" i="5"/>
  <c r="K28" i="5" s="1"/>
  <c r="J10" i="5"/>
  <c r="K10" i="5" s="1"/>
  <c r="J118" i="5"/>
  <c r="K118" i="5" s="1"/>
  <c r="J86" i="5"/>
  <c r="K86" i="5" s="1"/>
  <c r="J48" i="5"/>
  <c r="K48" i="5" s="1"/>
  <c r="J32" i="5"/>
  <c r="K32" i="5" s="1"/>
  <c r="J12" i="5"/>
  <c r="K12" i="5" s="1"/>
  <c r="J4" i="5"/>
  <c r="K4" i="5" s="1"/>
  <c r="J52" i="5"/>
  <c r="K52" i="5" s="1"/>
  <c r="J6" i="5"/>
  <c r="K6" i="5" s="1"/>
  <c r="J14" i="5"/>
  <c r="K14" i="5" s="1"/>
  <c r="J94" i="5"/>
  <c r="K94" i="5" s="1"/>
  <c r="J36" i="5"/>
  <c r="K36" i="5" s="1"/>
  <c r="J15" i="3"/>
  <c r="K15" i="3" s="1"/>
  <c r="J13" i="3"/>
  <c r="K13" i="3" s="1"/>
  <c r="J11" i="3"/>
  <c r="K11" i="3" s="1"/>
  <c r="J9" i="3"/>
  <c r="K9" i="3" s="1"/>
  <c r="J7" i="3"/>
  <c r="K7" i="3" s="1"/>
  <c r="J5" i="3"/>
  <c r="K5" i="3" s="1"/>
  <c r="J3" i="3"/>
  <c r="K3" i="3" s="1"/>
  <c r="J60" i="3"/>
  <c r="K60" i="3" s="1"/>
  <c r="J58" i="3"/>
  <c r="K58" i="3" s="1"/>
  <c r="J56" i="3"/>
  <c r="K56" i="3" s="1"/>
  <c r="J54" i="3"/>
  <c r="K54" i="3" s="1"/>
  <c r="J52" i="3"/>
  <c r="K52" i="3" s="1"/>
  <c r="J50" i="3"/>
  <c r="K50" i="3" s="1"/>
  <c r="J48" i="3"/>
  <c r="K48" i="3" s="1"/>
  <c r="J46" i="3"/>
  <c r="K46" i="3" s="1"/>
  <c r="J44" i="3"/>
  <c r="K44" i="3" s="1"/>
  <c r="J42" i="3"/>
  <c r="K42" i="3" s="1"/>
  <c r="J40" i="3"/>
  <c r="K40" i="3" s="1"/>
  <c r="J38" i="3"/>
  <c r="K38" i="3" s="1"/>
  <c r="J36" i="3"/>
  <c r="K36" i="3" s="1"/>
  <c r="J34" i="3"/>
  <c r="K34" i="3" s="1"/>
  <c r="J32" i="3"/>
  <c r="K32" i="3" s="1"/>
  <c r="J30" i="3"/>
  <c r="K30" i="3" s="1"/>
  <c r="J28" i="3"/>
  <c r="K28" i="3" s="1"/>
  <c r="J26" i="3"/>
  <c r="K26" i="3" s="1"/>
  <c r="J24" i="3"/>
  <c r="K24" i="3" s="1"/>
  <c r="J22" i="3"/>
  <c r="K22" i="3" s="1"/>
  <c r="J20" i="3"/>
  <c r="K20" i="3" s="1"/>
  <c r="J18" i="3"/>
  <c r="K18" i="3" s="1"/>
  <c r="J16" i="3"/>
  <c r="K16" i="3" s="1"/>
  <c r="K2" i="3"/>
  <c r="J41" i="3"/>
  <c r="K41" i="3" s="1"/>
  <c r="J29" i="3"/>
  <c r="K29" i="3" s="1"/>
  <c r="J27" i="3"/>
  <c r="K27" i="3" s="1"/>
  <c r="J17" i="3"/>
  <c r="K17" i="3" s="1"/>
  <c r="M2" i="3"/>
  <c r="J14" i="3"/>
  <c r="K14" i="3" s="1"/>
  <c r="J12" i="3"/>
  <c r="K12" i="3" s="1"/>
  <c r="J10" i="3"/>
  <c r="K10" i="3" s="1"/>
  <c r="J8" i="3"/>
  <c r="K8" i="3" s="1"/>
  <c r="J6" i="3"/>
  <c r="K6" i="3" s="1"/>
  <c r="J4" i="3"/>
  <c r="K4" i="3" s="1"/>
  <c r="J61" i="3"/>
  <c r="K61" i="3" s="1"/>
  <c r="J59" i="3"/>
  <c r="K59" i="3" s="1"/>
  <c r="J57" i="3"/>
  <c r="K57" i="3" s="1"/>
  <c r="J55" i="3"/>
  <c r="K55" i="3" s="1"/>
  <c r="J53" i="3"/>
  <c r="K53" i="3" s="1"/>
  <c r="J51" i="3"/>
  <c r="K51" i="3" s="1"/>
  <c r="J49" i="3"/>
  <c r="K49" i="3" s="1"/>
  <c r="J47" i="3"/>
  <c r="K47" i="3" s="1"/>
  <c r="J45" i="3"/>
  <c r="K45" i="3" s="1"/>
  <c r="J43" i="3"/>
  <c r="K43" i="3" s="1"/>
  <c r="J39" i="3"/>
  <c r="K39" i="3" s="1"/>
  <c r="J37" i="3"/>
  <c r="K37" i="3" s="1"/>
  <c r="J35" i="3"/>
  <c r="K35" i="3" s="1"/>
  <c r="J33" i="3"/>
  <c r="K33" i="3" s="1"/>
  <c r="J31" i="3"/>
  <c r="K31" i="3" s="1"/>
  <c r="J25" i="3"/>
  <c r="K25" i="3" s="1"/>
  <c r="J23" i="3"/>
  <c r="K23" i="3" s="1"/>
  <c r="J21" i="3"/>
  <c r="K21" i="3" s="1"/>
  <c r="J19" i="3"/>
  <c r="K19" i="3" s="1"/>
  <c r="M61" i="3" l="1"/>
  <c r="N61" i="3" s="1"/>
  <c r="M59" i="3"/>
  <c r="N59" i="3" s="1"/>
  <c r="M57" i="3"/>
  <c r="N57" i="3" s="1"/>
  <c r="M55" i="3"/>
  <c r="N55" i="3" s="1"/>
  <c r="M53" i="3"/>
  <c r="N53" i="3" s="1"/>
  <c r="M51" i="3"/>
  <c r="N51" i="3" s="1"/>
  <c r="M49" i="3"/>
  <c r="N49" i="3" s="1"/>
  <c r="M47" i="3"/>
  <c r="N47" i="3" s="1"/>
  <c r="M45" i="3"/>
  <c r="N45" i="3" s="1"/>
  <c r="M43" i="3"/>
  <c r="N43" i="3" s="1"/>
  <c r="M41" i="3"/>
  <c r="N41" i="3" s="1"/>
  <c r="M39" i="3"/>
  <c r="N39" i="3" s="1"/>
  <c r="M37" i="3"/>
  <c r="N37" i="3" s="1"/>
  <c r="M35" i="3"/>
  <c r="N35" i="3" s="1"/>
  <c r="M33" i="3"/>
  <c r="N33" i="3" s="1"/>
  <c r="M31" i="3"/>
  <c r="N31" i="3" s="1"/>
  <c r="M29" i="3"/>
  <c r="N29" i="3" s="1"/>
  <c r="M27" i="3"/>
  <c r="N27" i="3" s="1"/>
  <c r="M25" i="3"/>
  <c r="N25" i="3" s="1"/>
  <c r="M23" i="3"/>
  <c r="N23" i="3" s="1"/>
  <c r="M21" i="3"/>
  <c r="N21" i="3" s="1"/>
  <c r="M19" i="3"/>
  <c r="N19" i="3" s="1"/>
  <c r="M17" i="3"/>
  <c r="N17" i="3" s="1"/>
  <c r="M8" i="3"/>
  <c r="N8" i="3" s="1"/>
  <c r="M6" i="3"/>
  <c r="N6" i="3" s="1"/>
  <c r="M15" i="3"/>
  <c r="N15" i="3" s="1"/>
  <c r="M13" i="3"/>
  <c r="N13" i="3" s="1"/>
  <c r="M11" i="3"/>
  <c r="N11" i="3" s="1"/>
  <c r="M9" i="3"/>
  <c r="N9" i="3" s="1"/>
  <c r="M7" i="3"/>
  <c r="N7" i="3" s="1"/>
  <c r="M5" i="3"/>
  <c r="N5" i="3" s="1"/>
  <c r="M3" i="3"/>
  <c r="N3" i="3" s="1"/>
  <c r="M4" i="3"/>
  <c r="N4" i="3" s="1"/>
  <c r="M60" i="3"/>
  <c r="N60" i="3" s="1"/>
  <c r="M58" i="3"/>
  <c r="N58" i="3" s="1"/>
  <c r="M56" i="3"/>
  <c r="N56" i="3" s="1"/>
  <c r="M54" i="3"/>
  <c r="N54" i="3" s="1"/>
  <c r="M52" i="3"/>
  <c r="N52" i="3" s="1"/>
  <c r="M50" i="3"/>
  <c r="N50" i="3" s="1"/>
  <c r="M48" i="3"/>
  <c r="N48" i="3" s="1"/>
  <c r="M46" i="3"/>
  <c r="N46" i="3" s="1"/>
  <c r="M44" i="3"/>
  <c r="N44" i="3" s="1"/>
  <c r="M42" i="3"/>
  <c r="N42" i="3" s="1"/>
  <c r="M40" i="3"/>
  <c r="N40" i="3" s="1"/>
  <c r="M38" i="3"/>
  <c r="N38" i="3" s="1"/>
  <c r="M36" i="3"/>
  <c r="N36" i="3" s="1"/>
  <c r="M34" i="3"/>
  <c r="N34" i="3" s="1"/>
  <c r="M32" i="3"/>
  <c r="N32" i="3" s="1"/>
  <c r="M30" i="3"/>
  <c r="N30" i="3" s="1"/>
  <c r="M28" i="3"/>
  <c r="N28" i="3" s="1"/>
  <c r="M26" i="3"/>
  <c r="N26" i="3" s="1"/>
  <c r="M24" i="3"/>
  <c r="N24" i="3" s="1"/>
  <c r="M22" i="3"/>
  <c r="N22" i="3" s="1"/>
  <c r="M20" i="3"/>
  <c r="N20" i="3" s="1"/>
  <c r="M18" i="3"/>
  <c r="N18" i="3" s="1"/>
  <c r="M16" i="3"/>
  <c r="N16" i="3" s="1"/>
  <c r="N2" i="3"/>
  <c r="M14" i="3"/>
  <c r="N14" i="3" s="1"/>
  <c r="M12" i="3"/>
  <c r="N12" i="3" s="1"/>
  <c r="M10" i="3"/>
  <c r="N10" i="3" s="1"/>
  <c r="M183" i="5"/>
  <c r="N183" i="5" s="1"/>
  <c r="M181" i="5"/>
  <c r="N181" i="5" s="1"/>
  <c r="M179" i="5"/>
  <c r="N179" i="5" s="1"/>
  <c r="M177" i="5"/>
  <c r="N177" i="5" s="1"/>
  <c r="M175" i="5"/>
  <c r="N175" i="5" s="1"/>
  <c r="M173" i="5"/>
  <c r="N173" i="5" s="1"/>
  <c r="M171" i="5"/>
  <c r="N171" i="5" s="1"/>
  <c r="M169" i="5"/>
  <c r="N169" i="5" s="1"/>
  <c r="M167" i="5"/>
  <c r="N167" i="5" s="1"/>
  <c r="M165" i="5"/>
  <c r="N165" i="5" s="1"/>
  <c r="M163" i="5"/>
  <c r="N163" i="5" s="1"/>
  <c r="M161" i="5"/>
  <c r="N161" i="5" s="1"/>
  <c r="M159" i="5"/>
  <c r="N159" i="5" s="1"/>
  <c r="M182" i="5"/>
  <c r="N182" i="5" s="1"/>
  <c r="M168" i="5"/>
  <c r="N168" i="5" s="1"/>
  <c r="M160" i="5"/>
  <c r="N160" i="5" s="1"/>
  <c r="M184" i="5"/>
  <c r="N184" i="5" s="1"/>
  <c r="M176" i="5"/>
  <c r="N176" i="5" s="1"/>
  <c r="M174" i="5"/>
  <c r="N174" i="5" s="1"/>
  <c r="M166" i="5"/>
  <c r="N166" i="5" s="1"/>
  <c r="M158" i="5"/>
  <c r="N158" i="5" s="1"/>
  <c r="M156" i="5"/>
  <c r="N156" i="5" s="1"/>
  <c r="M154" i="5"/>
  <c r="N154" i="5" s="1"/>
  <c r="M152" i="5"/>
  <c r="N152" i="5" s="1"/>
  <c r="M150" i="5"/>
  <c r="N150" i="5" s="1"/>
  <c r="M148" i="5"/>
  <c r="N148" i="5" s="1"/>
  <c r="M146" i="5"/>
  <c r="N146" i="5" s="1"/>
  <c r="M144" i="5"/>
  <c r="N144" i="5" s="1"/>
  <c r="M142" i="5"/>
  <c r="N142" i="5" s="1"/>
  <c r="M140" i="5"/>
  <c r="N140" i="5" s="1"/>
  <c r="M138" i="5"/>
  <c r="N138" i="5" s="1"/>
  <c r="M136" i="5"/>
  <c r="N136" i="5" s="1"/>
  <c r="M134" i="5"/>
  <c r="N134" i="5" s="1"/>
  <c r="M132" i="5"/>
  <c r="N132" i="5" s="1"/>
  <c r="M130" i="5"/>
  <c r="N130" i="5" s="1"/>
  <c r="M128" i="5"/>
  <c r="N128" i="5" s="1"/>
  <c r="M126" i="5"/>
  <c r="N126" i="5" s="1"/>
  <c r="M124" i="5"/>
  <c r="N124" i="5" s="1"/>
  <c r="M122" i="5"/>
  <c r="N122" i="5" s="1"/>
  <c r="M120" i="5"/>
  <c r="N120" i="5" s="1"/>
  <c r="M178" i="5"/>
  <c r="N178" i="5" s="1"/>
  <c r="M172" i="5"/>
  <c r="N172" i="5" s="1"/>
  <c r="M164" i="5"/>
  <c r="N164" i="5" s="1"/>
  <c r="M180" i="5"/>
  <c r="N180" i="5" s="1"/>
  <c r="M170" i="5"/>
  <c r="N170" i="5" s="1"/>
  <c r="M151" i="5"/>
  <c r="N151" i="5" s="1"/>
  <c r="M143" i="5"/>
  <c r="N143" i="5" s="1"/>
  <c r="M135" i="5"/>
  <c r="N135" i="5" s="1"/>
  <c r="M127" i="5"/>
  <c r="N127" i="5" s="1"/>
  <c r="M123" i="5"/>
  <c r="N123" i="5" s="1"/>
  <c r="M118" i="5"/>
  <c r="N118" i="5" s="1"/>
  <c r="M116" i="5"/>
  <c r="N116" i="5" s="1"/>
  <c r="M114" i="5"/>
  <c r="N114" i="5" s="1"/>
  <c r="M112" i="5"/>
  <c r="N112" i="5" s="1"/>
  <c r="M110" i="5"/>
  <c r="N110" i="5" s="1"/>
  <c r="M108" i="5"/>
  <c r="N108" i="5" s="1"/>
  <c r="M106" i="5"/>
  <c r="N106" i="5" s="1"/>
  <c r="M104" i="5"/>
  <c r="N104" i="5" s="1"/>
  <c r="M102" i="5"/>
  <c r="N102" i="5" s="1"/>
  <c r="M100" i="5"/>
  <c r="N100" i="5" s="1"/>
  <c r="M98" i="5"/>
  <c r="N98" i="5" s="1"/>
  <c r="M96" i="5"/>
  <c r="N96" i="5" s="1"/>
  <c r="M94" i="5"/>
  <c r="N94" i="5" s="1"/>
  <c r="M92" i="5"/>
  <c r="N92" i="5" s="1"/>
  <c r="M90" i="5"/>
  <c r="N90" i="5" s="1"/>
  <c r="M88" i="5"/>
  <c r="N88" i="5" s="1"/>
  <c r="M86" i="5"/>
  <c r="N86" i="5" s="1"/>
  <c r="M84" i="5"/>
  <c r="N84" i="5" s="1"/>
  <c r="M82" i="5"/>
  <c r="N82" i="5" s="1"/>
  <c r="M80" i="5"/>
  <c r="N80" i="5" s="1"/>
  <c r="M78" i="5"/>
  <c r="N78" i="5" s="1"/>
  <c r="M76" i="5"/>
  <c r="N76" i="5" s="1"/>
  <c r="M74" i="5"/>
  <c r="N74" i="5" s="1"/>
  <c r="M72" i="5"/>
  <c r="N72" i="5" s="1"/>
  <c r="M70" i="5"/>
  <c r="N70" i="5" s="1"/>
  <c r="M68" i="5"/>
  <c r="N68" i="5" s="1"/>
  <c r="M66" i="5"/>
  <c r="N66" i="5" s="1"/>
  <c r="M64" i="5"/>
  <c r="N64" i="5" s="1"/>
  <c r="M162" i="5"/>
  <c r="N162" i="5" s="1"/>
  <c r="M153" i="5"/>
  <c r="N153" i="5" s="1"/>
  <c r="M145" i="5"/>
  <c r="N145" i="5" s="1"/>
  <c r="M137" i="5"/>
  <c r="N137" i="5" s="1"/>
  <c r="M129" i="5"/>
  <c r="N129" i="5" s="1"/>
  <c r="M155" i="5"/>
  <c r="N155" i="5" s="1"/>
  <c r="M147" i="5"/>
  <c r="N147" i="5" s="1"/>
  <c r="M139" i="5"/>
  <c r="N139" i="5" s="1"/>
  <c r="M131" i="5"/>
  <c r="N131" i="5" s="1"/>
  <c r="M121" i="5"/>
  <c r="N121" i="5" s="1"/>
  <c r="M119" i="5"/>
  <c r="N119" i="5" s="1"/>
  <c r="M117" i="5"/>
  <c r="N117" i="5" s="1"/>
  <c r="M115" i="5"/>
  <c r="N115" i="5" s="1"/>
  <c r="M113" i="5"/>
  <c r="N113" i="5" s="1"/>
  <c r="M111" i="5"/>
  <c r="N111" i="5" s="1"/>
  <c r="M109" i="5"/>
  <c r="N109" i="5" s="1"/>
  <c r="M107" i="5"/>
  <c r="N107" i="5" s="1"/>
  <c r="M105" i="5"/>
  <c r="N105" i="5" s="1"/>
  <c r="M103" i="5"/>
  <c r="N103" i="5" s="1"/>
  <c r="M101" i="5"/>
  <c r="N101" i="5" s="1"/>
  <c r="M99" i="5"/>
  <c r="N99" i="5" s="1"/>
  <c r="M97" i="5"/>
  <c r="N97" i="5" s="1"/>
  <c r="M95" i="5"/>
  <c r="N95" i="5" s="1"/>
  <c r="M93" i="5"/>
  <c r="N93" i="5" s="1"/>
  <c r="M91" i="5"/>
  <c r="N91" i="5" s="1"/>
  <c r="M89" i="5"/>
  <c r="N89" i="5" s="1"/>
  <c r="M87" i="5"/>
  <c r="N87" i="5" s="1"/>
  <c r="M85" i="5"/>
  <c r="N85" i="5" s="1"/>
  <c r="M83" i="5"/>
  <c r="N83" i="5" s="1"/>
  <c r="M81" i="5"/>
  <c r="N81" i="5" s="1"/>
  <c r="M79" i="5"/>
  <c r="N79" i="5" s="1"/>
  <c r="M77" i="5"/>
  <c r="N77" i="5" s="1"/>
  <c r="M75" i="5"/>
  <c r="N75" i="5" s="1"/>
  <c r="M73" i="5"/>
  <c r="N73" i="5" s="1"/>
  <c r="M71" i="5"/>
  <c r="N71" i="5" s="1"/>
  <c r="M69" i="5"/>
  <c r="N69" i="5" s="1"/>
  <c r="M67" i="5"/>
  <c r="N67" i="5" s="1"/>
  <c r="M65" i="5"/>
  <c r="N65" i="5" s="1"/>
  <c r="M63" i="5"/>
  <c r="N63" i="5" s="1"/>
  <c r="M61" i="5"/>
  <c r="N61" i="5" s="1"/>
  <c r="M59" i="5"/>
  <c r="N59" i="5" s="1"/>
  <c r="M57" i="5"/>
  <c r="N57" i="5" s="1"/>
  <c r="M55" i="5"/>
  <c r="N55" i="5" s="1"/>
  <c r="M53" i="5"/>
  <c r="N53" i="5" s="1"/>
  <c r="M51" i="5"/>
  <c r="N51" i="5" s="1"/>
  <c r="M49" i="5"/>
  <c r="N49" i="5" s="1"/>
  <c r="M47" i="5"/>
  <c r="N47" i="5" s="1"/>
  <c r="M45" i="5"/>
  <c r="N45" i="5" s="1"/>
  <c r="M43" i="5"/>
  <c r="N43" i="5" s="1"/>
  <c r="M41" i="5"/>
  <c r="N41" i="5" s="1"/>
  <c r="M39" i="5"/>
  <c r="N39" i="5" s="1"/>
  <c r="M37" i="5"/>
  <c r="N37" i="5" s="1"/>
  <c r="M35" i="5"/>
  <c r="N35" i="5" s="1"/>
  <c r="M33" i="5"/>
  <c r="N33" i="5" s="1"/>
  <c r="M31" i="5"/>
  <c r="N31" i="5" s="1"/>
  <c r="M29" i="5"/>
  <c r="N29" i="5" s="1"/>
  <c r="M27" i="5"/>
  <c r="N27" i="5" s="1"/>
  <c r="M25" i="5"/>
  <c r="N25" i="5" s="1"/>
  <c r="M157" i="5"/>
  <c r="N157" i="5" s="1"/>
  <c r="M125" i="5"/>
  <c r="N125" i="5" s="1"/>
  <c r="M62" i="5"/>
  <c r="N62" i="5" s="1"/>
  <c r="M58" i="5"/>
  <c r="N58" i="5" s="1"/>
  <c r="M54" i="5"/>
  <c r="N54" i="5" s="1"/>
  <c r="M50" i="5"/>
  <c r="N50" i="5" s="1"/>
  <c r="M46" i="5"/>
  <c r="N46" i="5" s="1"/>
  <c r="M42" i="5"/>
  <c r="N42" i="5" s="1"/>
  <c r="M38" i="5"/>
  <c r="N38" i="5" s="1"/>
  <c r="M34" i="5"/>
  <c r="N34" i="5" s="1"/>
  <c r="M30" i="5"/>
  <c r="N30" i="5" s="1"/>
  <c r="M26" i="5"/>
  <c r="N26" i="5" s="1"/>
  <c r="M14" i="5"/>
  <c r="N14" i="5" s="1"/>
  <c r="M12" i="5"/>
  <c r="N12" i="5" s="1"/>
  <c r="M10" i="5"/>
  <c r="N10" i="5" s="1"/>
  <c r="M8" i="5"/>
  <c r="N8" i="5" s="1"/>
  <c r="M6" i="5"/>
  <c r="N6" i="5" s="1"/>
  <c r="M4" i="5"/>
  <c r="N4" i="5" s="1"/>
  <c r="M133" i="5"/>
  <c r="N133" i="5" s="1"/>
  <c r="M23" i="5"/>
  <c r="N23" i="5" s="1"/>
  <c r="M21" i="5"/>
  <c r="N21" i="5" s="1"/>
  <c r="M19" i="5"/>
  <c r="N19" i="5" s="1"/>
  <c r="M17" i="5"/>
  <c r="N17" i="5" s="1"/>
  <c r="M141" i="5"/>
  <c r="N141" i="5" s="1"/>
  <c r="M60" i="5"/>
  <c r="N60" i="5" s="1"/>
  <c r="M56" i="5"/>
  <c r="N56" i="5" s="1"/>
  <c r="M52" i="5"/>
  <c r="N52" i="5" s="1"/>
  <c r="M48" i="5"/>
  <c r="N48" i="5" s="1"/>
  <c r="M44" i="5"/>
  <c r="N44" i="5" s="1"/>
  <c r="M40" i="5"/>
  <c r="N40" i="5" s="1"/>
  <c r="M36" i="5"/>
  <c r="N36" i="5" s="1"/>
  <c r="M32" i="5"/>
  <c r="N32" i="5" s="1"/>
  <c r="M28" i="5"/>
  <c r="N28" i="5" s="1"/>
  <c r="M24" i="5"/>
  <c r="N24" i="5" s="1"/>
  <c r="M15" i="5"/>
  <c r="N15" i="5" s="1"/>
  <c r="M13" i="5"/>
  <c r="N13" i="5" s="1"/>
  <c r="M11" i="5"/>
  <c r="N11" i="5" s="1"/>
  <c r="M9" i="5"/>
  <c r="N9" i="5" s="1"/>
  <c r="M7" i="5"/>
  <c r="N7" i="5" s="1"/>
  <c r="M5" i="5"/>
  <c r="N5" i="5" s="1"/>
  <c r="M3" i="5"/>
  <c r="N3" i="5" s="1"/>
  <c r="M18" i="5"/>
  <c r="N18" i="5" s="1"/>
  <c r="N2" i="5"/>
  <c r="M20" i="5"/>
  <c r="N20" i="5" s="1"/>
  <c r="M149" i="5"/>
  <c r="N149" i="5" s="1"/>
  <c r="M22" i="5"/>
  <c r="N22" i="5" s="1"/>
  <c r="M16" i="5"/>
  <c r="N16" i="5" s="1"/>
  <c r="M184" i="4"/>
  <c r="N184" i="4" s="1"/>
  <c r="M182" i="4"/>
  <c r="N182" i="4" s="1"/>
  <c r="M180" i="4"/>
  <c r="N180" i="4" s="1"/>
  <c r="M178" i="4"/>
  <c r="N178" i="4" s="1"/>
  <c r="M176" i="4"/>
  <c r="N176" i="4" s="1"/>
  <c r="M174" i="4"/>
  <c r="N174" i="4" s="1"/>
  <c r="M172" i="4"/>
  <c r="N172" i="4" s="1"/>
  <c r="M170" i="4"/>
  <c r="N170" i="4" s="1"/>
  <c r="M168" i="4"/>
  <c r="N168" i="4" s="1"/>
  <c r="M166" i="4"/>
  <c r="N166" i="4" s="1"/>
  <c r="M164" i="4"/>
  <c r="N164" i="4" s="1"/>
  <c r="M162" i="4"/>
  <c r="N162" i="4" s="1"/>
  <c r="M160" i="4"/>
  <c r="N160" i="4" s="1"/>
  <c r="M158" i="4"/>
  <c r="N158" i="4" s="1"/>
  <c r="M156" i="4"/>
  <c r="N156" i="4" s="1"/>
  <c r="M154" i="4"/>
  <c r="N154" i="4" s="1"/>
  <c r="M152" i="4"/>
  <c r="N152" i="4" s="1"/>
  <c r="M150" i="4"/>
  <c r="N150" i="4" s="1"/>
  <c r="M148" i="4"/>
  <c r="N148" i="4" s="1"/>
  <c r="M146" i="4"/>
  <c r="N146" i="4" s="1"/>
  <c r="M144" i="4"/>
  <c r="N144" i="4" s="1"/>
  <c r="M142" i="4"/>
  <c r="N142" i="4" s="1"/>
  <c r="M140" i="4"/>
  <c r="N140" i="4" s="1"/>
  <c r="M138" i="4"/>
  <c r="N138" i="4" s="1"/>
  <c r="M136" i="4"/>
  <c r="N136" i="4" s="1"/>
  <c r="M134" i="4"/>
  <c r="N134" i="4" s="1"/>
  <c r="M185" i="4"/>
  <c r="N185" i="4" s="1"/>
  <c r="M183" i="4"/>
  <c r="N183" i="4" s="1"/>
  <c r="M181" i="4"/>
  <c r="N181" i="4" s="1"/>
  <c r="M179" i="4"/>
  <c r="N179" i="4" s="1"/>
  <c r="M177" i="4"/>
  <c r="N177" i="4" s="1"/>
  <c r="M175" i="4"/>
  <c r="N175" i="4" s="1"/>
  <c r="M173" i="4"/>
  <c r="N173" i="4" s="1"/>
  <c r="M171" i="4"/>
  <c r="N171" i="4" s="1"/>
  <c r="M169" i="4"/>
  <c r="N169" i="4" s="1"/>
  <c r="M167" i="4"/>
  <c r="N167" i="4" s="1"/>
  <c r="M165" i="4"/>
  <c r="N165" i="4" s="1"/>
  <c r="M163" i="4"/>
  <c r="N163" i="4" s="1"/>
  <c r="M161" i="4"/>
  <c r="N161" i="4" s="1"/>
  <c r="M159" i="4"/>
  <c r="N159" i="4" s="1"/>
  <c r="M157" i="4"/>
  <c r="N157" i="4" s="1"/>
  <c r="M155" i="4"/>
  <c r="N155" i="4" s="1"/>
  <c r="M153" i="4"/>
  <c r="N153" i="4" s="1"/>
  <c r="M151" i="4"/>
  <c r="N151" i="4" s="1"/>
  <c r="M149" i="4"/>
  <c r="N149" i="4" s="1"/>
  <c r="M147" i="4"/>
  <c r="N147" i="4" s="1"/>
  <c r="M145" i="4"/>
  <c r="N145" i="4" s="1"/>
  <c r="M143" i="4"/>
  <c r="N143" i="4" s="1"/>
  <c r="M141" i="4"/>
  <c r="N141" i="4" s="1"/>
  <c r="M139" i="4"/>
  <c r="N139" i="4" s="1"/>
  <c r="M137" i="4"/>
  <c r="N137" i="4" s="1"/>
  <c r="M135" i="4"/>
  <c r="N135" i="4" s="1"/>
  <c r="M133" i="4"/>
  <c r="N133" i="4" s="1"/>
  <c r="M132" i="4"/>
  <c r="N132" i="4" s="1"/>
  <c r="M130" i="4"/>
  <c r="N130" i="4" s="1"/>
  <c r="M128" i="4"/>
  <c r="N128" i="4" s="1"/>
  <c r="M126" i="4"/>
  <c r="N126" i="4" s="1"/>
  <c r="M124" i="4"/>
  <c r="N124" i="4" s="1"/>
  <c r="M122" i="4"/>
  <c r="N122" i="4" s="1"/>
  <c r="M120" i="4"/>
  <c r="N120" i="4" s="1"/>
  <c r="M118" i="4"/>
  <c r="N118" i="4" s="1"/>
  <c r="M116" i="4"/>
  <c r="N116" i="4" s="1"/>
  <c r="M114" i="4"/>
  <c r="N114" i="4" s="1"/>
  <c r="M112" i="4"/>
  <c r="N112" i="4" s="1"/>
  <c r="M110" i="4"/>
  <c r="N110" i="4" s="1"/>
  <c r="M108" i="4"/>
  <c r="N108" i="4" s="1"/>
  <c r="M106" i="4"/>
  <c r="N106" i="4" s="1"/>
  <c r="M104" i="4"/>
  <c r="N104" i="4" s="1"/>
  <c r="M102" i="4"/>
  <c r="N102" i="4" s="1"/>
  <c r="M100" i="4"/>
  <c r="N100" i="4" s="1"/>
  <c r="M98" i="4"/>
  <c r="N98" i="4" s="1"/>
  <c r="M96" i="4"/>
  <c r="N96" i="4" s="1"/>
  <c r="M94" i="4"/>
  <c r="N94" i="4" s="1"/>
  <c r="M92" i="4"/>
  <c r="N92" i="4" s="1"/>
  <c r="M90" i="4"/>
  <c r="N90" i="4" s="1"/>
  <c r="M88" i="4"/>
  <c r="N88" i="4" s="1"/>
  <c r="M86" i="4"/>
  <c r="N86" i="4" s="1"/>
  <c r="M84" i="4"/>
  <c r="N84" i="4" s="1"/>
  <c r="M82" i="4"/>
  <c r="N82" i="4" s="1"/>
  <c r="M80" i="4"/>
  <c r="N80" i="4" s="1"/>
  <c r="M78" i="4"/>
  <c r="N78" i="4" s="1"/>
  <c r="M76" i="4"/>
  <c r="N76" i="4" s="1"/>
  <c r="M74" i="4"/>
  <c r="N74" i="4" s="1"/>
  <c r="M72" i="4"/>
  <c r="N72" i="4" s="1"/>
  <c r="M70" i="4"/>
  <c r="N70" i="4" s="1"/>
  <c r="M68" i="4"/>
  <c r="N68" i="4" s="1"/>
  <c r="M66" i="4"/>
  <c r="N66" i="4" s="1"/>
  <c r="M64" i="4"/>
  <c r="N64" i="4" s="1"/>
  <c r="M62" i="4"/>
  <c r="N62" i="4" s="1"/>
  <c r="M60" i="4"/>
  <c r="N60" i="4" s="1"/>
  <c r="M58" i="4"/>
  <c r="N58" i="4" s="1"/>
  <c r="M56" i="4"/>
  <c r="N56" i="4" s="1"/>
  <c r="M54" i="4"/>
  <c r="N54" i="4" s="1"/>
  <c r="M52" i="4"/>
  <c r="N52" i="4" s="1"/>
  <c r="M50" i="4"/>
  <c r="N50" i="4" s="1"/>
  <c r="M48" i="4"/>
  <c r="N48" i="4" s="1"/>
  <c r="M131" i="4"/>
  <c r="N131" i="4" s="1"/>
  <c r="M123" i="4"/>
  <c r="N123" i="4" s="1"/>
  <c r="M115" i="4"/>
  <c r="N115" i="4" s="1"/>
  <c r="M107" i="4"/>
  <c r="N107" i="4" s="1"/>
  <c r="M99" i="4"/>
  <c r="N99" i="4" s="1"/>
  <c r="M91" i="4"/>
  <c r="N91" i="4" s="1"/>
  <c r="M83" i="4"/>
  <c r="N83" i="4" s="1"/>
  <c r="M75" i="4"/>
  <c r="N75" i="4" s="1"/>
  <c r="M67" i="4"/>
  <c r="N67" i="4" s="1"/>
  <c r="M59" i="4"/>
  <c r="N59" i="4" s="1"/>
  <c r="M51" i="4"/>
  <c r="N51" i="4" s="1"/>
  <c r="M49" i="4"/>
  <c r="N49" i="4" s="1"/>
  <c r="M13" i="4"/>
  <c r="N13" i="4" s="1"/>
  <c r="M11" i="4"/>
  <c r="N11" i="4" s="1"/>
  <c r="M9" i="4"/>
  <c r="N9" i="4" s="1"/>
  <c r="M7" i="4"/>
  <c r="N7" i="4" s="1"/>
  <c r="M5" i="4"/>
  <c r="N5" i="4" s="1"/>
  <c r="M3" i="4"/>
  <c r="N3" i="4" s="1"/>
  <c r="M129" i="4"/>
  <c r="N129" i="4" s="1"/>
  <c r="M121" i="4"/>
  <c r="N121" i="4" s="1"/>
  <c r="M113" i="4"/>
  <c r="N113" i="4" s="1"/>
  <c r="M97" i="4"/>
  <c r="N97" i="4" s="1"/>
  <c r="M89" i="4"/>
  <c r="N89" i="4" s="1"/>
  <c r="M65" i="4"/>
  <c r="N65" i="4" s="1"/>
  <c r="M47" i="4"/>
  <c r="N47" i="4" s="1"/>
  <c r="M45" i="4"/>
  <c r="N45" i="4" s="1"/>
  <c r="M39" i="4"/>
  <c r="N39" i="4" s="1"/>
  <c r="M27" i="4"/>
  <c r="N27" i="4" s="1"/>
  <c r="M23" i="4"/>
  <c r="N23" i="4" s="1"/>
  <c r="M19" i="4"/>
  <c r="N19" i="4" s="1"/>
  <c r="M125" i="4"/>
  <c r="N125" i="4" s="1"/>
  <c r="M117" i="4"/>
  <c r="N117" i="4" s="1"/>
  <c r="M109" i="4"/>
  <c r="N109" i="4" s="1"/>
  <c r="M101" i="4"/>
  <c r="N101" i="4" s="1"/>
  <c r="M93" i="4"/>
  <c r="N93" i="4" s="1"/>
  <c r="M85" i="4"/>
  <c r="N85" i="4" s="1"/>
  <c r="M77" i="4"/>
  <c r="N77" i="4" s="1"/>
  <c r="M69" i="4"/>
  <c r="N69" i="4" s="1"/>
  <c r="M61" i="4"/>
  <c r="N61" i="4" s="1"/>
  <c r="M53" i="4"/>
  <c r="N53" i="4" s="1"/>
  <c r="M46" i="4"/>
  <c r="N46" i="4" s="1"/>
  <c r="M44" i="4"/>
  <c r="N44" i="4" s="1"/>
  <c r="M42" i="4"/>
  <c r="N42" i="4" s="1"/>
  <c r="M40" i="4"/>
  <c r="N40" i="4" s="1"/>
  <c r="M38" i="4"/>
  <c r="N38" i="4" s="1"/>
  <c r="M36" i="4"/>
  <c r="N36" i="4" s="1"/>
  <c r="M34" i="4"/>
  <c r="N34" i="4" s="1"/>
  <c r="M32" i="4"/>
  <c r="N32" i="4" s="1"/>
  <c r="M30" i="4"/>
  <c r="N30" i="4" s="1"/>
  <c r="M28" i="4"/>
  <c r="N28" i="4" s="1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N2" i="4"/>
  <c r="M73" i="4"/>
  <c r="N73" i="4" s="1"/>
  <c r="M41" i="4"/>
  <c r="N41" i="4" s="1"/>
  <c r="M35" i="4"/>
  <c r="N35" i="4" s="1"/>
  <c r="M33" i="4"/>
  <c r="N33" i="4" s="1"/>
  <c r="M29" i="4"/>
  <c r="N29" i="4" s="1"/>
  <c r="M21" i="4"/>
  <c r="N21" i="4" s="1"/>
  <c r="M15" i="4"/>
  <c r="N15" i="4" s="1"/>
  <c r="M127" i="4"/>
  <c r="N127" i="4" s="1"/>
  <c r="M119" i="4"/>
  <c r="N119" i="4" s="1"/>
  <c r="M111" i="4"/>
  <c r="N111" i="4" s="1"/>
  <c r="M103" i="4"/>
  <c r="N103" i="4" s="1"/>
  <c r="M95" i="4"/>
  <c r="N95" i="4" s="1"/>
  <c r="M87" i="4"/>
  <c r="N87" i="4" s="1"/>
  <c r="M79" i="4"/>
  <c r="N79" i="4" s="1"/>
  <c r="M71" i="4"/>
  <c r="N71" i="4" s="1"/>
  <c r="M63" i="4"/>
  <c r="N63" i="4" s="1"/>
  <c r="M55" i="4"/>
  <c r="N55" i="4" s="1"/>
  <c r="M14" i="4"/>
  <c r="N14" i="4" s="1"/>
  <c r="M12" i="4"/>
  <c r="N12" i="4" s="1"/>
  <c r="M10" i="4"/>
  <c r="N10" i="4" s="1"/>
  <c r="M8" i="4"/>
  <c r="N8" i="4" s="1"/>
  <c r="M6" i="4"/>
  <c r="N6" i="4" s="1"/>
  <c r="M4" i="4"/>
  <c r="N4" i="4" s="1"/>
  <c r="M105" i="4"/>
  <c r="N105" i="4" s="1"/>
  <c r="M81" i="4"/>
  <c r="N81" i="4" s="1"/>
  <c r="M57" i="4"/>
  <c r="N57" i="4" s="1"/>
  <c r="M43" i="4"/>
  <c r="N43" i="4" s="1"/>
  <c r="M37" i="4"/>
  <c r="N37" i="4" s="1"/>
  <c r="M31" i="4"/>
  <c r="N31" i="4" s="1"/>
  <c r="M25" i="4"/>
  <c r="N25" i="4" s="1"/>
  <c r="M17" i="4"/>
  <c r="N17" i="4" s="1"/>
</calcChain>
</file>

<file path=xl/sharedStrings.xml><?xml version="1.0" encoding="utf-8"?>
<sst xmlns="http://schemas.openxmlformats.org/spreadsheetml/2006/main" count="1972" uniqueCount="680">
  <si>
    <t>PORTIERI</t>
  </si>
  <si>
    <t>Algoritmo:</t>
  </si>
  <si>
    <t>Algoritmo</t>
  </si>
  <si>
    <t>Squadra</t>
  </si>
  <si>
    <t>Salute</t>
  </si>
  <si>
    <t>Titolarità</t>
  </si>
  <si>
    <t>Voti</t>
  </si>
  <si>
    <t>Rigori</t>
  </si>
  <si>
    <t>No Gol</t>
  </si>
  <si>
    <t>Consiglio</t>
  </si>
  <si>
    <t>Punteggio no mod</t>
  </si>
  <si>
    <t>Y*Titolarità + Z*Voti + J*Bonus + K*NoMalus + H*Consiglio + L*Squadra + N*FattoreCasa + M*Allenatore</t>
  </si>
  <si>
    <t>Prezzo Stimato no mod</t>
  </si>
  <si>
    <t>Punteggio mod</t>
  </si>
  <si>
    <t>Prezzo Stimato mod</t>
  </si>
  <si>
    <t>Pesi Variabili:</t>
  </si>
  <si>
    <t>SZCZESNY</t>
  </si>
  <si>
    <t>JUV</t>
  </si>
  <si>
    <t>Y (Titolarità)</t>
  </si>
  <si>
    <t>HANDANOVIC</t>
  </si>
  <si>
    <t>INT</t>
  </si>
  <si>
    <t>Pesi Porta NoModif:</t>
  </si>
  <si>
    <t>Pesi Porta Modif:</t>
  </si>
  <si>
    <t>Pesi Difesa NoModif:</t>
  </si>
  <si>
    <t>Z (Voti)</t>
  </si>
  <si>
    <t>MERET</t>
  </si>
  <si>
    <t>NAP</t>
  </si>
  <si>
    <t>Pesi Difesa Modif:</t>
  </si>
  <si>
    <t>Y</t>
  </si>
  <si>
    <t>J (Bonus)</t>
  </si>
  <si>
    <t>OLSEN</t>
  </si>
  <si>
    <t>ROM</t>
  </si>
  <si>
    <t>Z</t>
  </si>
  <si>
    <t>J</t>
  </si>
  <si>
    <t>K (No Malus)</t>
  </si>
  <si>
    <t>STRAKOSHA</t>
  </si>
  <si>
    <t>LAZ</t>
  </si>
  <si>
    <t>K</t>
  </si>
  <si>
    <t>H</t>
  </si>
  <si>
    <t>L</t>
  </si>
  <si>
    <t>N</t>
  </si>
  <si>
    <t>H (Consiglio)</t>
  </si>
  <si>
    <t>PERIN</t>
  </si>
  <si>
    <t>M</t>
  </si>
  <si>
    <t>Pesi CC NoModif:</t>
  </si>
  <si>
    <t>Pesi CC Modif:</t>
  </si>
  <si>
    <t>Pesi Attaccanti:</t>
  </si>
  <si>
    <t>W (Squadra)</t>
  </si>
  <si>
    <t>DONNARUMMA G</t>
  </si>
  <si>
    <t>MIL</t>
  </si>
  <si>
    <t>P (Fattore Squadra)</t>
  </si>
  <si>
    <t>LAFONT</t>
  </si>
  <si>
    <t>FIO</t>
  </si>
  <si>
    <t>Budget Iniziale:</t>
  </si>
  <si>
    <t>O (Allenatore)</t>
  </si>
  <si>
    <t>SIRIGU</t>
  </si>
  <si>
    <t>TOR</t>
  </si>
  <si>
    <t>BERISHA</t>
  </si>
  <si>
    <t>ATA</t>
  </si>
  <si>
    <t>SKORUPSKI</t>
  </si>
  <si>
    <t>BOL</t>
  </si>
  <si>
    <t>MARCHETTI</t>
  </si>
  <si>
    <t>GEN</t>
  </si>
  <si>
    <t>SORRENTINO</t>
  </si>
  <si>
    <t>CHI</t>
  </si>
  <si>
    <t>Questo algortimo è nato per non lasciarsi scappare nessun giocatore in fase d'asta. Seguendo le schede di appetibilità</t>
  </si>
  <si>
    <t>Riferimenti</t>
  </si>
  <si>
    <t>% Budget</t>
  </si>
  <si>
    <t>Prezzo</t>
  </si>
  <si>
    <t>Valore Min.</t>
  </si>
  <si>
    <t>KOULIBALY</t>
  </si>
  <si>
    <t>MILINKOVIC-SAVIC</t>
  </si>
  <si>
    <t>CRISTIANO RONALDO</t>
  </si>
  <si>
    <t>Tutte le celle color ocra sono modificabili a piacimento</t>
  </si>
  <si>
    <r>
      <t xml:space="preserve">del sito </t>
    </r>
    <r>
      <rPr>
        <b/>
        <sz val="10"/>
        <rFont val="Arial"/>
      </rPr>
      <t>http://forum.gruppoesperti.it/</t>
    </r>
    <r>
      <rPr>
        <sz val="10"/>
        <rFont val="Arial"/>
      </rPr>
      <t xml:space="preserve"> ed altri fattori, riesce a stimare il valore un prezzo "giusto" da spendere per ogni singolo</t>
    </r>
  </si>
  <si>
    <t>giocatore.</t>
  </si>
  <si>
    <t>Utilizzo:</t>
  </si>
  <si>
    <r>
      <t>1)</t>
    </r>
    <r>
      <rPr>
        <sz val="10"/>
        <rFont val="Arial"/>
      </rPr>
      <t xml:space="preserve"> Nel foglio "Pesi e Budget Iniziale" potete inserire il vostro bugdet</t>
    </r>
  </si>
  <si>
    <r>
      <t>2)</t>
    </r>
    <r>
      <rPr>
        <sz val="10"/>
        <rFont val="Arial"/>
      </rPr>
      <t xml:space="preserve"> Ogni foglio Portieri - Difensori - Centrocampisti - Attaccanti ha dei valori di riferimento e il valore minimo utilizzato nella formula</t>
    </r>
  </si>
  <si>
    <t xml:space="preserve">    quindi nel caso voi pensiate che il livello di prezzi in un reparto sia diverso dalle percentuali inserite da me, potete modificare la</t>
  </si>
  <si>
    <t xml:space="preserve">    percentuale modificando la percentuale nel foglio "Pesi e Budget Iniziale".</t>
  </si>
  <si>
    <r>
      <t>3)</t>
    </r>
    <r>
      <rPr>
        <sz val="10"/>
        <rFont val="Arial"/>
      </rPr>
      <t xml:space="preserve"> Per Stampare basterà selezionare le colonne che si intende stampare (tenendo premuto il tasto Ctrl) e cliccare su stampa selezione.</t>
    </r>
  </si>
  <si>
    <t>Ringraziamenti:</t>
  </si>
  <si>
    <t>CONSIGLI</t>
  </si>
  <si>
    <t>SAS</t>
  </si>
  <si>
    <t xml:space="preserve">Ringrazio tutto il forum di gruppoesperti, in particolare gli utenti: </t>
  </si>
  <si>
    <r>
      <t xml:space="preserve">Tutti gli esperti e il sito http://forum.gruppoesperti.it/ </t>
    </r>
    <r>
      <rPr>
        <sz val="10"/>
        <rFont val="Arial"/>
      </rPr>
      <t>per avermi fornito le basi da cui partire.</t>
    </r>
  </si>
  <si>
    <r>
      <t xml:space="preserve">Gli utenti </t>
    </r>
    <r>
      <rPr>
        <sz val="10"/>
        <rFont val="Arial"/>
      </rPr>
      <t>che hanno partecipato assegnando i valori, i pesi da dare alle variabili e i dati storici sul livello medio dei prezzi dei calciatori.</t>
    </r>
  </si>
  <si>
    <r>
      <t>L'art. 65 LDA prevede la libera riproduzione di articoli </t>
    </r>
    <r>
      <rPr>
        <u/>
        <sz val="8"/>
        <color rgb="FF000000"/>
        <rFont val="Arial"/>
      </rPr>
      <t>se la riproduzione non è stata espressamente riservata</t>
    </r>
    <r>
      <rPr>
        <sz val="8"/>
        <color rgb="FF000000"/>
        <rFont val="Arial"/>
      </rPr>
      <t>; ne è pertanto vietata la riproduzione parziale e/o totale in assenza della mia autorizzazione.</t>
    </r>
  </si>
  <si>
    <t>Alle violazioni si applicano le sanzioni previste dagli art. 171, 171-bis, 171-ter, 174-bis e 174-ter della legge 22 aprile 1941, n. 633.</t>
  </si>
  <si>
    <t>Valore Rif. SZCZESNY</t>
  </si>
  <si>
    <t>MUSSO</t>
  </si>
  <si>
    <t>UDI</t>
  </si>
  <si>
    <t>CRAGNO</t>
  </si>
  <si>
    <t>CAG</t>
  </si>
  <si>
    <t>GOMIS A</t>
  </si>
  <si>
    <t>SPA</t>
  </si>
  <si>
    <t>DIFENSORI</t>
  </si>
  <si>
    <t>Bonus</t>
  </si>
  <si>
    <t>No Malus</t>
  </si>
  <si>
    <t>Punteggio nomod</t>
  </si>
  <si>
    <t>Prezzo no mod</t>
  </si>
  <si>
    <t>REINA</t>
  </si>
  <si>
    <t>KARNEZIS</t>
  </si>
  <si>
    <t>CHIELLINI</t>
  </si>
  <si>
    <t>DRAGOWSKI</t>
  </si>
  <si>
    <t>CANCELO</t>
  </si>
  <si>
    <t>AUDERO</t>
  </si>
  <si>
    <t>SAM</t>
  </si>
  <si>
    <t>CENTROCAMPISTI</t>
  </si>
  <si>
    <t>SKRINIAR</t>
  </si>
  <si>
    <t>SEPE</t>
  </si>
  <si>
    <t>PAR</t>
  </si>
  <si>
    <t>DE VRIJ</t>
  </si>
  <si>
    <t>DOUGLAS COSTA</t>
  </si>
  <si>
    <t>SPORTIELLO</t>
  </si>
  <si>
    <t>FRO</t>
  </si>
  <si>
    <t>ALEX SANDRO</t>
  </si>
  <si>
    <t>NAINGGOLAN</t>
  </si>
  <si>
    <t>PROVEDEL</t>
  </si>
  <si>
    <t>EMP</t>
  </si>
  <si>
    <t>PERISIC</t>
  </si>
  <si>
    <t>BONUCCI</t>
  </si>
  <si>
    <t>RADU I</t>
  </si>
  <si>
    <t>PJANIC</t>
  </si>
  <si>
    <t>KOLAROV</t>
  </si>
  <si>
    <t>UNDER</t>
  </si>
  <si>
    <t>MIRANTE</t>
  </si>
  <si>
    <t>KHEDIRA</t>
  </si>
  <si>
    <t>GHOULAM</t>
  </si>
  <si>
    <t>PADELLI</t>
  </si>
  <si>
    <t>BERNARDESCHI</t>
  </si>
  <si>
    <t>ASAMOAH</t>
  </si>
  <si>
    <t>CAN</t>
  </si>
  <si>
    <t>ICHAZO</t>
  </si>
  <si>
    <t>CUADRADO</t>
  </si>
  <si>
    <t>BENATIA</t>
  </si>
  <si>
    <t>PROTO</t>
  </si>
  <si>
    <t>ZIELINSKI</t>
  </si>
  <si>
    <t>ACERBI</t>
  </si>
  <si>
    <t>PINSOGLIO</t>
  </si>
  <si>
    <t>BROZOVIC</t>
  </si>
  <si>
    <t>ALBIOL</t>
  </si>
  <si>
    <t>GOLLINI</t>
  </si>
  <si>
    <t>ALLAN</t>
  </si>
  <si>
    <t>PASTORE</t>
  </si>
  <si>
    <t>Valore Rif. KOULIBALY</t>
  </si>
  <si>
    <t>FUZATO</t>
  </si>
  <si>
    <t>FAZIO</t>
  </si>
  <si>
    <t>Valore Rif. MILINKOVIC-SAVIC</t>
  </si>
  <si>
    <t>BONAVENTURA</t>
  </si>
  <si>
    <t>VRSALJKO</t>
  </si>
  <si>
    <t>ROSSI F</t>
  </si>
  <si>
    <t>CALHANOGLU</t>
  </si>
  <si>
    <t>MIRANDA</t>
  </si>
  <si>
    <t>FREULER</t>
  </si>
  <si>
    <t>SECULIN</t>
  </si>
  <si>
    <t>MATUIDI</t>
  </si>
  <si>
    <t>HYSAJ</t>
  </si>
  <si>
    <t>DONNARUMMA A</t>
  </si>
  <si>
    <t>CANDREVA</t>
  </si>
  <si>
    <t>RAFAEL</t>
  </si>
  <si>
    <t>MANOLAS</t>
  </si>
  <si>
    <t>CHIESA</t>
  </si>
  <si>
    <t>RUIZ</t>
  </si>
  <si>
    <t>PEGOLO</t>
  </si>
  <si>
    <t>DE SCIGLIO</t>
  </si>
  <si>
    <t>BOATENG</t>
  </si>
  <si>
    <t>PAROLO</t>
  </si>
  <si>
    <t>FRATTALI</t>
  </si>
  <si>
    <t>ROMAGNOLI A</t>
  </si>
  <si>
    <t>CRISTANTE</t>
  </si>
  <si>
    <t>DA COSTA</t>
  </si>
  <si>
    <t>PEROTTI</t>
  </si>
  <si>
    <t>MARUSIC</t>
  </si>
  <si>
    <t>SCUFFET</t>
  </si>
  <si>
    <t>PELLEGRINI</t>
  </si>
  <si>
    <t>MASIELLO A</t>
  </si>
  <si>
    <t>BERNI</t>
  </si>
  <si>
    <t>KESSIE'</t>
  </si>
  <si>
    <t>CORREA</t>
  </si>
  <si>
    <t>GUERRIERI</t>
  </si>
  <si>
    <t>RUGANI</t>
  </si>
  <si>
    <t>LUCAS LEIVA</t>
  </si>
  <si>
    <t>RAFAEL CABRAL</t>
  </si>
  <si>
    <t>PASALIC</t>
  </si>
  <si>
    <t>CALDARA</t>
  </si>
  <si>
    <t>LULIC</t>
  </si>
  <si>
    <t>TERRACCIANO</t>
  </si>
  <si>
    <t>D'AMBROSIO</t>
  </si>
  <si>
    <t>BERISHA V</t>
  </si>
  <si>
    <t>BARAK</t>
  </si>
  <si>
    <t>VIGORITO</t>
  </si>
  <si>
    <t>TOLOI</t>
  </si>
  <si>
    <t>DE PAUL</t>
  </si>
  <si>
    <t>SANTURRO</t>
  </si>
  <si>
    <t>LJAJIC</t>
  </si>
  <si>
    <t>N'KOULOU</t>
  </si>
  <si>
    <t>BIGLIA</t>
  </si>
  <si>
    <t>SATALINO</t>
  </si>
  <si>
    <t>DE SILVESTRI</t>
  </si>
  <si>
    <t>BENTANCUR</t>
  </si>
  <si>
    <t>BIRSA</t>
  </si>
  <si>
    <t>ROSATI</t>
  </si>
  <si>
    <t>FLORENZI</t>
  </si>
  <si>
    <t>HAMSIK</t>
  </si>
  <si>
    <t>DINI</t>
  </si>
  <si>
    <t>BADELJ</t>
  </si>
  <si>
    <t>CRISCITO</t>
  </si>
  <si>
    <t>LAXALT</t>
  </si>
  <si>
    <t>BELEC</t>
  </si>
  <si>
    <t>PALOMINO</t>
  </si>
  <si>
    <t>GIACCHERINI</t>
  </si>
  <si>
    <t>MILINKOVIC-SAVIC V</t>
  </si>
  <si>
    <t>GOSENS</t>
  </si>
  <si>
    <t>BENASSI</t>
  </si>
  <si>
    <t>JANKTO</t>
  </si>
  <si>
    <t>BIRAGHI</t>
  </si>
  <si>
    <t>FULIGNATI</t>
  </si>
  <si>
    <t>CASTRO</t>
  </si>
  <si>
    <t>PEZZELLA GER</t>
  </si>
  <si>
    <t>DE ROON</t>
  </si>
  <si>
    <t>ARESTI</t>
  </si>
  <si>
    <t>VECINO</t>
  </si>
  <si>
    <t>BARZAGLI</t>
  </si>
  <si>
    <t>GASPARINI</t>
  </si>
  <si>
    <t>SENSI</t>
  </si>
  <si>
    <t>PRAET</t>
  </si>
  <si>
    <t>LUIZ FELIPE</t>
  </si>
  <si>
    <t>VODISEK</t>
  </si>
  <si>
    <t>ZAJC</t>
  </si>
  <si>
    <t>CALABRIA</t>
  </si>
  <si>
    <t>CONTINI N</t>
  </si>
  <si>
    <t>DIAWARA</t>
  </si>
  <si>
    <t>MANDRAGORA</t>
  </si>
  <si>
    <t>BARDI</t>
  </si>
  <si>
    <t>CONTI</t>
  </si>
  <si>
    <t>PAVONI</t>
  </si>
  <si>
    <t>BARELLA</t>
  </si>
  <si>
    <t>RADU</t>
  </si>
  <si>
    <t>ZAPPINO</t>
  </si>
  <si>
    <t>BORJA VALERO</t>
  </si>
  <si>
    <t>GAGLIARDINI</t>
  </si>
  <si>
    <t>POLUZZI</t>
  </si>
  <si>
    <t>KARSDORP</t>
  </si>
  <si>
    <t>DE ROSSI</t>
  </si>
  <si>
    <t>VERETOUT</t>
  </si>
  <si>
    <t>MARCANO</t>
  </si>
  <si>
    <t>BASELLI</t>
  </si>
  <si>
    <t>MILENKOVIC</t>
  </si>
  <si>
    <t>ROG</t>
  </si>
  <si>
    <t>DZEMAILI</t>
  </si>
  <si>
    <t>RODRIGUEZ R</t>
  </si>
  <si>
    <t>ROMULO</t>
  </si>
  <si>
    <t>VITOR HUGO</t>
  </si>
  <si>
    <t>JOAO PEDRO</t>
  </si>
  <si>
    <t>BORINI</t>
  </si>
  <si>
    <t>CASTAGNE</t>
  </si>
  <si>
    <t>PESSINA</t>
  </si>
  <si>
    <t>HATEBOER</t>
  </si>
  <si>
    <t>PULGAR</t>
  </si>
  <si>
    <t>CACERES</t>
  </si>
  <si>
    <t>DONSAH</t>
  </si>
  <si>
    <t>DJURICIC</t>
  </si>
  <si>
    <t>DURMISI</t>
  </si>
  <si>
    <t>CORIC</t>
  </si>
  <si>
    <t>MARIO RUI</t>
  </si>
  <si>
    <t>DUNCAN</t>
  </si>
  <si>
    <t>STROOTMAN</t>
  </si>
  <si>
    <t>IZZO</t>
  </si>
  <si>
    <t>KRUNIC</t>
  </si>
  <si>
    <t>STRINIC</t>
  </si>
  <si>
    <t>HALILOVIC</t>
  </si>
  <si>
    <t>GERSON</t>
  </si>
  <si>
    <t>CECCHERINI</t>
  </si>
  <si>
    <t>BENNACER</t>
  </si>
  <si>
    <t>HILJEMARK</t>
  </si>
  <si>
    <t>MANCINI G</t>
  </si>
  <si>
    <t>RAMIREZ</t>
  </si>
  <si>
    <t>HANCKO</t>
  </si>
  <si>
    <t>SANDRO</t>
  </si>
  <si>
    <t>BERENGUER</t>
  </si>
  <si>
    <t>ANSALDI</t>
  </si>
  <si>
    <t>MURGIA</t>
  </si>
  <si>
    <t>NORGAARD</t>
  </si>
  <si>
    <t>RANOCCHIA</t>
  </si>
  <si>
    <t>DABO</t>
  </si>
  <si>
    <t>SPOLLI</t>
  </si>
  <si>
    <t>MARCHISIO</t>
  </si>
  <si>
    <t>LAURINI</t>
  </si>
  <si>
    <t>RINCON</t>
  </si>
  <si>
    <t>RECA</t>
  </si>
  <si>
    <t>MELEGONI</t>
  </si>
  <si>
    <t>LOCATELLI M</t>
  </si>
  <si>
    <t>SPINAZZOLA</t>
  </si>
  <si>
    <t>SVANBERG</t>
  </si>
  <si>
    <t>BASTOS</t>
  </si>
  <si>
    <t>KREJCI</t>
  </si>
  <si>
    <t>COLLEY</t>
  </si>
  <si>
    <t>POLI</t>
  </si>
  <si>
    <t>SAPONARA</t>
  </si>
  <si>
    <t>LAKICEVIC</t>
  </si>
  <si>
    <t>MISSIROLI</t>
  </si>
  <si>
    <t>GUNTER</t>
  </si>
  <si>
    <t>CIGARINI</t>
  </si>
  <si>
    <t>LINETTY</t>
  </si>
  <si>
    <t>MAKSIMOVIC</t>
  </si>
  <si>
    <t>LAZZARI M</t>
  </si>
  <si>
    <t>BIRASCHI</t>
  </si>
  <si>
    <t>FOFANA</t>
  </si>
  <si>
    <t>IONITA</t>
  </si>
  <si>
    <t>DI LORENZO</t>
  </si>
  <si>
    <t>HETEMAJ</t>
  </si>
  <si>
    <t>ZUKANOVIC</t>
  </si>
  <si>
    <t>STULAC</t>
  </si>
  <si>
    <t>RADOVANOVIC</t>
  </si>
  <si>
    <t>MORETTI</t>
  </si>
  <si>
    <t>ATTACCANTI</t>
  </si>
  <si>
    <t>Punteggio</t>
  </si>
  <si>
    <t>CATALDI</t>
  </si>
  <si>
    <t>Prezzo Stimato</t>
  </si>
  <si>
    <t>STRYGER LARSEN</t>
  </si>
  <si>
    <t>BESSA</t>
  </si>
  <si>
    <t>IMMOBILE</t>
  </si>
  <si>
    <t>GONALONS</t>
  </si>
  <si>
    <t>MAIETTA</t>
  </si>
  <si>
    <t>ICARDI</t>
  </si>
  <si>
    <t>CAPEZZI</t>
  </si>
  <si>
    <t>DYBALA</t>
  </si>
  <si>
    <t>NAGY</t>
  </si>
  <si>
    <t>PELLEGRINI LU</t>
  </si>
  <si>
    <t>DZEKO</t>
  </si>
  <si>
    <t>PADOIN</t>
  </si>
  <si>
    <t>INSIGNE</t>
  </si>
  <si>
    <t>LYANCO</t>
  </si>
  <si>
    <t>BOURABIA</t>
  </si>
  <si>
    <t>MILIK</t>
  </si>
  <si>
    <t>DEPAOLI</t>
  </si>
  <si>
    <t>HIGUAIN</t>
  </si>
  <si>
    <t>DIKS</t>
  </si>
  <si>
    <t>RIGONI L</t>
  </si>
  <si>
    <t>MERTENS</t>
  </si>
  <si>
    <t>LUIS ALBERTO</t>
  </si>
  <si>
    <t>OBI</t>
  </si>
  <si>
    <t>WALLACE</t>
  </si>
  <si>
    <t>BELOTTI</t>
  </si>
  <si>
    <t>BALIC</t>
  </si>
  <si>
    <t>SUSO</t>
  </si>
  <si>
    <t>VARNIER</t>
  </si>
  <si>
    <t>BEHRAMI</t>
  </si>
  <si>
    <t>MANDZUKIC</t>
  </si>
  <si>
    <t>MEITE'</t>
  </si>
  <si>
    <t>WAGUE</t>
  </si>
  <si>
    <t>Valore Rif. Higuain</t>
  </si>
  <si>
    <t>IAGO FALQUE</t>
  </si>
  <si>
    <t>VERRE</t>
  </si>
  <si>
    <t>ILICIC</t>
  </si>
  <si>
    <t>MAZZITELLI</t>
  </si>
  <si>
    <t>PASQUAL</t>
  </si>
  <si>
    <t>ZAPATA D</t>
  </si>
  <si>
    <t>MONTOLIVO</t>
  </si>
  <si>
    <t>GOMEZ A</t>
  </si>
  <si>
    <t>HRISTOV</t>
  </si>
  <si>
    <t>VALZANIA</t>
  </si>
  <si>
    <t>CALLEJON</t>
  </si>
  <si>
    <t>MARTINEZ L</t>
  </si>
  <si>
    <t>LUKIC</t>
  </si>
  <si>
    <t>ZAPATA C</t>
  </si>
  <si>
    <t>QUAGLIARELLA</t>
  </si>
  <si>
    <t>MAGNANELLI</t>
  </si>
  <si>
    <t>SCHICK</t>
  </si>
  <si>
    <t>PEREIRA P</t>
  </si>
  <si>
    <t>KIYINE</t>
  </si>
  <si>
    <t>POLITANO</t>
  </si>
  <si>
    <t>ADNAN</t>
  </si>
  <si>
    <t>CALLEGARI</t>
  </si>
  <si>
    <t>CUTRONE</t>
  </si>
  <si>
    <t>BARRETO E</t>
  </si>
  <si>
    <t>EL SHAARAWY</t>
  </si>
  <si>
    <t>CHIRICHES</t>
  </si>
  <si>
    <t>KLUIVERT</t>
  </si>
  <si>
    <t>DEZI</t>
  </si>
  <si>
    <t>SIMEONE</t>
  </si>
  <si>
    <t>PARIGINI</t>
  </si>
  <si>
    <t>BERESZYNSKI</t>
  </si>
  <si>
    <t>VERDI</t>
  </si>
  <si>
    <t>BADU</t>
  </si>
  <si>
    <t>LASAGNA</t>
  </si>
  <si>
    <t>ANDERSEN</t>
  </si>
  <si>
    <t>EYSSERIC</t>
  </si>
  <si>
    <t>DEFREL</t>
  </si>
  <si>
    <t>PONTISSO</t>
  </si>
  <si>
    <t>GAGLIOLO</t>
  </si>
  <si>
    <t>CAPUTO</t>
  </si>
  <si>
    <t>COULIBALY</t>
  </si>
  <si>
    <t>ANTENUCCI</t>
  </si>
  <si>
    <t>JUNIOR TAVARES</t>
  </si>
  <si>
    <t>STURARO</t>
  </si>
  <si>
    <t>BARROW</t>
  </si>
  <si>
    <t>BRIGHI</t>
  </si>
  <si>
    <t>ABATE</t>
  </si>
  <si>
    <t>KEAN</t>
  </si>
  <si>
    <t>MAIELLO</t>
  </si>
  <si>
    <t>CAICEDO</t>
  </si>
  <si>
    <t>SAMIR</t>
  </si>
  <si>
    <t>D'ALESSANDRO</t>
  </si>
  <si>
    <t>FAVILLI</t>
  </si>
  <si>
    <t>RIZZO</t>
  </si>
  <si>
    <t>PJACA</t>
  </si>
  <si>
    <t>MBAYE</t>
  </si>
  <si>
    <t>ROSSI A</t>
  </si>
  <si>
    <t>INGELSSON</t>
  </si>
  <si>
    <t>KALINIC</t>
  </si>
  <si>
    <t>DE MAIO</t>
  </si>
  <si>
    <t>SCHIATTARELLA</t>
  </si>
  <si>
    <t>PAVOLETTI</t>
  </si>
  <si>
    <t>LA GUMINA</t>
  </si>
  <si>
    <t>LAZOVIC</t>
  </si>
  <si>
    <t>ANDRE' SILVA</t>
  </si>
  <si>
    <t>VENUTI</t>
  </si>
  <si>
    <t>BRADARIC</t>
  </si>
  <si>
    <t>KARAMOH</t>
  </si>
  <si>
    <t>INGLESE</t>
  </si>
  <si>
    <t>COLOMBATTO</t>
  </si>
  <si>
    <t>CEPPITELLI</t>
  </si>
  <si>
    <t>CASSATA</t>
  </si>
  <si>
    <t>BABACAR</t>
  </si>
  <si>
    <t>KOWNACKI</t>
  </si>
  <si>
    <t>CACCIATORE</t>
  </si>
  <si>
    <t>CRISTOFORO</t>
  </si>
  <si>
    <t>BERARDI</t>
  </si>
  <si>
    <t>KURTIC</t>
  </si>
  <si>
    <t>DALBERT</t>
  </si>
  <si>
    <t>BACCA</t>
  </si>
  <si>
    <t>OMEONGA</t>
  </si>
  <si>
    <t>CAPRARI</t>
  </si>
  <si>
    <t>DI FRANCESCO F</t>
  </si>
  <si>
    <t>HALLFREDSSON</t>
  </si>
  <si>
    <t>FERRARI G</t>
  </si>
  <si>
    <t>MRAZ</t>
  </si>
  <si>
    <t>PEETERS</t>
  </si>
  <si>
    <t>VLAHOVIC</t>
  </si>
  <si>
    <t>DIJKS</t>
  </si>
  <si>
    <t>VIVIANI</t>
  </si>
  <si>
    <t>PUSSETTO</t>
  </si>
  <si>
    <t>PIATEK</t>
  </si>
  <si>
    <t>TRAORE'</t>
  </si>
  <si>
    <t>BRUNO ALVES</t>
  </si>
  <si>
    <t>PETAGNA</t>
  </si>
  <si>
    <t>RIGONI N</t>
  </si>
  <si>
    <t>THEREAU</t>
  </si>
  <si>
    <t>SRNA</t>
  </si>
  <si>
    <t>BARILLA'</t>
  </si>
  <si>
    <t>NIANG</t>
  </si>
  <si>
    <t>LIROLA</t>
  </si>
  <si>
    <t>MINALA</t>
  </si>
  <si>
    <t>EDERA</t>
  </si>
  <si>
    <t>EMMERS</t>
  </si>
  <si>
    <t>BOGA</t>
  </si>
  <si>
    <t>BIANDA</t>
  </si>
  <si>
    <t>CORNELIUS</t>
  </si>
  <si>
    <t>LOLLO</t>
  </si>
  <si>
    <t>JUAN JESUS</t>
  </si>
  <si>
    <t>VIGNATO</t>
  </si>
  <si>
    <t>FALCINELLI</t>
  </si>
  <si>
    <t>GARRITANO</t>
  </si>
  <si>
    <t>CIANO</t>
  </si>
  <si>
    <t>BASTA</t>
  </si>
  <si>
    <t>CIOFANI D</t>
  </si>
  <si>
    <t>CALIGARA</t>
  </si>
  <si>
    <t>NUYTINCK</t>
  </si>
  <si>
    <t>PALACIO</t>
  </si>
  <si>
    <t>GAUDINO</t>
  </si>
  <si>
    <t>DESTRO</t>
  </si>
  <si>
    <t>DESSENA</t>
  </si>
  <si>
    <t>HELANDER</t>
  </si>
  <si>
    <t>VALOTI</t>
  </si>
  <si>
    <t>MUSACCHIO</t>
  </si>
  <si>
    <t>TROTTA</t>
  </si>
  <si>
    <t>SANCHEZ C</t>
  </si>
  <si>
    <t>DIMARCO</t>
  </si>
  <si>
    <t>VIZEU</t>
  </si>
  <si>
    <t>ACQUAH</t>
  </si>
  <si>
    <t>MACHIS</t>
  </si>
  <si>
    <t>MATTIELLO</t>
  </si>
  <si>
    <t>YOUNES</t>
  </si>
  <si>
    <t>PALOSCHI</t>
  </si>
  <si>
    <t>PATRIC</t>
  </si>
  <si>
    <t>MUNARI</t>
  </si>
  <si>
    <t>RODRIGUEZ A</t>
  </si>
  <si>
    <t>DEIOLA</t>
  </si>
  <si>
    <t>SANTON</t>
  </si>
  <si>
    <t>MCHEDLIDZE</t>
  </si>
  <si>
    <t>MAURI J</t>
  </si>
  <si>
    <t>TUMMINELLO</t>
  </si>
  <si>
    <t>GONZALEZ G</t>
  </si>
  <si>
    <t>SCAVONE</t>
  </si>
  <si>
    <t>STEPINSKI</t>
  </si>
  <si>
    <t>DI GENNARO D</t>
  </si>
  <si>
    <t>ROMAGNA</t>
  </si>
  <si>
    <t>DJORDJEVIC</t>
  </si>
  <si>
    <t>SAMMARCO</t>
  </si>
  <si>
    <t>FLOCCARI</t>
  </si>
  <si>
    <t>BONIFAZI</t>
  </si>
  <si>
    <t>MATRI</t>
  </si>
  <si>
    <t>FARES</t>
  </si>
  <si>
    <t>OUNAS</t>
  </si>
  <si>
    <t>MEDEIROS</t>
  </si>
  <si>
    <t>BREMER</t>
  </si>
  <si>
    <t>SCHETINO</t>
  </si>
  <si>
    <t>SOTTIL</t>
  </si>
  <si>
    <t>CERRI</t>
  </si>
  <si>
    <t>VALDIFIORI</t>
  </si>
  <si>
    <t>DANILO</t>
  </si>
  <si>
    <t>PANDEV</t>
  </si>
  <si>
    <t>SODDIMO</t>
  </si>
  <si>
    <t>BANI</t>
  </si>
  <si>
    <t>SANTANDER</t>
  </si>
  <si>
    <t>FARIAS</t>
  </si>
  <si>
    <t>BASTONI</t>
  </si>
  <si>
    <t>EVERTON LUIZ</t>
  </si>
  <si>
    <t>HAN</t>
  </si>
  <si>
    <t>VALENCIA</t>
  </si>
  <si>
    <t>LAPADULA</t>
  </si>
  <si>
    <t>ANTONELLI</t>
  </si>
  <si>
    <t>SPROCATI</t>
  </si>
  <si>
    <t>CHIBSAH</t>
  </si>
  <si>
    <t>GRAICIAR</t>
  </si>
  <si>
    <t>BEGHETTO</t>
  </si>
  <si>
    <t>GOBBI</t>
  </si>
  <si>
    <t>SPINELLI</t>
  </si>
  <si>
    <t>KATUMA</t>
  </si>
  <si>
    <t>SAU</t>
  </si>
  <si>
    <t>LEMOS</t>
  </si>
  <si>
    <t>VITALE</t>
  </si>
  <si>
    <t>CERAVOLO</t>
  </si>
  <si>
    <t>ESPOSITO</t>
  </si>
  <si>
    <t>KOUAME'</t>
  </si>
  <si>
    <t>LYKOGIANNIS</t>
  </si>
  <si>
    <t>GRASSI</t>
  </si>
  <si>
    <t>LOMBARDI</t>
  </si>
  <si>
    <t>CICIRETTI</t>
  </si>
  <si>
    <t>EKLU</t>
  </si>
  <si>
    <t>COSTA F</t>
  </si>
  <si>
    <t>MICIN</t>
  </si>
  <si>
    <t>SCOZZARELLA</t>
  </si>
  <si>
    <t>ODGAARD</t>
  </si>
  <si>
    <t>CRISETIG</t>
  </si>
  <si>
    <t>TERRANOVA</t>
  </si>
  <si>
    <t>EWANDRO</t>
  </si>
  <si>
    <t>PAGANINI</t>
  </si>
  <si>
    <t>PELLISSIER</t>
  </si>
  <si>
    <t>EL YAMIQ</t>
  </si>
  <si>
    <t>FREDIANI</t>
  </si>
  <si>
    <t>DIONISI</t>
  </si>
  <si>
    <t>ORSOLINI</t>
  </si>
  <si>
    <t>BESEA</t>
  </si>
  <si>
    <t>ADJAPONG</t>
  </si>
  <si>
    <t>PERICA</t>
  </si>
  <si>
    <t>GORI</t>
  </si>
  <si>
    <t>PINAMONTI</t>
  </si>
  <si>
    <t>VESELI</t>
  </si>
  <si>
    <t>DAMASCAN</t>
  </si>
  <si>
    <t>FALLETTI</t>
  </si>
  <si>
    <t>GAZZOLA</t>
  </si>
  <si>
    <t>BAEZ</t>
  </si>
  <si>
    <t>OKWONKWO</t>
  </si>
  <si>
    <t>OPOKU</t>
  </si>
  <si>
    <t>BUTIC</t>
  </si>
  <si>
    <t>ZEKHNINI</t>
  </si>
  <si>
    <t>RASMUSSEN</t>
  </si>
  <si>
    <t>ZANIMACCHIA</t>
  </si>
  <si>
    <t>PUCCIARELLI</t>
  </si>
  <si>
    <t>TONELLI</t>
  </si>
  <si>
    <t>PETKOVIC</t>
  </si>
  <si>
    <t>JAKUPOVIC</t>
  </si>
  <si>
    <t>ROGERIO</t>
  </si>
  <si>
    <t>MEGGIORINI</t>
  </si>
  <si>
    <t>FARAGO'</t>
  </si>
  <si>
    <t>DI GAUDIO</t>
  </si>
  <si>
    <t>AVENATTI</t>
  </si>
  <si>
    <t>ARIAUDO</t>
  </si>
  <si>
    <t>FINOTTO</t>
  </si>
  <si>
    <t>REGINI</t>
  </si>
  <si>
    <t>SILIGARDI</t>
  </si>
  <si>
    <t>DA CRUZ</t>
  </si>
  <si>
    <t>SALA</t>
  </si>
  <si>
    <t>FANTACCI</t>
  </si>
  <si>
    <t>FERRARI A</t>
  </si>
  <si>
    <t>MURANO</t>
  </si>
  <si>
    <t>LERIS</t>
  </si>
  <si>
    <t>ROSSETTINI</t>
  </si>
  <si>
    <t>GALANO</t>
  </si>
  <si>
    <t>PAJAC</t>
  </si>
  <si>
    <t>MATARESE</t>
  </si>
  <si>
    <t>CIOFANI M</t>
  </si>
  <si>
    <t>MOLINARO</t>
  </si>
  <si>
    <t>PISACANE</t>
  </si>
  <si>
    <t>DELL'ORCO</t>
  </si>
  <si>
    <t>GOLDANIGA</t>
  </si>
  <si>
    <t>TER AVEST</t>
  </si>
  <si>
    <t>MARCJANIK</t>
  </si>
  <si>
    <t>PAZ</t>
  </si>
  <si>
    <t>SIMIC L</t>
  </si>
  <si>
    <t>OLIVERA M</t>
  </si>
  <si>
    <t>SafeCreative</t>
  </si>
  <si>
    <r>
      <t>Identifier:</t>
    </r>
    <r>
      <rPr>
        <sz val="10"/>
        <rFont val="Arial"/>
      </rPr>
      <t xml:space="preserve"> 1608098599896</t>
    </r>
  </si>
  <si>
    <r>
      <t>Entry date</t>
    </r>
    <r>
      <rPr>
        <sz val="10"/>
        <rFont val="Arial"/>
      </rPr>
      <t>: Aug 9, 2016 7:01 AM UTC</t>
    </r>
  </si>
  <si>
    <r>
      <t>License:</t>
    </r>
    <r>
      <rPr>
        <sz val="10"/>
        <rFont val="Arial"/>
      </rPr>
      <t xml:space="preserve"> All rights reserved</t>
    </r>
  </si>
  <si>
    <r>
      <t xml:space="preserve">Author: </t>
    </r>
    <r>
      <rPr>
        <sz val="10"/>
        <rFont val="Arial"/>
      </rPr>
      <t xml:space="preserve"> Polizzi Francesco </t>
    </r>
  </si>
  <si>
    <r>
      <t xml:space="preserve">email: </t>
    </r>
    <r>
      <rPr>
        <sz val="10"/>
        <rFont val="Arial"/>
      </rPr>
      <t>francesco_polizzi@yahoo.it</t>
    </r>
  </si>
  <si>
    <t>Work information</t>
  </si>
  <si>
    <r>
      <t>Work type:</t>
    </r>
    <r>
      <rPr>
        <sz val="10"/>
        <rFont val="Arial"/>
      </rPr>
      <t xml:space="preserve"> Literary, Technical</t>
    </r>
  </si>
  <si>
    <r>
      <t>Title:</t>
    </r>
    <r>
      <rPr>
        <sz val="10"/>
        <rFont val="Arial"/>
      </rPr>
      <t xml:space="preserve"> Algoritmo Fantacalcio 2016 v1.1</t>
    </r>
  </si>
  <si>
    <r>
      <t>Excerpt:</t>
    </r>
    <r>
      <rPr>
        <sz val="10"/>
        <rFont val="Arial"/>
      </rPr>
      <t xml:space="preserve"> Algoritmo per la stima previsionale dei prezzi dei calciatori della serie A da utilizzare nelle aste di fantacalcio</t>
    </r>
  </si>
  <si>
    <r>
      <t>Tags:</t>
    </r>
    <r>
      <rPr>
        <sz val="10"/>
        <rFont val="Arial"/>
      </rPr>
      <t xml:space="preserve"> stima, prezzi, fantacalcio, asta</t>
    </r>
  </si>
  <si>
    <t>CALABRESI</t>
  </si>
  <si>
    <t>IACOPONI</t>
  </si>
  <si>
    <t>CIONEK</t>
  </si>
  <si>
    <t>GOMEZ G</t>
  </si>
  <si>
    <t>DICKMANN</t>
  </si>
  <si>
    <t>PEZZELLA GIU</t>
  </si>
  <si>
    <t>SQUADRE</t>
  </si>
  <si>
    <t>Voti Media</t>
  </si>
  <si>
    <t>Esperti</t>
  </si>
  <si>
    <t>Ata</t>
  </si>
  <si>
    <t>FELIPE</t>
  </si>
  <si>
    <t>Bol</t>
  </si>
  <si>
    <t>MURRU</t>
  </si>
  <si>
    <t>Cag</t>
  </si>
  <si>
    <t>Chi</t>
  </si>
  <si>
    <t>LETSCHERT</t>
  </si>
  <si>
    <t>Emp</t>
  </si>
  <si>
    <t>Fio</t>
  </si>
  <si>
    <t>TOMOVIC</t>
  </si>
  <si>
    <t>Fro</t>
  </si>
  <si>
    <t>Gen</t>
  </si>
  <si>
    <t>Media FC</t>
  </si>
  <si>
    <t>KRAFTH</t>
  </si>
  <si>
    <t>Media FC Passato</t>
  </si>
  <si>
    <t>Media FC Utenti</t>
  </si>
  <si>
    <t>Int</t>
  </si>
  <si>
    <t>Juv</t>
  </si>
  <si>
    <t>UNTERSEE</t>
  </si>
  <si>
    <t>Laz</t>
  </si>
  <si>
    <t>Mil</t>
  </si>
  <si>
    <t>MAGNANI</t>
  </si>
  <si>
    <t>Nap</t>
  </si>
  <si>
    <t>Par</t>
  </si>
  <si>
    <t>ANDREOLLI</t>
  </si>
  <si>
    <t>Rom</t>
  </si>
  <si>
    <t>Sam</t>
  </si>
  <si>
    <t>PELUSO</t>
  </si>
  <si>
    <t>Sas</t>
  </si>
  <si>
    <t>Spa</t>
  </si>
  <si>
    <t>ROLANDO</t>
  </si>
  <si>
    <t>Tor</t>
  </si>
  <si>
    <t>KRAJNC</t>
  </si>
  <si>
    <t>Udi</t>
  </si>
  <si>
    <t>DJOUROU</t>
  </si>
  <si>
    <t>ROMAGNOLI S</t>
  </si>
  <si>
    <t>BRIGHENTI</t>
  </si>
  <si>
    <t>VALJENT</t>
  </si>
  <si>
    <t>ANGELLA</t>
  </si>
  <si>
    <t>VICARI</t>
  </si>
  <si>
    <t>GHIGLIONE</t>
  </si>
  <si>
    <t>JAROSZYNSKI</t>
  </si>
  <si>
    <t>POLVANI</t>
  </si>
  <si>
    <t>CAPUANO</t>
  </si>
  <si>
    <t>IMPERIALE</t>
  </si>
  <si>
    <t>HEURTAUX</t>
  </si>
  <si>
    <t>DI CESARE</t>
  </si>
  <si>
    <t>SALAMON</t>
  </si>
  <si>
    <t>SCAGLIA</t>
  </si>
  <si>
    <t>KONATE</t>
  </si>
  <si>
    <t>VAISANEN</t>
  </si>
  <si>
    <t>TANASIJEVIC</t>
  </si>
  <si>
    <t>CESAR</t>
  </si>
  <si>
    <t>CREMONESI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</si>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</sst>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&quot;€ &quot;* #,##0.00_-;&quot;-€ &quot;* #,##0.00_-;_-&quot;€ &quot;* \-??_-;_-@"/>
  </numFmts>
  <fonts count="16">
    <font>
      <sz val="10"/>
      <color rgb="FF000000"/>
      <name val="Arial"/>
    </font>
    <font>
      <b/>
      <sz val="10"/>
      <color rgb="FF000000"/>
      <name val="Bebas neue bold"/>
    </font>
    <font>
      <b/>
      <sz val="10"/>
      <name val="Arial"/>
    </font>
    <font>
      <sz val="14"/>
      <name val="Arial"/>
    </font>
    <font>
      <b/>
      <sz val="10"/>
      <color rgb="FF333333"/>
      <name val="Bebas neue bold"/>
    </font>
    <font>
      <sz val="10"/>
      <name val="Arial"/>
    </font>
    <font>
      <sz val="10"/>
      <name val="Arial"/>
    </font>
    <font>
      <b/>
      <sz val="9"/>
      <name val="Arial"/>
    </font>
    <font>
      <b/>
      <sz val="10"/>
      <color rgb="FFFFFFFF"/>
      <name val="Arial"/>
    </font>
    <font>
      <b/>
      <sz val="14"/>
      <color rgb="FFFF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Inconsolata"/>
    </font>
    <font>
      <u/>
      <sz val="14"/>
      <color rgb="FFFFFFFF"/>
      <name val="Times New Roman"/>
    </font>
    <font>
      <i/>
      <u/>
      <sz val="10"/>
      <color rgb="FF0000FF"/>
      <name val="Arial"/>
    </font>
    <font>
      <u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D9D9D9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rgb="FFFFCC99"/>
        <bgColor rgb="FFFFCC99"/>
      </patternFill>
    </fill>
    <fill>
      <patternFill patternType="solid">
        <fgColor rgb="FF4BACC6"/>
        <bgColor rgb="FF4BACC6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3A3935"/>
      </left>
      <right style="thin">
        <color rgb="FF3A3935"/>
      </right>
      <top style="thin">
        <color rgb="FF3A3935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A3935"/>
      </left>
      <right style="thin">
        <color rgb="FF3A3935"/>
      </right>
      <top style="thin">
        <color rgb="FF3A3935"/>
      </top>
      <bottom style="thin">
        <color rgb="FF3A39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3A3935"/>
      </left>
      <right style="medium">
        <color rgb="FF3A3935"/>
      </right>
      <top style="medium">
        <color rgb="FF3A3935"/>
      </top>
      <bottom style="medium">
        <color rgb="FF3A39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/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/>
    <xf numFmtId="0" fontId="4" fillId="4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4" borderId="7" xfId="0" applyFont="1" applyFill="1" applyBorder="1" applyAlignment="1"/>
    <xf numFmtId="0" fontId="6" fillId="4" borderId="7" xfId="0" applyFont="1" applyFill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6" fillId="0" borderId="6" xfId="0" applyFont="1" applyBorder="1" applyAlignment="1"/>
    <xf numFmtId="0" fontId="6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/>
    <xf numFmtId="0" fontId="6" fillId="0" borderId="12" xfId="0" applyFont="1" applyBorder="1" applyAlignment="1"/>
    <xf numFmtId="0" fontId="2" fillId="7" borderId="14" xfId="0" applyFont="1" applyFill="1" applyBorder="1" applyAlignment="1"/>
    <xf numFmtId="0" fontId="2" fillId="8" borderId="7" xfId="0" applyFont="1" applyFill="1" applyBorder="1" applyAlignment="1"/>
    <xf numFmtId="0" fontId="2" fillId="8" borderId="7" xfId="0" applyFont="1" applyFill="1" applyBorder="1" applyAlignment="1">
      <alignment horizontal="center"/>
    </xf>
    <xf numFmtId="0" fontId="6" fillId="0" borderId="7" xfId="0" applyFont="1" applyBorder="1" applyAlignment="1"/>
    <xf numFmtId="9" fontId="6" fillId="7" borderId="7" xfId="0" applyNumberFormat="1" applyFont="1" applyFill="1" applyBorder="1" applyAlignment="1">
      <alignment horizontal="center"/>
    </xf>
    <xf numFmtId="164" fontId="6" fillId="0" borderId="7" xfId="0" applyNumberFormat="1" applyFont="1" applyBorder="1" applyAlignment="1">
      <alignment vertical="center"/>
    </xf>
    <xf numFmtId="9" fontId="6" fillId="7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/>
    <xf numFmtId="0" fontId="2" fillId="3" borderId="7" xfId="0" applyFont="1" applyFill="1" applyBorder="1" applyAlignment="1"/>
    <xf numFmtId="0" fontId="2" fillId="0" borderId="0" xfId="0" applyFont="1" applyAlignment="1"/>
    <xf numFmtId="0" fontId="5" fillId="7" borderId="0" xfId="0" applyFont="1" applyFill="1" applyAlignment="1"/>
    <xf numFmtId="0" fontId="2" fillId="0" borderId="0" xfId="0" applyFont="1" applyAlignment="1">
      <alignment horizontal="left"/>
    </xf>
    <xf numFmtId="0" fontId="10" fillId="0" borderId="0" xfId="0" applyFont="1" applyAlignment="1"/>
    <xf numFmtId="164" fontId="11" fillId="9" borderId="0" xfId="0" applyNumberFormat="1" applyFont="1" applyFill="1" applyAlignment="1">
      <alignment horizontal="left"/>
    </xf>
    <xf numFmtId="1" fontId="1" fillId="2" borderId="6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right"/>
    </xf>
    <xf numFmtId="0" fontId="12" fillId="9" borderId="0" xfId="0" applyFont="1" applyFill="1" applyAlignme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7" xfId="0" applyFont="1" applyBorder="1" applyAlignment="1">
      <alignment horizontal="center"/>
    </xf>
    <xf numFmtId="2" fontId="2" fillId="5" borderId="7" xfId="0" applyNumberFormat="1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2" fillId="0" borderId="7" xfId="0" applyFont="1" applyBorder="1" applyAlignment="1"/>
    <xf numFmtId="2" fontId="2" fillId="5" borderId="7" xfId="0" applyNumberFormat="1" applyFont="1" applyFill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11" borderId="2" xfId="0" applyFont="1" applyFill="1" applyBorder="1" applyAlignment="1"/>
    <xf numFmtId="2" fontId="6" fillId="9" borderId="7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12" fillId="9" borderId="0" xfId="0" applyFont="1" applyFill="1" applyAlignment="1"/>
    <xf numFmtId="2" fontId="6" fillId="9" borderId="7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11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Alignment="1"/>
    <xf numFmtId="0" fontId="3" fillId="3" borderId="3" xfId="0" applyFont="1" applyFill="1" applyBorder="1" applyAlignment="1">
      <alignment horizontal="left"/>
    </xf>
    <xf numFmtId="0" fontId="5" fillId="0" borderId="9" xfId="0" applyFont="1" applyBorder="1"/>
    <xf numFmtId="0" fontId="5" fillId="0" borderId="13" xfId="0" applyFont="1" applyBorder="1"/>
    <xf numFmtId="0" fontId="2" fillId="0" borderId="0" xfId="0" applyFont="1" applyAlignment="1">
      <alignment horizontal="left"/>
    </xf>
    <xf numFmtId="165" fontId="2" fillId="7" borderId="10" xfId="0" applyNumberFormat="1" applyFont="1" applyFill="1" applyBorder="1" applyAlignment="1">
      <alignment horizontal="center"/>
    </xf>
    <xf numFmtId="0" fontId="5" fillId="0" borderId="11" xfId="0" applyFont="1" applyBorder="1"/>
    <xf numFmtId="0" fontId="2" fillId="5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center" wrapText="1"/>
    </xf>
  </cellXfs>
  <cellStyles count="1">
    <cellStyle name="Normale" xfId="0" builtinId="0"/>
  </cellStyles>
  <dxfs count="13"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  <dxf>
      <fill>
        <patternFill patternType="none"/>
      </fill>
      <alignment wrapTex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523875</xdr:colOff>
      <xdr:row>3</xdr:row>
      <xdr:rowOff>152400</xdr:rowOff>
    </xdr:from>
    <xdr:ext cx="2200275" cy="971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4591050</xdr:colOff>
      <xdr:row>8</xdr:row>
      <xdr:rowOff>9525</xdr:rowOff>
    </xdr:from>
    <xdr:ext cx="3314700" cy="1495425"/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</xdr:row>
      <xdr:rowOff>95250</xdr:rowOff>
    </xdr:from>
    <xdr:ext cx="1047750" cy="3238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7677150</xdr:colOff>
      <xdr:row>1</xdr:row>
      <xdr:rowOff>76200</xdr:rowOff>
    </xdr:from>
    <xdr:ext cx="1085850" cy="3524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0"/>
  <sheetViews>
    <sheetView workbookViewId="0">
      <selection sqref="A1:C1"/>
    </sheetView>
  </sheetViews>
  <sheetFormatPr defaultColWidth="14.42578125" defaultRowHeight="15" customHeight="1"/>
  <cols>
    <col min="1" max="10" width="8" customWidth="1"/>
    <col min="11" max="11" width="44.42578125" customWidth="1"/>
    <col min="12" max="26" width="8" customWidth="1"/>
  </cols>
  <sheetData>
    <row r="1" spans="1:11" ht="18" customHeight="1">
      <c r="A1" s="79" t="s">
        <v>2</v>
      </c>
      <c r="B1" s="80"/>
      <c r="C1" s="81"/>
    </row>
    <row r="2" spans="1:11" ht="12.75" customHeight="1"/>
    <row r="3" spans="1:11" ht="12.75" customHeight="1">
      <c r="A3" s="77" t="s">
        <v>65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2.75" customHeight="1">
      <c r="A4" s="77" t="s">
        <v>74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2.75" customHeight="1">
      <c r="A5" s="77" t="s">
        <v>75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12.75" customHeight="1"/>
    <row r="7" spans="1:11" ht="12.75" customHeight="1">
      <c r="A7" s="77"/>
      <c r="B7" s="78"/>
      <c r="C7" s="78"/>
      <c r="D7" s="78"/>
      <c r="E7" s="78"/>
      <c r="F7" s="78"/>
      <c r="G7" s="78"/>
    </row>
    <row r="8" spans="1:11" ht="12.75" customHeight="1">
      <c r="A8" s="35"/>
      <c r="B8" s="35"/>
      <c r="C8" s="35"/>
      <c r="D8" s="35"/>
      <c r="E8" s="35"/>
      <c r="F8" s="35"/>
      <c r="G8" s="35"/>
    </row>
    <row r="9" spans="1:11" ht="12.75" customHeight="1">
      <c r="A9" s="37" t="s">
        <v>76</v>
      </c>
    </row>
    <row r="10" spans="1:11" ht="12.75" customHeight="1">
      <c r="A10" s="82" t="s">
        <v>77</v>
      </c>
      <c r="B10" s="78"/>
      <c r="C10" s="78"/>
      <c r="D10" s="78"/>
      <c r="E10" s="78"/>
      <c r="F10" s="78"/>
      <c r="G10" s="78"/>
      <c r="H10" s="78"/>
    </row>
    <row r="11" spans="1:11" ht="12.75" customHeight="1">
      <c r="A11" s="11" t="s">
        <v>78</v>
      </c>
      <c r="B11" s="18"/>
      <c r="C11" s="18"/>
      <c r="D11" s="18"/>
      <c r="E11" s="18"/>
      <c r="F11" s="18"/>
    </row>
    <row r="12" spans="1:11" ht="12.75" customHeight="1">
      <c r="A12" s="77" t="s">
        <v>79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 ht="12.75" customHeight="1">
      <c r="A13" s="77" t="s">
        <v>80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 ht="12.75" customHeight="1">
      <c r="A14" s="82" t="s">
        <v>81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ht="12.75" customHeight="1"/>
    <row r="16" spans="1:11" ht="12.75" customHeight="1"/>
    <row r="17" spans="1:11" ht="12.75" customHeight="1"/>
    <row r="18" spans="1:11" ht="12.75" customHeight="1">
      <c r="A18" s="83" t="s">
        <v>82</v>
      </c>
      <c r="B18" s="84"/>
    </row>
    <row r="19" spans="1:11" ht="12.75" customHeight="1"/>
    <row r="20" spans="1:11" ht="12.75" customHeight="1">
      <c r="A20" s="77" t="s">
        <v>85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1" ht="12.75" customHeight="1">
      <c r="A21" s="82" t="s">
        <v>86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 ht="12.75" customHeight="1">
      <c r="A22" s="82" t="s">
        <v>87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ht="12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12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12.75" customHeight="1"/>
    <row r="26" spans="1:11" ht="12.75" customHeight="1">
      <c r="A26" s="41" t="s">
        <v>88</v>
      </c>
    </row>
    <row r="27" spans="1:11" ht="12.75" customHeight="1">
      <c r="A27" s="41" t="s">
        <v>89</v>
      </c>
    </row>
    <row r="28" spans="1:11" ht="12.75" customHeight="1"/>
    <row r="29" spans="1:11" ht="12.75" customHeight="1"/>
    <row r="30" spans="1:11" ht="12.75" customHeight="1"/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3">
    <mergeCell ref="A20:K20"/>
    <mergeCell ref="A21:K21"/>
    <mergeCell ref="A22:K22"/>
    <mergeCell ref="A18:B18"/>
    <mergeCell ref="A5:K5"/>
    <mergeCell ref="A12:K12"/>
    <mergeCell ref="A7:G7"/>
    <mergeCell ref="A10:H10"/>
    <mergeCell ref="A4:K4"/>
    <mergeCell ref="A3:K3"/>
    <mergeCell ref="A1:C1"/>
    <mergeCell ref="A13:K13"/>
    <mergeCell ref="A14:K1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1000"/>
  <sheetViews>
    <sheetView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/>
  <cols>
    <col min="1" max="1" width="10" customWidth="1"/>
    <col min="2" max="2" width="16.7109375" customWidth="1"/>
    <col min="3" max="11" width="2.85546875" customWidth="1"/>
    <col min="12" max="12" width="3.140625" customWidth="1"/>
    <col min="13" max="13" width="3" customWidth="1"/>
    <col min="14" max="26" width="3.140625" customWidth="1"/>
    <col min="27" max="27" width="6.85546875" customWidth="1"/>
  </cols>
  <sheetData>
    <row r="1" spans="1:27" ht="12.75" customHeight="1">
      <c r="A1" s="58" t="s">
        <v>622</v>
      </c>
      <c r="B1" s="58" t="s">
        <v>623</v>
      </c>
      <c r="C1" s="59">
        <v>1</v>
      </c>
      <c r="D1" s="60">
        <v>2</v>
      </c>
      <c r="E1" s="60">
        <v>3</v>
      </c>
      <c r="F1" s="59">
        <v>4</v>
      </c>
      <c r="G1" s="59">
        <v>5</v>
      </c>
      <c r="H1" s="59">
        <v>6</v>
      </c>
      <c r="I1" s="59">
        <v>7</v>
      </c>
      <c r="J1" s="59">
        <v>8</v>
      </c>
      <c r="K1" s="59">
        <v>9</v>
      </c>
      <c r="L1" s="59">
        <v>10</v>
      </c>
      <c r="M1" s="59">
        <v>11</v>
      </c>
      <c r="N1" s="59">
        <v>12</v>
      </c>
      <c r="O1" s="59">
        <v>13</v>
      </c>
      <c r="P1" s="59">
        <v>14</v>
      </c>
      <c r="Q1" s="59">
        <v>15</v>
      </c>
      <c r="R1" s="59">
        <v>16</v>
      </c>
      <c r="S1" s="59">
        <v>17</v>
      </c>
      <c r="T1" s="59">
        <v>18</v>
      </c>
      <c r="U1" s="59">
        <v>19</v>
      </c>
      <c r="V1" s="59">
        <v>20</v>
      </c>
      <c r="W1" s="59">
        <v>21</v>
      </c>
      <c r="X1" s="59">
        <v>22</v>
      </c>
      <c r="Y1" s="59">
        <v>23</v>
      </c>
      <c r="Z1" s="59">
        <v>24</v>
      </c>
      <c r="AA1" s="60" t="s">
        <v>624</v>
      </c>
    </row>
    <row r="2" spans="1:27" ht="12.75" customHeight="1">
      <c r="A2" s="61" t="s">
        <v>625</v>
      </c>
      <c r="B2" s="62">
        <f t="shared" ref="B2:B21" si="0">AVERAGEIF(C2:Z2,"&gt;-5")</f>
        <v>2.4</v>
      </c>
      <c r="C2" s="60">
        <v>3</v>
      </c>
      <c r="D2" s="60">
        <v>3</v>
      </c>
      <c r="E2" s="60">
        <v>3</v>
      </c>
      <c r="F2" s="60">
        <v>2</v>
      </c>
      <c r="G2" s="60">
        <v>3</v>
      </c>
      <c r="H2" s="60">
        <v>2</v>
      </c>
      <c r="I2" s="60">
        <v>2</v>
      </c>
      <c r="J2" s="60">
        <v>3</v>
      </c>
      <c r="K2" s="60">
        <v>3</v>
      </c>
      <c r="L2" s="60">
        <v>1</v>
      </c>
      <c r="M2" s="60">
        <v>2</v>
      </c>
      <c r="N2" s="60">
        <v>2</v>
      </c>
      <c r="O2" s="60">
        <v>2</v>
      </c>
      <c r="P2" s="60">
        <v>4</v>
      </c>
      <c r="Q2" s="60">
        <v>1</v>
      </c>
      <c r="R2" s="60" t="s">
        <v>679</v>
      </c>
      <c r="S2" s="60" t="s">
        <v>679</v>
      </c>
      <c r="T2" s="60" t="s">
        <v>679</v>
      </c>
      <c r="U2" s="60" t="s">
        <v>679</v>
      </c>
      <c r="V2" s="60" t="s">
        <v>679</v>
      </c>
      <c r="W2" s="60" t="s">
        <v>679</v>
      </c>
      <c r="X2" s="60" t="s">
        <v>679</v>
      </c>
      <c r="Y2" s="60" t="s">
        <v>679</v>
      </c>
      <c r="Z2" s="60" t="s">
        <v>679</v>
      </c>
      <c r="AA2" s="76"/>
    </row>
    <row r="3" spans="1:27" ht="12.75" customHeight="1">
      <c r="A3" s="61" t="s">
        <v>627</v>
      </c>
      <c r="B3" s="62">
        <f t="shared" si="0"/>
        <v>-0.8</v>
      </c>
      <c r="C3" s="60">
        <v>-2</v>
      </c>
      <c r="D3" s="60">
        <v>-3</v>
      </c>
      <c r="E3" s="60">
        <v>-1</v>
      </c>
      <c r="F3" s="60">
        <v>1</v>
      </c>
      <c r="G3" s="60">
        <v>-2</v>
      </c>
      <c r="H3" s="60">
        <v>0</v>
      </c>
      <c r="I3" s="60">
        <v>0</v>
      </c>
      <c r="J3" s="60">
        <v>-1</v>
      </c>
      <c r="K3" s="60">
        <v>-1</v>
      </c>
      <c r="L3" s="60">
        <v>-1</v>
      </c>
      <c r="M3" s="60">
        <v>-2</v>
      </c>
      <c r="N3" s="60">
        <v>-1</v>
      </c>
      <c r="O3" s="60">
        <v>-1</v>
      </c>
      <c r="P3" s="60">
        <v>2</v>
      </c>
      <c r="Q3" s="60">
        <v>0</v>
      </c>
      <c r="R3" s="60" t="s">
        <v>679</v>
      </c>
      <c r="S3" s="60" t="s">
        <v>679</v>
      </c>
      <c r="T3" s="60" t="s">
        <v>679</v>
      </c>
      <c r="U3" s="60" t="s">
        <v>679</v>
      </c>
      <c r="V3" s="60" t="s">
        <v>679</v>
      </c>
      <c r="W3" s="60" t="s">
        <v>679</v>
      </c>
      <c r="X3" s="60" t="s">
        <v>679</v>
      </c>
      <c r="Y3" s="60" t="s">
        <v>679</v>
      </c>
      <c r="Z3" s="60" t="s">
        <v>679</v>
      </c>
      <c r="AA3" s="76"/>
    </row>
    <row r="4" spans="1:27" ht="12.75" customHeight="1">
      <c r="A4" s="61" t="s">
        <v>629</v>
      </c>
      <c r="B4" s="62">
        <f t="shared" si="0"/>
        <v>0.26666666666666666</v>
      </c>
      <c r="C4" s="60">
        <v>0</v>
      </c>
      <c r="D4" s="60">
        <v>0</v>
      </c>
      <c r="E4" s="60">
        <v>-1</v>
      </c>
      <c r="F4" s="60">
        <v>3</v>
      </c>
      <c r="G4" s="60">
        <v>0</v>
      </c>
      <c r="H4" s="60">
        <v>1</v>
      </c>
      <c r="I4" s="60">
        <v>0</v>
      </c>
      <c r="J4" s="60">
        <v>-1</v>
      </c>
      <c r="K4" s="60">
        <v>-1</v>
      </c>
      <c r="L4" s="60">
        <v>0</v>
      </c>
      <c r="M4" s="60">
        <v>0</v>
      </c>
      <c r="N4" s="60">
        <v>0</v>
      </c>
      <c r="O4" s="60">
        <v>-2</v>
      </c>
      <c r="P4" s="60">
        <v>2</v>
      </c>
      <c r="Q4" s="60">
        <v>3</v>
      </c>
      <c r="R4" s="60" t="s">
        <v>679</v>
      </c>
      <c r="S4" s="60" t="s">
        <v>679</v>
      </c>
      <c r="T4" s="60" t="s">
        <v>679</v>
      </c>
      <c r="U4" s="60" t="s">
        <v>679</v>
      </c>
      <c r="V4" s="60" t="s">
        <v>679</v>
      </c>
      <c r="W4" s="60" t="s">
        <v>679</v>
      </c>
      <c r="X4" s="60" t="s">
        <v>679</v>
      </c>
      <c r="Y4" s="60" t="s">
        <v>679</v>
      </c>
      <c r="Z4" s="60" t="s">
        <v>679</v>
      </c>
      <c r="AA4" s="76"/>
    </row>
    <row r="5" spans="1:27" ht="12.75" customHeight="1">
      <c r="A5" s="61" t="s">
        <v>630</v>
      </c>
      <c r="B5" s="62">
        <f t="shared" si="0"/>
        <v>-1.8</v>
      </c>
      <c r="C5" s="60">
        <v>-2</v>
      </c>
      <c r="D5" s="60">
        <v>-2</v>
      </c>
      <c r="E5" s="60">
        <v>-2</v>
      </c>
      <c r="F5" s="60">
        <v>-2</v>
      </c>
      <c r="G5" s="60">
        <v>-1</v>
      </c>
      <c r="H5" s="60">
        <v>-3</v>
      </c>
      <c r="I5" s="60">
        <v>-1</v>
      </c>
      <c r="J5" s="60">
        <v>-2</v>
      </c>
      <c r="K5" s="60">
        <v>-2</v>
      </c>
      <c r="L5" s="60">
        <v>-1</v>
      </c>
      <c r="M5" s="60">
        <v>-1</v>
      </c>
      <c r="N5" s="60">
        <v>-2</v>
      </c>
      <c r="O5" s="60">
        <v>0</v>
      </c>
      <c r="P5" s="60">
        <v>-2</v>
      </c>
      <c r="Q5" s="60">
        <v>-4</v>
      </c>
      <c r="R5" s="60" t="s">
        <v>679</v>
      </c>
      <c r="S5" s="60" t="s">
        <v>679</v>
      </c>
      <c r="T5" s="60" t="s">
        <v>679</v>
      </c>
      <c r="U5" s="60" t="s">
        <v>679</v>
      </c>
      <c r="V5" s="60" t="s">
        <v>679</v>
      </c>
      <c r="W5" s="60" t="s">
        <v>679</v>
      </c>
      <c r="X5" s="60" t="s">
        <v>679</v>
      </c>
      <c r="Y5" s="60" t="s">
        <v>679</v>
      </c>
      <c r="Z5" s="60" t="s">
        <v>679</v>
      </c>
      <c r="AA5" s="76"/>
    </row>
    <row r="6" spans="1:27" ht="12.75" customHeight="1">
      <c r="A6" s="61" t="s">
        <v>632</v>
      </c>
      <c r="B6" s="62">
        <f t="shared" si="0"/>
        <v>0.2</v>
      </c>
      <c r="C6" s="60">
        <v>0</v>
      </c>
      <c r="D6" s="60">
        <v>1</v>
      </c>
      <c r="E6" s="60">
        <v>1</v>
      </c>
      <c r="F6" s="60">
        <v>1</v>
      </c>
      <c r="G6" s="60">
        <v>0</v>
      </c>
      <c r="H6" s="60">
        <v>2</v>
      </c>
      <c r="I6" s="60">
        <v>0</v>
      </c>
      <c r="J6" s="60">
        <v>1</v>
      </c>
      <c r="K6" s="60">
        <v>1</v>
      </c>
      <c r="L6" s="60">
        <v>0</v>
      </c>
      <c r="M6" s="60">
        <v>2</v>
      </c>
      <c r="N6" s="60">
        <v>-1</v>
      </c>
      <c r="O6" s="60">
        <v>1</v>
      </c>
      <c r="P6" s="60">
        <v>-3</v>
      </c>
      <c r="Q6" s="60">
        <v>-3</v>
      </c>
      <c r="R6" s="60" t="s">
        <v>679</v>
      </c>
      <c r="S6" s="60" t="s">
        <v>679</v>
      </c>
      <c r="T6" s="60" t="s">
        <v>679</v>
      </c>
      <c r="U6" s="60" t="s">
        <v>679</v>
      </c>
      <c r="V6" s="60" t="s">
        <v>679</v>
      </c>
      <c r="W6" s="60" t="s">
        <v>679</v>
      </c>
      <c r="X6" s="60" t="s">
        <v>679</v>
      </c>
      <c r="Y6" s="60" t="s">
        <v>679</v>
      </c>
      <c r="Z6" s="60" t="s">
        <v>679</v>
      </c>
      <c r="AA6" s="76"/>
    </row>
    <row r="7" spans="1:27" ht="12.75" customHeight="1">
      <c r="A7" s="61" t="s">
        <v>633</v>
      </c>
      <c r="B7" s="62">
        <f t="shared" si="0"/>
        <v>1.8</v>
      </c>
      <c r="C7" s="60">
        <v>2</v>
      </c>
      <c r="D7" s="60">
        <v>2</v>
      </c>
      <c r="E7" s="60">
        <v>2</v>
      </c>
      <c r="F7" s="60">
        <v>3</v>
      </c>
      <c r="G7" s="60">
        <v>2</v>
      </c>
      <c r="H7" s="60">
        <v>2</v>
      </c>
      <c r="I7" s="60">
        <v>1</v>
      </c>
      <c r="J7" s="60">
        <v>2</v>
      </c>
      <c r="K7" s="60">
        <v>2</v>
      </c>
      <c r="L7" s="60">
        <v>1</v>
      </c>
      <c r="M7" s="60">
        <v>1</v>
      </c>
      <c r="N7" s="60">
        <v>2</v>
      </c>
      <c r="O7" s="60">
        <v>1</v>
      </c>
      <c r="P7" s="60">
        <v>2</v>
      </c>
      <c r="Q7" s="60">
        <v>2</v>
      </c>
      <c r="R7" s="60" t="s">
        <v>679</v>
      </c>
      <c r="S7" s="60" t="s">
        <v>679</v>
      </c>
      <c r="T7" s="60" t="s">
        <v>679</v>
      </c>
      <c r="U7" s="60" t="s">
        <v>679</v>
      </c>
      <c r="V7" s="60" t="s">
        <v>679</v>
      </c>
      <c r="W7" s="60" t="s">
        <v>679</v>
      </c>
      <c r="X7" s="60" t="s">
        <v>679</v>
      </c>
      <c r="Y7" s="60" t="s">
        <v>679</v>
      </c>
      <c r="Z7" s="60" t="s">
        <v>679</v>
      </c>
      <c r="AA7" s="76"/>
    </row>
    <row r="8" spans="1:27" ht="12.75" customHeight="1">
      <c r="A8" s="61" t="s">
        <v>635</v>
      </c>
      <c r="B8" s="62">
        <f t="shared" si="0"/>
        <v>-0.93333333333333335</v>
      </c>
      <c r="C8" s="60">
        <v>-1</v>
      </c>
      <c r="D8" s="60">
        <v>-1</v>
      </c>
      <c r="E8" s="60">
        <v>-1</v>
      </c>
      <c r="F8" s="60">
        <v>0</v>
      </c>
      <c r="G8" s="60">
        <v>-1</v>
      </c>
      <c r="H8" s="60">
        <v>0</v>
      </c>
      <c r="I8" s="60">
        <v>-1</v>
      </c>
      <c r="J8" s="60">
        <v>-1</v>
      </c>
      <c r="K8" s="60">
        <v>-1</v>
      </c>
      <c r="L8" s="60">
        <v>-2</v>
      </c>
      <c r="M8" s="60">
        <v>-2</v>
      </c>
      <c r="N8" s="60">
        <v>-1</v>
      </c>
      <c r="O8" s="60">
        <v>0</v>
      </c>
      <c r="P8" s="60">
        <v>2</v>
      </c>
      <c r="Q8" s="60">
        <v>-4</v>
      </c>
      <c r="R8" s="60" t="s">
        <v>679</v>
      </c>
      <c r="S8" s="60" t="s">
        <v>679</v>
      </c>
      <c r="T8" s="60" t="s">
        <v>679</v>
      </c>
      <c r="U8" s="60" t="s">
        <v>679</v>
      </c>
      <c r="V8" s="60" t="s">
        <v>679</v>
      </c>
      <c r="W8" s="60" t="s">
        <v>679</v>
      </c>
      <c r="X8" s="60" t="s">
        <v>679</v>
      </c>
      <c r="Y8" s="60" t="s">
        <v>679</v>
      </c>
      <c r="Z8" s="60" t="s">
        <v>679</v>
      </c>
      <c r="AA8" s="76"/>
    </row>
    <row r="9" spans="1:27" ht="12.75" customHeight="1">
      <c r="A9" s="61" t="s">
        <v>636</v>
      </c>
      <c r="B9" s="62">
        <f t="shared" si="0"/>
        <v>-1.4</v>
      </c>
      <c r="C9" s="60">
        <v>-1</v>
      </c>
      <c r="D9" s="60">
        <v>-1</v>
      </c>
      <c r="E9" s="60">
        <v>-1</v>
      </c>
      <c r="F9" s="60">
        <v>-1</v>
      </c>
      <c r="G9" s="60">
        <v>-1</v>
      </c>
      <c r="H9" s="60">
        <v>-3</v>
      </c>
      <c r="I9" s="60">
        <v>-2</v>
      </c>
      <c r="J9" s="60">
        <v>-1</v>
      </c>
      <c r="K9" s="60">
        <v>-1</v>
      </c>
      <c r="L9" s="60">
        <v>-2</v>
      </c>
      <c r="M9" s="60">
        <v>-3</v>
      </c>
      <c r="N9" s="60">
        <v>-3</v>
      </c>
      <c r="O9" s="60">
        <v>-1</v>
      </c>
      <c r="P9" s="60">
        <v>1</v>
      </c>
      <c r="Q9" s="60">
        <v>-1</v>
      </c>
      <c r="R9" s="60" t="s">
        <v>679</v>
      </c>
      <c r="S9" s="60" t="s">
        <v>679</v>
      </c>
      <c r="T9" s="60" t="s">
        <v>679</v>
      </c>
      <c r="U9" s="60" t="s">
        <v>679</v>
      </c>
      <c r="V9" s="60" t="s">
        <v>679</v>
      </c>
      <c r="W9" s="60" t="s">
        <v>679</v>
      </c>
      <c r="X9" s="60" t="s">
        <v>679</v>
      </c>
      <c r="Y9" s="60" t="s">
        <v>679</v>
      </c>
      <c r="Z9" s="60" t="s">
        <v>679</v>
      </c>
      <c r="AA9" s="76"/>
    </row>
    <row r="10" spans="1:27" ht="12.75" customHeight="1">
      <c r="A10" s="61" t="s">
        <v>641</v>
      </c>
      <c r="B10" s="62">
        <f t="shared" si="0"/>
        <v>1.7333333333333334</v>
      </c>
      <c r="C10" s="60">
        <v>3</v>
      </c>
      <c r="D10" s="60">
        <v>3</v>
      </c>
      <c r="E10" s="60">
        <v>2</v>
      </c>
      <c r="F10" s="60">
        <v>2</v>
      </c>
      <c r="G10" s="60">
        <v>3</v>
      </c>
      <c r="H10" s="60">
        <v>3</v>
      </c>
      <c r="I10" s="60">
        <v>-2</v>
      </c>
      <c r="J10" s="60">
        <v>2</v>
      </c>
      <c r="K10" s="60">
        <v>2</v>
      </c>
      <c r="L10" s="60">
        <v>1</v>
      </c>
      <c r="M10" s="60">
        <v>1</v>
      </c>
      <c r="N10" s="60">
        <v>-1</v>
      </c>
      <c r="O10" s="60">
        <v>3</v>
      </c>
      <c r="P10" s="60">
        <v>0</v>
      </c>
      <c r="Q10" s="60">
        <v>4</v>
      </c>
      <c r="R10" s="60" t="s">
        <v>679</v>
      </c>
      <c r="S10" s="60" t="s">
        <v>679</v>
      </c>
      <c r="T10" s="60" t="s">
        <v>679</v>
      </c>
      <c r="U10" s="60" t="s">
        <v>679</v>
      </c>
      <c r="V10" s="60" t="s">
        <v>679</v>
      </c>
      <c r="W10" s="60" t="s">
        <v>679</v>
      </c>
      <c r="X10" s="60" t="s">
        <v>679</v>
      </c>
      <c r="Y10" s="60" t="s">
        <v>679</v>
      </c>
      <c r="Z10" s="60" t="s">
        <v>679</v>
      </c>
      <c r="AA10" s="76"/>
    </row>
    <row r="11" spans="1:27" ht="12.75" customHeight="1">
      <c r="A11" s="61" t="s">
        <v>642</v>
      </c>
      <c r="B11" s="62">
        <f t="shared" si="0"/>
        <v>2.0666666666666669</v>
      </c>
      <c r="C11" s="60">
        <v>4</v>
      </c>
      <c r="D11" s="60">
        <v>4</v>
      </c>
      <c r="E11" s="60">
        <v>3</v>
      </c>
      <c r="F11" s="60">
        <v>3</v>
      </c>
      <c r="G11" s="60">
        <v>4</v>
      </c>
      <c r="H11" s="60">
        <v>3</v>
      </c>
      <c r="I11" s="60">
        <v>-1</v>
      </c>
      <c r="J11" s="60">
        <v>3</v>
      </c>
      <c r="K11" s="60">
        <v>3</v>
      </c>
      <c r="L11" s="60">
        <v>0</v>
      </c>
      <c r="M11" s="60">
        <v>2</v>
      </c>
      <c r="N11" s="60">
        <v>-1</v>
      </c>
      <c r="O11" s="60">
        <v>3</v>
      </c>
      <c r="P11" s="60">
        <v>-3</v>
      </c>
      <c r="Q11" s="60">
        <v>4</v>
      </c>
      <c r="R11" s="60" t="s">
        <v>679</v>
      </c>
      <c r="S11" s="60" t="s">
        <v>679</v>
      </c>
      <c r="T11" s="60" t="s">
        <v>679</v>
      </c>
      <c r="U11" s="60" t="s">
        <v>679</v>
      </c>
      <c r="V11" s="60" t="s">
        <v>679</v>
      </c>
      <c r="W11" s="60" t="s">
        <v>679</v>
      </c>
      <c r="X11" s="60" t="s">
        <v>679</v>
      </c>
      <c r="Y11" s="60" t="s">
        <v>679</v>
      </c>
      <c r="Z11" s="60" t="s">
        <v>679</v>
      </c>
      <c r="AA11" s="76"/>
    </row>
    <row r="12" spans="1:27" ht="12.75" customHeight="1">
      <c r="A12" s="61" t="s">
        <v>644</v>
      </c>
      <c r="B12" s="62">
        <f t="shared" si="0"/>
        <v>3</v>
      </c>
      <c r="C12" s="60">
        <v>3</v>
      </c>
      <c r="D12" s="60">
        <v>3</v>
      </c>
      <c r="E12" s="60">
        <v>3</v>
      </c>
      <c r="F12" s="60">
        <v>4</v>
      </c>
      <c r="G12" s="60">
        <v>4</v>
      </c>
      <c r="H12" s="60">
        <v>2</v>
      </c>
      <c r="I12" s="60">
        <v>3</v>
      </c>
      <c r="J12" s="60">
        <v>3</v>
      </c>
      <c r="K12" s="60">
        <v>3</v>
      </c>
      <c r="L12" s="60">
        <v>3</v>
      </c>
      <c r="M12" s="60">
        <v>3</v>
      </c>
      <c r="N12" s="60">
        <v>3</v>
      </c>
      <c r="O12" s="60">
        <v>2</v>
      </c>
      <c r="P12" s="60">
        <v>4</v>
      </c>
      <c r="Q12" s="60">
        <v>2</v>
      </c>
      <c r="R12" s="60" t="s">
        <v>679</v>
      </c>
      <c r="S12" s="60" t="s">
        <v>679</v>
      </c>
      <c r="T12" s="60" t="s">
        <v>679</v>
      </c>
      <c r="U12" s="60" t="s">
        <v>679</v>
      </c>
      <c r="V12" s="60" t="s">
        <v>679</v>
      </c>
      <c r="W12" s="60" t="s">
        <v>679</v>
      </c>
      <c r="X12" s="60" t="s">
        <v>679</v>
      </c>
      <c r="Y12" s="60" t="s">
        <v>679</v>
      </c>
      <c r="Z12" s="60" t="s">
        <v>679</v>
      </c>
      <c r="AA12" s="76"/>
    </row>
    <row r="13" spans="1:27" ht="12.75" customHeight="1">
      <c r="A13" s="61" t="s">
        <v>645</v>
      </c>
      <c r="B13" s="62">
        <f t="shared" si="0"/>
        <v>1.1333333333333333</v>
      </c>
      <c r="C13" s="60">
        <v>2</v>
      </c>
      <c r="D13" s="60">
        <v>2</v>
      </c>
      <c r="E13" s="60">
        <v>2</v>
      </c>
      <c r="F13" s="60">
        <v>1</v>
      </c>
      <c r="G13" s="60">
        <v>2</v>
      </c>
      <c r="H13" s="60">
        <v>2</v>
      </c>
      <c r="I13" s="60">
        <v>1</v>
      </c>
      <c r="J13" s="60">
        <v>2</v>
      </c>
      <c r="K13" s="60">
        <v>2</v>
      </c>
      <c r="L13" s="60">
        <v>-1</v>
      </c>
      <c r="M13" s="60">
        <v>-1</v>
      </c>
      <c r="N13" s="60">
        <v>0</v>
      </c>
      <c r="O13" s="60">
        <v>-1</v>
      </c>
      <c r="P13" s="60">
        <v>2</v>
      </c>
      <c r="Q13" s="60">
        <v>2</v>
      </c>
      <c r="R13" s="60" t="s">
        <v>679</v>
      </c>
      <c r="S13" s="60" t="s">
        <v>679</v>
      </c>
      <c r="T13" s="60" t="s">
        <v>679</v>
      </c>
      <c r="U13" s="60" t="s">
        <v>679</v>
      </c>
      <c r="V13" s="60" t="s">
        <v>679</v>
      </c>
      <c r="W13" s="60" t="s">
        <v>679</v>
      </c>
      <c r="X13" s="60" t="s">
        <v>679</v>
      </c>
      <c r="Y13" s="60" t="s">
        <v>679</v>
      </c>
      <c r="Z13" s="60" t="s">
        <v>679</v>
      </c>
      <c r="AA13" s="76"/>
    </row>
    <row r="14" spans="1:27" ht="12.75" customHeight="1">
      <c r="A14" s="61" t="s">
        <v>647</v>
      </c>
      <c r="B14" s="62">
        <f t="shared" si="0"/>
        <v>2.4</v>
      </c>
      <c r="C14" s="60">
        <v>2</v>
      </c>
      <c r="D14" s="60">
        <v>2</v>
      </c>
      <c r="E14" s="60">
        <v>3</v>
      </c>
      <c r="F14" s="60">
        <v>3</v>
      </c>
      <c r="G14" s="60">
        <v>2</v>
      </c>
      <c r="H14" s="60">
        <v>3</v>
      </c>
      <c r="I14" s="60">
        <v>2</v>
      </c>
      <c r="J14" s="60">
        <v>2</v>
      </c>
      <c r="K14" s="60">
        <v>3</v>
      </c>
      <c r="L14" s="60">
        <v>1</v>
      </c>
      <c r="M14" s="60">
        <v>1</v>
      </c>
      <c r="N14" s="60">
        <v>2</v>
      </c>
      <c r="O14" s="60">
        <v>2</v>
      </c>
      <c r="P14" s="60">
        <v>4</v>
      </c>
      <c r="Q14" s="60">
        <v>4</v>
      </c>
      <c r="R14" s="60" t="s">
        <v>679</v>
      </c>
      <c r="S14" s="60" t="s">
        <v>679</v>
      </c>
      <c r="T14" s="60" t="s">
        <v>679</v>
      </c>
      <c r="U14" s="60" t="s">
        <v>679</v>
      </c>
      <c r="V14" s="60" t="s">
        <v>679</v>
      </c>
      <c r="W14" s="60" t="s">
        <v>679</v>
      </c>
      <c r="X14" s="60" t="s">
        <v>679</v>
      </c>
      <c r="Y14" s="60" t="s">
        <v>679</v>
      </c>
      <c r="Z14" s="60" t="s">
        <v>679</v>
      </c>
      <c r="AA14" s="76"/>
    </row>
    <row r="15" spans="1:27" ht="12.75" customHeight="1">
      <c r="A15" s="61" t="s">
        <v>648</v>
      </c>
      <c r="B15" s="62">
        <f t="shared" si="0"/>
        <v>-1.0666666666666667</v>
      </c>
      <c r="C15" s="60">
        <v>0</v>
      </c>
      <c r="D15" s="60">
        <v>-1</v>
      </c>
      <c r="E15" s="60">
        <v>-1</v>
      </c>
      <c r="F15" s="60">
        <v>0</v>
      </c>
      <c r="G15" s="60">
        <v>0</v>
      </c>
      <c r="H15" s="60">
        <v>1</v>
      </c>
      <c r="I15" s="60">
        <v>0</v>
      </c>
      <c r="J15" s="60">
        <v>-2</v>
      </c>
      <c r="K15" s="60">
        <v>-1</v>
      </c>
      <c r="L15" s="60">
        <v>-2</v>
      </c>
      <c r="M15" s="60">
        <v>-2</v>
      </c>
      <c r="N15" s="60">
        <v>0</v>
      </c>
      <c r="O15" s="60">
        <v>-2</v>
      </c>
      <c r="P15" s="60">
        <v>-2</v>
      </c>
      <c r="Q15" s="60">
        <v>-4</v>
      </c>
      <c r="R15" s="60" t="s">
        <v>679</v>
      </c>
      <c r="S15" s="60" t="s">
        <v>679</v>
      </c>
      <c r="T15" s="60" t="s">
        <v>679</v>
      </c>
      <c r="U15" s="60" t="s">
        <v>679</v>
      </c>
      <c r="V15" s="60" t="s">
        <v>679</v>
      </c>
      <c r="W15" s="60" t="s">
        <v>679</v>
      </c>
      <c r="X15" s="60" t="s">
        <v>679</v>
      </c>
      <c r="Y15" s="60" t="s">
        <v>679</v>
      </c>
      <c r="Z15" s="60" t="s">
        <v>679</v>
      </c>
      <c r="AA15" s="76"/>
    </row>
    <row r="16" spans="1:27" ht="12.75" customHeight="1">
      <c r="A16" s="61" t="s">
        <v>650</v>
      </c>
      <c r="B16" s="62">
        <f t="shared" si="0"/>
        <v>2.3333333333333335</v>
      </c>
      <c r="C16" s="60">
        <v>2</v>
      </c>
      <c r="D16" s="60">
        <v>3</v>
      </c>
      <c r="E16" s="60">
        <v>3</v>
      </c>
      <c r="F16" s="60">
        <v>4</v>
      </c>
      <c r="G16" s="60">
        <v>2</v>
      </c>
      <c r="H16" s="60">
        <v>3</v>
      </c>
      <c r="I16" s="60">
        <v>1</v>
      </c>
      <c r="J16" s="60">
        <v>3</v>
      </c>
      <c r="K16" s="60">
        <v>3</v>
      </c>
      <c r="L16" s="60">
        <v>-1</v>
      </c>
      <c r="M16" s="60">
        <v>2</v>
      </c>
      <c r="N16" s="60">
        <v>1</v>
      </c>
      <c r="O16" s="60">
        <v>1</v>
      </c>
      <c r="P16" s="60">
        <v>4</v>
      </c>
      <c r="Q16" s="60">
        <v>4</v>
      </c>
      <c r="R16" s="60" t="s">
        <v>679</v>
      </c>
      <c r="S16" s="60" t="s">
        <v>679</v>
      </c>
      <c r="T16" s="60" t="s">
        <v>679</v>
      </c>
      <c r="U16" s="60" t="s">
        <v>679</v>
      </c>
      <c r="V16" s="60" t="s">
        <v>679</v>
      </c>
      <c r="W16" s="60" t="s">
        <v>679</v>
      </c>
      <c r="X16" s="60" t="s">
        <v>679</v>
      </c>
      <c r="Y16" s="60" t="s">
        <v>679</v>
      </c>
      <c r="Z16" s="60" t="s">
        <v>679</v>
      </c>
      <c r="AA16" s="76"/>
    </row>
    <row r="17" spans="1:27" ht="12.75" customHeight="1">
      <c r="A17" s="69" t="s">
        <v>651</v>
      </c>
      <c r="B17" s="62">
        <f t="shared" si="0"/>
        <v>1.2666666666666666</v>
      </c>
      <c r="C17" s="60">
        <v>1</v>
      </c>
      <c r="D17" s="60">
        <v>1</v>
      </c>
      <c r="E17" s="60">
        <v>1</v>
      </c>
      <c r="F17" s="60">
        <v>2</v>
      </c>
      <c r="G17" s="60">
        <v>1</v>
      </c>
      <c r="H17" s="60">
        <v>2</v>
      </c>
      <c r="I17" s="60">
        <v>1</v>
      </c>
      <c r="J17" s="60">
        <v>1</v>
      </c>
      <c r="K17" s="60">
        <v>1</v>
      </c>
      <c r="L17" s="60">
        <v>1</v>
      </c>
      <c r="M17" s="60">
        <v>2</v>
      </c>
      <c r="N17" s="60">
        <v>0</v>
      </c>
      <c r="O17" s="60">
        <v>1</v>
      </c>
      <c r="P17" s="60">
        <v>1</v>
      </c>
      <c r="Q17" s="60">
        <v>3</v>
      </c>
      <c r="R17" s="60" t="s">
        <v>679</v>
      </c>
      <c r="S17" s="60" t="s">
        <v>679</v>
      </c>
      <c r="T17" s="60" t="s">
        <v>679</v>
      </c>
      <c r="U17" s="60" t="s">
        <v>679</v>
      </c>
      <c r="V17" s="60" t="s">
        <v>679</v>
      </c>
      <c r="W17" s="60" t="s">
        <v>679</v>
      </c>
      <c r="X17" s="60" t="s">
        <v>679</v>
      </c>
      <c r="Y17" s="60" t="s">
        <v>679</v>
      </c>
      <c r="Z17" s="60" t="s">
        <v>679</v>
      </c>
      <c r="AA17" s="76"/>
    </row>
    <row r="18" spans="1:27" ht="12.75" customHeight="1">
      <c r="A18" s="61" t="s">
        <v>653</v>
      </c>
      <c r="B18" s="62">
        <f t="shared" si="0"/>
        <v>1.6</v>
      </c>
      <c r="C18" s="60">
        <v>2</v>
      </c>
      <c r="D18" s="60">
        <v>2</v>
      </c>
      <c r="E18" s="60">
        <v>2</v>
      </c>
      <c r="F18" s="60">
        <v>1</v>
      </c>
      <c r="G18" s="60">
        <v>2</v>
      </c>
      <c r="H18" s="60">
        <v>0</v>
      </c>
      <c r="I18" s="60">
        <v>2</v>
      </c>
      <c r="J18" s="60">
        <v>2</v>
      </c>
      <c r="K18" s="60">
        <v>2</v>
      </c>
      <c r="L18" s="60">
        <v>2</v>
      </c>
      <c r="M18" s="60">
        <v>3</v>
      </c>
      <c r="N18" s="60">
        <v>0</v>
      </c>
      <c r="O18" s="60">
        <v>1</v>
      </c>
      <c r="P18" s="60">
        <v>3</v>
      </c>
      <c r="Q18" s="60">
        <v>0</v>
      </c>
      <c r="R18" s="60" t="s">
        <v>679</v>
      </c>
      <c r="S18" s="60" t="s">
        <v>679</v>
      </c>
      <c r="T18" s="60" t="s">
        <v>679</v>
      </c>
      <c r="U18" s="60" t="s">
        <v>679</v>
      </c>
      <c r="V18" s="60" t="s">
        <v>679</v>
      </c>
      <c r="W18" s="60" t="s">
        <v>679</v>
      </c>
      <c r="X18" s="60" t="s">
        <v>679</v>
      </c>
      <c r="Y18" s="60" t="s">
        <v>679</v>
      </c>
      <c r="Z18" s="60" t="s">
        <v>679</v>
      </c>
      <c r="AA18" s="76"/>
    </row>
    <row r="19" spans="1:27" ht="12.75" customHeight="1">
      <c r="A19" s="61" t="s">
        <v>654</v>
      </c>
      <c r="B19" s="62">
        <f t="shared" si="0"/>
        <v>-1.1333333333333333</v>
      </c>
      <c r="C19" s="60">
        <v>-1</v>
      </c>
      <c r="D19" s="60">
        <v>-2</v>
      </c>
      <c r="E19" s="60">
        <v>-2</v>
      </c>
      <c r="F19" s="60">
        <v>0</v>
      </c>
      <c r="G19" s="60">
        <v>-1</v>
      </c>
      <c r="H19" s="60">
        <v>1</v>
      </c>
      <c r="I19" s="60">
        <v>-1</v>
      </c>
      <c r="J19" s="60">
        <v>-1</v>
      </c>
      <c r="K19" s="60">
        <v>-2</v>
      </c>
      <c r="L19" s="60">
        <v>-1</v>
      </c>
      <c r="M19" s="60">
        <v>-2</v>
      </c>
      <c r="N19" s="60">
        <v>-1</v>
      </c>
      <c r="O19" s="60">
        <v>-1</v>
      </c>
      <c r="P19" s="60">
        <v>1</v>
      </c>
      <c r="Q19" s="60">
        <v>-4</v>
      </c>
      <c r="R19" s="60" t="s">
        <v>679</v>
      </c>
      <c r="S19" s="60" t="s">
        <v>679</v>
      </c>
      <c r="T19" s="60" t="s">
        <v>679</v>
      </c>
      <c r="U19" s="60" t="s">
        <v>679</v>
      </c>
      <c r="V19" s="60" t="s">
        <v>679</v>
      </c>
      <c r="W19" s="60" t="s">
        <v>679</v>
      </c>
      <c r="X19" s="60" t="s">
        <v>679</v>
      </c>
      <c r="Y19" s="60" t="s">
        <v>679</v>
      </c>
      <c r="Z19" s="60" t="s">
        <v>679</v>
      </c>
      <c r="AA19" s="76"/>
    </row>
    <row r="20" spans="1:27" ht="12.75" customHeight="1">
      <c r="A20" s="61" t="s">
        <v>656</v>
      </c>
      <c r="B20" s="62">
        <f t="shared" si="0"/>
        <v>0.66666666666666663</v>
      </c>
      <c r="C20" s="60">
        <v>1</v>
      </c>
      <c r="D20" s="60">
        <v>0</v>
      </c>
      <c r="E20" s="60">
        <v>1</v>
      </c>
      <c r="F20" s="60">
        <v>2</v>
      </c>
      <c r="G20" s="60">
        <v>1</v>
      </c>
      <c r="H20" s="60">
        <v>1</v>
      </c>
      <c r="I20" s="60">
        <v>-2</v>
      </c>
      <c r="J20" s="60">
        <v>1</v>
      </c>
      <c r="K20" s="60">
        <v>1</v>
      </c>
      <c r="L20" s="60">
        <v>0</v>
      </c>
      <c r="M20" s="60">
        <v>1</v>
      </c>
      <c r="N20" s="60">
        <v>0</v>
      </c>
      <c r="O20" s="60">
        <v>1</v>
      </c>
      <c r="P20" s="60">
        <v>0</v>
      </c>
      <c r="Q20" s="60">
        <v>2</v>
      </c>
      <c r="R20" s="60" t="s">
        <v>679</v>
      </c>
      <c r="S20" s="60" t="s">
        <v>679</v>
      </c>
      <c r="T20" s="60" t="s">
        <v>679</v>
      </c>
      <c r="U20" s="60" t="s">
        <v>679</v>
      </c>
      <c r="V20" s="60" t="s">
        <v>679</v>
      </c>
      <c r="W20" s="60" t="s">
        <v>679</v>
      </c>
      <c r="X20" s="60" t="s">
        <v>679</v>
      </c>
      <c r="Y20" s="60" t="s">
        <v>679</v>
      </c>
      <c r="Z20" s="60" t="s">
        <v>679</v>
      </c>
      <c r="AA20" s="76"/>
    </row>
    <row r="21" spans="1:27" ht="12.75" customHeight="1">
      <c r="A21" s="70" t="s">
        <v>658</v>
      </c>
      <c r="B21" s="62">
        <f t="shared" si="0"/>
        <v>1.2</v>
      </c>
      <c r="C21" s="60">
        <v>2</v>
      </c>
      <c r="D21" s="60">
        <v>3</v>
      </c>
      <c r="E21" s="60">
        <v>2</v>
      </c>
      <c r="F21" s="60">
        <v>1</v>
      </c>
      <c r="G21" s="60">
        <v>2</v>
      </c>
      <c r="H21" s="60">
        <v>0</v>
      </c>
      <c r="I21" s="60">
        <v>2</v>
      </c>
      <c r="J21" s="60">
        <v>1</v>
      </c>
      <c r="K21" s="60">
        <v>2</v>
      </c>
      <c r="L21" s="60">
        <v>1</v>
      </c>
      <c r="M21" s="60">
        <v>2</v>
      </c>
      <c r="N21" s="60">
        <v>1</v>
      </c>
      <c r="O21" s="60">
        <v>0</v>
      </c>
      <c r="P21" s="60">
        <v>2</v>
      </c>
      <c r="Q21" s="60">
        <v>-3</v>
      </c>
      <c r="R21" s="60" t="s">
        <v>679</v>
      </c>
      <c r="S21" s="60" t="s">
        <v>679</v>
      </c>
      <c r="T21" s="60" t="s">
        <v>679</v>
      </c>
      <c r="U21" s="60" t="s">
        <v>679</v>
      </c>
      <c r="V21" s="60" t="s">
        <v>679</v>
      </c>
      <c r="W21" s="60" t="s">
        <v>679</v>
      </c>
      <c r="X21" s="60" t="s">
        <v>679</v>
      </c>
      <c r="Y21" s="60" t="s">
        <v>679</v>
      </c>
      <c r="Z21" s="60" t="s">
        <v>679</v>
      </c>
      <c r="AA21" s="76"/>
    </row>
    <row r="22" spans="1:27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5"/>
      <c r="V22" s="19"/>
      <c r="W22" s="19"/>
      <c r="X22" s="19"/>
      <c r="Y22" s="19"/>
      <c r="Z22" s="19"/>
      <c r="AA22" s="19"/>
    </row>
    <row r="23" spans="1:27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7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7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7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27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27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27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1:27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1:27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spans="1:27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spans="1:27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spans="1:27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spans="1:27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1:27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27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27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1:27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spans="1:27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spans="1:27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spans="1:27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spans="1:27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spans="1:27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spans="1:27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spans="1:27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spans="1:27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spans="1:27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spans="1:27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spans="1:27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spans="1:27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spans="1:27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spans="1:27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spans="1:27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spans="1:27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spans="1:27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spans="1:27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spans="1:27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spans="1:27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spans="1:27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spans="1:27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spans="1:27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spans="1:27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spans="1:27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spans="1:27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spans="1:27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spans="1:27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spans="1:27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spans="1:27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spans="1:27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spans="1:27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spans="1:27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spans="1:27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spans="1:27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spans="1:27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spans="1:27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spans="1:27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spans="1:27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spans="1:27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spans="1:27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spans="1:27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spans="1:27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spans="1:27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spans="1:27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spans="1:27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spans="1:27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spans="1:27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spans="1:27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spans="1:27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spans="1:27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spans="1:27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spans="1:27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spans="1:27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spans="1:27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spans="1:27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spans="1:27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spans="1:27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spans="1:27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spans="1:27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spans="1:27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spans="1:27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spans="1:27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spans="1:27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spans="1:27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spans="1:27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spans="1:27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spans="1:27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spans="1:27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spans="1:27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spans="1:27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spans="1:27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spans="1:27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spans="1:27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spans="1:27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spans="1:27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spans="1:27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spans="1:27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spans="1:27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spans="1:27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spans="1:27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spans="1:27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spans="1:27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spans="1:27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spans="1:27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spans="1:27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spans="1:27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spans="1:27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spans="1:27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spans="1:27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spans="1:27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spans="1:27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spans="1:27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spans="1:27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spans="1:27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spans="1:27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spans="1:27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spans="1:27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spans="1:27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spans="1:27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spans="1:27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spans="1:27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spans="1:27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spans="1:27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spans="1:27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spans="1:27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spans="1:27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spans="1:27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spans="1:27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spans="1:27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spans="1:27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spans="1:27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spans="1:27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spans="1:27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spans="1:27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</row>
    <row r="955" spans="1:27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</row>
    <row r="956" spans="1:27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</row>
    <row r="957" spans="1:27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</row>
    <row r="958" spans="1:27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</row>
    <row r="959" spans="1:27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</row>
    <row r="960" spans="1:27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</row>
    <row r="961" spans="1:27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</row>
    <row r="962" spans="1:27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</row>
    <row r="963" spans="1:27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</row>
    <row r="964" spans="1:27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</row>
    <row r="965" spans="1:27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</row>
    <row r="966" spans="1:27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</row>
    <row r="967" spans="1:27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</row>
    <row r="968" spans="1:27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</row>
    <row r="969" spans="1:27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</row>
    <row r="970" spans="1:27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</row>
    <row r="971" spans="1:27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</row>
    <row r="972" spans="1:27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</row>
    <row r="973" spans="1:27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</row>
    <row r="974" spans="1:27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</row>
    <row r="975" spans="1:27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</row>
    <row r="976" spans="1:27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</row>
    <row r="977" spans="1:27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</row>
    <row r="978" spans="1:27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</row>
    <row r="979" spans="1:27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</row>
    <row r="980" spans="1:27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</row>
    <row r="981" spans="1:27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</row>
    <row r="982" spans="1:27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</row>
    <row r="983" spans="1:27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</row>
    <row r="984" spans="1:27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</row>
    <row r="985" spans="1:27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</row>
    <row r="986" spans="1:27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</row>
    <row r="987" spans="1:27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</row>
    <row r="988" spans="1:27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</row>
    <row r="989" spans="1:27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</row>
    <row r="990" spans="1:27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</row>
    <row r="991" spans="1:27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</row>
    <row r="992" spans="1:27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</row>
    <row r="993" spans="1:27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</row>
    <row r="994" spans="1:27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</row>
    <row r="995" spans="1:27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</row>
    <row r="996" spans="1:27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</row>
    <row r="997" spans="1:27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</row>
    <row r="998" spans="1:27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</row>
    <row r="999" spans="1:27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</row>
    <row r="1000" spans="1:27" ht="12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8"/>
  <sheetViews>
    <sheetView tabSelected="1" workbookViewId="0"/>
  </sheetViews>
  <sheetFormatPr defaultColWidth="14.42578125" defaultRowHeight="15" customHeight="1"/>
  <cols>
    <col min="1" max="1" width="21" customWidth="1"/>
    <col min="2" max="2" width="14.42578125" customWidth="1"/>
    <col min="3" max="3" width="9.28515625" customWidth="1"/>
    <col min="4" max="4" width="8" customWidth="1"/>
    <col min="5" max="5" width="10.5703125" customWidth="1"/>
    <col min="6" max="6" width="8" customWidth="1"/>
    <col min="7" max="7" width="9.85546875" customWidth="1"/>
    <col min="8" max="8" width="9.5703125" customWidth="1"/>
    <col min="9" max="9" width="8" customWidth="1"/>
    <col min="10" max="10" width="11" customWidth="1"/>
    <col min="11" max="11" width="9.7109375" customWidth="1"/>
    <col min="12" max="13" width="8" customWidth="1"/>
    <col min="14" max="14" width="9.5703125" customWidth="1"/>
    <col min="15" max="16" width="10" customWidth="1"/>
    <col min="17" max="18" width="8" customWidth="1"/>
    <col min="19" max="25" width="8" hidden="1" customWidth="1"/>
    <col min="26" max="26" width="8" customWidth="1"/>
  </cols>
  <sheetData>
    <row r="1" spans="1:26" ht="12.75" customHeight="1">
      <c r="A1" s="3" t="s">
        <v>1</v>
      </c>
      <c r="B1" s="4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  <c r="M1" s="10"/>
    </row>
    <row r="2" spans="1:26" ht="12.75" customHeight="1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2.75" customHeight="1">
      <c r="A3" s="19"/>
      <c r="C3" s="19"/>
    </row>
    <row r="4" spans="1:26" ht="12.75" customHeight="1">
      <c r="A4" s="85" t="s">
        <v>21</v>
      </c>
      <c r="B4" s="84"/>
      <c r="C4" s="85" t="s">
        <v>22</v>
      </c>
      <c r="D4" s="84"/>
      <c r="E4" s="86" t="s">
        <v>23</v>
      </c>
      <c r="F4" s="84"/>
      <c r="G4" s="85" t="s">
        <v>27</v>
      </c>
      <c r="H4" s="84"/>
      <c r="J4" s="85" t="s">
        <v>21</v>
      </c>
      <c r="K4" s="84"/>
      <c r="L4" s="85" t="s">
        <v>22</v>
      </c>
      <c r="M4" s="84"/>
      <c r="N4" s="86" t="s">
        <v>23</v>
      </c>
      <c r="O4" s="84"/>
      <c r="P4" s="85" t="s">
        <v>27</v>
      </c>
      <c r="Q4" s="84"/>
      <c r="S4" s="20">
        <v>0.3</v>
      </c>
      <c r="U4" s="20">
        <v>0.3</v>
      </c>
      <c r="W4" s="20">
        <v>0.3</v>
      </c>
      <c r="Y4" s="20">
        <v>0.3</v>
      </c>
    </row>
    <row r="5" spans="1:26" ht="12.75" customHeight="1">
      <c r="A5" s="21" t="s">
        <v>28</v>
      </c>
      <c r="B5" s="15">
        <f t="shared" ref="B5:B12" si="0">S5</f>
        <v>1.3</v>
      </c>
      <c r="C5" s="21" t="s">
        <v>28</v>
      </c>
      <c r="D5" s="15">
        <f t="shared" ref="D5:D12" si="1">U5</f>
        <v>1.3</v>
      </c>
      <c r="E5" s="21" t="s">
        <v>28</v>
      </c>
      <c r="F5" s="15">
        <f t="shared" ref="F5:F12" si="2">W5</f>
        <v>1.73875</v>
      </c>
      <c r="G5" s="22" t="s">
        <v>28</v>
      </c>
      <c r="H5" s="15">
        <f t="shared" ref="H5:H12" si="3">Y5</f>
        <v>1.73875</v>
      </c>
      <c r="J5" s="21" t="s">
        <v>28</v>
      </c>
      <c r="K5" s="23">
        <v>1</v>
      </c>
      <c r="L5" s="21" t="s">
        <v>28</v>
      </c>
      <c r="M5" s="24">
        <v>1</v>
      </c>
      <c r="N5" s="21" t="s">
        <v>28</v>
      </c>
      <c r="O5" s="24">
        <v>1.3374999999999999</v>
      </c>
      <c r="P5" s="22" t="s">
        <v>28</v>
      </c>
      <c r="Q5" s="24">
        <v>1.3374999999999999</v>
      </c>
      <c r="S5">
        <f t="shared" ref="S5:S12" si="4">K5*(1+$S$4)</f>
        <v>1.3</v>
      </c>
      <c r="U5">
        <f t="shared" ref="U5:U12" si="5">M5*(1+$S$4)</f>
        <v>1.3</v>
      </c>
      <c r="W5">
        <f t="shared" ref="W5:W12" si="6">O5*(1+$W$4)</f>
        <v>1.73875</v>
      </c>
      <c r="Y5">
        <f t="shared" ref="Y5:Y12" si="7">Q5*(1+$W$4)</f>
        <v>1.73875</v>
      </c>
    </row>
    <row r="6" spans="1:26" ht="12.75" customHeight="1">
      <c r="A6" s="21" t="s">
        <v>32</v>
      </c>
      <c r="B6" s="15">
        <f t="shared" si="0"/>
        <v>1.8199999999999998</v>
      </c>
      <c r="C6" s="21" t="s">
        <v>32</v>
      </c>
      <c r="D6" s="15">
        <f t="shared" si="1"/>
        <v>2.0150000000000001</v>
      </c>
      <c r="E6" s="21" t="s">
        <v>32</v>
      </c>
      <c r="F6" s="15">
        <f t="shared" si="2"/>
        <v>1.8362500000000002</v>
      </c>
      <c r="G6" s="22" t="s">
        <v>32</v>
      </c>
      <c r="H6" s="15">
        <f t="shared" si="3"/>
        <v>2.55125</v>
      </c>
      <c r="J6" s="21" t="s">
        <v>32</v>
      </c>
      <c r="K6" s="23">
        <v>1.4</v>
      </c>
      <c r="L6" s="21" t="s">
        <v>32</v>
      </c>
      <c r="M6" s="24">
        <v>1.55</v>
      </c>
      <c r="N6" s="21" t="s">
        <v>32</v>
      </c>
      <c r="O6" s="24">
        <v>1.4125000000000001</v>
      </c>
      <c r="P6" s="22" t="s">
        <v>32</v>
      </c>
      <c r="Q6" s="24">
        <v>1.9624999999999999</v>
      </c>
      <c r="S6">
        <f t="shared" si="4"/>
        <v>1.8199999999999998</v>
      </c>
      <c r="U6">
        <f t="shared" si="5"/>
        <v>2.0150000000000001</v>
      </c>
      <c r="W6">
        <f t="shared" si="6"/>
        <v>1.8362500000000002</v>
      </c>
      <c r="Y6">
        <f t="shared" si="7"/>
        <v>2.55125</v>
      </c>
    </row>
    <row r="7" spans="1:26" ht="12.75" customHeight="1">
      <c r="A7" s="21" t="s">
        <v>33</v>
      </c>
      <c r="B7" s="15">
        <f t="shared" si="0"/>
        <v>1.5112500000000002</v>
      </c>
      <c r="C7" s="21" t="s">
        <v>33</v>
      </c>
      <c r="D7" s="15">
        <f t="shared" si="1"/>
        <v>1.5112500000000002</v>
      </c>
      <c r="E7" s="21" t="s">
        <v>33</v>
      </c>
      <c r="F7" s="15">
        <f t="shared" si="2"/>
        <v>1.625</v>
      </c>
      <c r="G7" s="22" t="s">
        <v>33</v>
      </c>
      <c r="H7" s="15">
        <f t="shared" si="3"/>
        <v>1.625</v>
      </c>
      <c r="J7" s="21" t="s">
        <v>33</v>
      </c>
      <c r="K7" s="23">
        <v>1.1625000000000001</v>
      </c>
      <c r="L7" s="21" t="s">
        <v>33</v>
      </c>
      <c r="M7" s="24">
        <v>1.1625000000000001</v>
      </c>
      <c r="N7" s="21" t="s">
        <v>33</v>
      </c>
      <c r="O7" s="24">
        <v>1.25</v>
      </c>
      <c r="P7" s="22" t="s">
        <v>33</v>
      </c>
      <c r="Q7" s="24">
        <v>1.25</v>
      </c>
      <c r="S7">
        <f t="shared" si="4"/>
        <v>1.5112500000000002</v>
      </c>
      <c r="U7">
        <f t="shared" si="5"/>
        <v>1.5112500000000002</v>
      </c>
      <c r="W7">
        <f t="shared" si="6"/>
        <v>1.625</v>
      </c>
      <c r="Y7">
        <f t="shared" si="7"/>
        <v>1.625</v>
      </c>
    </row>
    <row r="8" spans="1:26" ht="12.75" customHeight="1">
      <c r="A8" s="21" t="s">
        <v>37</v>
      </c>
      <c r="B8" s="15">
        <f t="shared" si="0"/>
        <v>1.8687500000000001</v>
      </c>
      <c r="C8" s="21" t="s">
        <v>37</v>
      </c>
      <c r="D8" s="15">
        <f t="shared" si="1"/>
        <v>1.8687500000000001</v>
      </c>
      <c r="E8" s="21" t="s">
        <v>37</v>
      </c>
      <c r="F8" s="15">
        <f t="shared" si="2"/>
        <v>1.73329</v>
      </c>
      <c r="G8" s="22" t="s">
        <v>37</v>
      </c>
      <c r="H8" s="15">
        <f t="shared" si="3"/>
        <v>1.73329</v>
      </c>
      <c r="J8" s="21" t="s">
        <v>37</v>
      </c>
      <c r="K8" s="23">
        <v>1.4375</v>
      </c>
      <c r="L8" s="21" t="s">
        <v>37</v>
      </c>
      <c r="M8" s="24">
        <v>1.4375</v>
      </c>
      <c r="N8" s="21" t="s">
        <v>37</v>
      </c>
      <c r="O8" s="24">
        <v>1.3332999999999999</v>
      </c>
      <c r="P8" s="22" t="s">
        <v>37</v>
      </c>
      <c r="Q8" s="24">
        <v>1.3332999999999999</v>
      </c>
      <c r="S8">
        <f t="shared" si="4"/>
        <v>1.8687500000000001</v>
      </c>
      <c r="U8">
        <f t="shared" si="5"/>
        <v>1.8687500000000001</v>
      </c>
      <c r="W8">
        <f t="shared" si="6"/>
        <v>1.73329</v>
      </c>
      <c r="Y8">
        <f t="shared" si="7"/>
        <v>1.73329</v>
      </c>
    </row>
    <row r="9" spans="1:26" ht="12.75" customHeight="1">
      <c r="A9" s="21" t="s">
        <v>38</v>
      </c>
      <c r="B9" s="15">
        <f t="shared" si="0"/>
        <v>1.73329</v>
      </c>
      <c r="C9" s="21" t="s">
        <v>38</v>
      </c>
      <c r="D9" s="15">
        <f t="shared" si="1"/>
        <v>1.73329</v>
      </c>
      <c r="E9" s="21" t="s">
        <v>38</v>
      </c>
      <c r="F9" s="15">
        <f t="shared" si="2"/>
        <v>1.73329</v>
      </c>
      <c r="G9" s="22" t="s">
        <v>38</v>
      </c>
      <c r="H9" s="15">
        <f t="shared" si="3"/>
        <v>1.73329</v>
      </c>
      <c r="J9" s="21" t="s">
        <v>38</v>
      </c>
      <c r="K9" s="23">
        <v>1.3332999999999999</v>
      </c>
      <c r="L9" s="21" t="s">
        <v>38</v>
      </c>
      <c r="M9" s="24">
        <v>1.3332999999999999</v>
      </c>
      <c r="N9" s="21" t="s">
        <v>38</v>
      </c>
      <c r="O9" s="24">
        <v>1.3332999999999999</v>
      </c>
      <c r="P9" s="22" t="s">
        <v>38</v>
      </c>
      <c r="Q9" s="24">
        <v>1.3332999999999999</v>
      </c>
      <c r="S9">
        <f t="shared" si="4"/>
        <v>1.73329</v>
      </c>
      <c r="U9">
        <f t="shared" si="5"/>
        <v>1.73329</v>
      </c>
      <c r="W9">
        <f t="shared" si="6"/>
        <v>1.73329</v>
      </c>
      <c r="Y9">
        <f t="shared" si="7"/>
        <v>1.73329</v>
      </c>
    </row>
    <row r="10" spans="1:26" ht="12.75" customHeight="1">
      <c r="A10" s="21" t="s">
        <v>39</v>
      </c>
      <c r="B10" s="15">
        <f t="shared" si="0"/>
        <v>1.4300000000000002</v>
      </c>
      <c r="C10" s="21" t="s">
        <v>39</v>
      </c>
      <c r="D10" s="15">
        <f t="shared" si="1"/>
        <v>1.4300000000000002</v>
      </c>
      <c r="E10" s="21" t="s">
        <v>39</v>
      </c>
      <c r="F10" s="15">
        <f t="shared" si="2"/>
        <v>1.4300000000000002</v>
      </c>
      <c r="G10" s="22" t="s">
        <v>39</v>
      </c>
      <c r="H10" s="15">
        <f t="shared" si="3"/>
        <v>1.4300000000000002</v>
      </c>
      <c r="J10" s="21" t="s">
        <v>39</v>
      </c>
      <c r="K10" s="23">
        <v>1.1000000000000001</v>
      </c>
      <c r="L10" s="21" t="s">
        <v>39</v>
      </c>
      <c r="M10" s="24">
        <v>1.1000000000000001</v>
      </c>
      <c r="N10" s="21" t="s">
        <v>39</v>
      </c>
      <c r="O10" s="24">
        <v>1.1000000000000001</v>
      </c>
      <c r="P10" s="22" t="s">
        <v>39</v>
      </c>
      <c r="Q10" s="24">
        <v>1.1000000000000001</v>
      </c>
      <c r="S10">
        <f t="shared" si="4"/>
        <v>1.4300000000000002</v>
      </c>
      <c r="U10">
        <f t="shared" si="5"/>
        <v>1.4300000000000002</v>
      </c>
      <c r="W10">
        <f t="shared" si="6"/>
        <v>1.4300000000000002</v>
      </c>
      <c r="Y10">
        <f t="shared" si="7"/>
        <v>1.4300000000000002</v>
      </c>
    </row>
    <row r="11" spans="1:26" ht="12.75" customHeight="1">
      <c r="A11" s="21" t="s">
        <v>40</v>
      </c>
      <c r="B11" s="15">
        <f t="shared" si="0"/>
        <v>1.56</v>
      </c>
      <c r="C11" s="21" t="s">
        <v>40</v>
      </c>
      <c r="D11" s="15">
        <f t="shared" si="1"/>
        <v>1.56</v>
      </c>
      <c r="E11" s="21" t="s">
        <v>40</v>
      </c>
      <c r="F11" s="15">
        <f t="shared" si="2"/>
        <v>1.56</v>
      </c>
      <c r="G11" s="22" t="s">
        <v>40</v>
      </c>
      <c r="H11" s="15">
        <f t="shared" si="3"/>
        <v>1.56</v>
      </c>
      <c r="J11" s="21" t="s">
        <v>40</v>
      </c>
      <c r="K11" s="23">
        <v>1.2</v>
      </c>
      <c r="L11" s="21" t="s">
        <v>40</v>
      </c>
      <c r="M11" s="24">
        <v>1.2</v>
      </c>
      <c r="N11" s="21" t="s">
        <v>40</v>
      </c>
      <c r="O11" s="24">
        <v>1.2</v>
      </c>
      <c r="P11" s="22" t="s">
        <v>40</v>
      </c>
      <c r="Q11" s="24">
        <v>1.2</v>
      </c>
      <c r="S11">
        <f t="shared" si="4"/>
        <v>1.56</v>
      </c>
      <c r="U11">
        <f t="shared" si="5"/>
        <v>1.56</v>
      </c>
      <c r="W11">
        <f t="shared" si="6"/>
        <v>1.56</v>
      </c>
      <c r="Y11">
        <f t="shared" si="7"/>
        <v>1.56</v>
      </c>
    </row>
    <row r="12" spans="1:26" ht="12.75" customHeight="1">
      <c r="A12" s="21" t="s">
        <v>43</v>
      </c>
      <c r="B12" s="15">
        <f t="shared" si="0"/>
        <v>-1.3650000000000002</v>
      </c>
      <c r="C12" s="21" t="s">
        <v>43</v>
      </c>
      <c r="D12" s="15">
        <f t="shared" si="1"/>
        <v>-1.3650000000000002</v>
      </c>
      <c r="E12" s="21" t="s">
        <v>43</v>
      </c>
      <c r="F12" s="15">
        <f t="shared" si="2"/>
        <v>-1.3650000000000002</v>
      </c>
      <c r="G12" s="22" t="s">
        <v>43</v>
      </c>
      <c r="H12" s="15">
        <f t="shared" si="3"/>
        <v>-1.3650000000000002</v>
      </c>
      <c r="J12" s="21" t="s">
        <v>43</v>
      </c>
      <c r="K12" s="23">
        <v>-1.05</v>
      </c>
      <c r="L12" s="21" t="s">
        <v>43</v>
      </c>
      <c r="M12" s="24">
        <v>-1.05</v>
      </c>
      <c r="N12" s="21" t="s">
        <v>43</v>
      </c>
      <c r="O12" s="24">
        <v>-1.05</v>
      </c>
      <c r="P12" s="22" t="s">
        <v>43</v>
      </c>
      <c r="Q12" s="24">
        <v>-1.05</v>
      </c>
      <c r="S12">
        <f t="shared" si="4"/>
        <v>-1.3650000000000002</v>
      </c>
      <c r="U12">
        <f t="shared" si="5"/>
        <v>-1.3650000000000002</v>
      </c>
      <c r="W12">
        <f t="shared" si="6"/>
        <v>-1.3650000000000002</v>
      </c>
      <c r="Y12">
        <f t="shared" si="7"/>
        <v>-1.3650000000000002</v>
      </c>
    </row>
    <row r="13" spans="1:26" ht="12.75" customHeight="1">
      <c r="A13" s="19"/>
      <c r="C13" s="19"/>
      <c r="K13" s="25"/>
    </row>
    <row r="14" spans="1:26" ht="12.75" customHeight="1">
      <c r="A14" s="85" t="s">
        <v>44</v>
      </c>
      <c r="B14" s="84"/>
      <c r="C14" s="85" t="s">
        <v>45</v>
      </c>
      <c r="D14" s="84"/>
      <c r="E14" s="85" t="s">
        <v>46</v>
      </c>
      <c r="F14" s="84"/>
      <c r="J14" s="85" t="s">
        <v>44</v>
      </c>
      <c r="K14" s="84"/>
      <c r="L14" s="85" t="s">
        <v>45</v>
      </c>
      <c r="M14" s="84"/>
      <c r="N14" s="85" t="s">
        <v>46</v>
      </c>
      <c r="O14" s="84"/>
      <c r="S14" s="20">
        <v>0.3</v>
      </c>
      <c r="U14" s="20">
        <v>0.3</v>
      </c>
      <c r="W14" s="20">
        <v>0.2</v>
      </c>
    </row>
    <row r="15" spans="1:26" ht="12.75" customHeight="1">
      <c r="A15" s="21" t="s">
        <v>28</v>
      </c>
      <c r="B15" s="15">
        <f t="shared" ref="B15:B22" si="8">S15</f>
        <v>1.5762499999999999</v>
      </c>
      <c r="C15" s="22" t="s">
        <v>28</v>
      </c>
      <c r="D15" s="15">
        <f t="shared" ref="D15:D22" si="9">U15</f>
        <v>1.5762499999999999</v>
      </c>
      <c r="E15" s="21" t="s">
        <v>28</v>
      </c>
      <c r="F15" s="15">
        <f t="shared" ref="F15:F22" si="10">W15</f>
        <v>2.2049999999999996</v>
      </c>
      <c r="J15" s="21" t="s">
        <v>28</v>
      </c>
      <c r="K15" s="24">
        <v>1.2124999999999999</v>
      </c>
      <c r="L15" s="22" t="s">
        <v>28</v>
      </c>
      <c r="M15" s="24">
        <v>1.2124999999999999</v>
      </c>
      <c r="N15" s="21" t="s">
        <v>28</v>
      </c>
      <c r="O15" s="24">
        <v>1.8374999999999999</v>
      </c>
      <c r="S15">
        <f t="shared" ref="S15:S22" si="11">K15*(1+$S$14)</f>
        <v>1.5762499999999999</v>
      </c>
      <c r="U15">
        <f t="shared" ref="U15:U22" si="12">M15*(1+$S$14)</f>
        <v>1.5762499999999999</v>
      </c>
      <c r="W15">
        <f t="shared" ref="W15:W22" si="13">O15*(1+$W$14)</f>
        <v>2.2049999999999996</v>
      </c>
    </row>
    <row r="16" spans="1:26" ht="12.75" customHeight="1">
      <c r="A16" s="21" t="s">
        <v>32</v>
      </c>
      <c r="B16" s="15">
        <f t="shared" si="8"/>
        <v>2.08</v>
      </c>
      <c r="C16" s="22" t="s">
        <v>32</v>
      </c>
      <c r="D16" s="15">
        <f t="shared" si="9"/>
        <v>1.625</v>
      </c>
      <c r="E16" s="21" t="s">
        <v>32</v>
      </c>
      <c r="F16" s="15">
        <f t="shared" si="10"/>
        <v>1.44</v>
      </c>
      <c r="J16" s="21" t="s">
        <v>32</v>
      </c>
      <c r="K16" s="24">
        <v>1.6</v>
      </c>
      <c r="L16" s="22" t="s">
        <v>32</v>
      </c>
      <c r="M16" s="24">
        <v>1.25</v>
      </c>
      <c r="N16" s="21" t="s">
        <v>32</v>
      </c>
      <c r="O16" s="24">
        <v>1.2</v>
      </c>
      <c r="S16">
        <f t="shared" si="11"/>
        <v>2.08</v>
      </c>
      <c r="U16">
        <f t="shared" si="12"/>
        <v>1.625</v>
      </c>
      <c r="W16">
        <f t="shared" si="13"/>
        <v>1.44</v>
      </c>
    </row>
    <row r="17" spans="1:23" ht="12.75" customHeight="1">
      <c r="A17" s="21" t="s">
        <v>33</v>
      </c>
      <c r="B17" s="15">
        <f t="shared" si="8"/>
        <v>1.9337500000000001</v>
      </c>
      <c r="C17" s="22" t="s">
        <v>33</v>
      </c>
      <c r="D17" s="15">
        <f t="shared" si="9"/>
        <v>1.8687500000000001</v>
      </c>
      <c r="E17" s="21" t="s">
        <v>33</v>
      </c>
      <c r="F17" s="15">
        <f t="shared" si="10"/>
        <v>2.1149999999999998</v>
      </c>
      <c r="J17" s="21" t="s">
        <v>33</v>
      </c>
      <c r="K17" s="24">
        <v>1.4875</v>
      </c>
      <c r="L17" s="22" t="s">
        <v>33</v>
      </c>
      <c r="M17" s="24">
        <v>1.4375</v>
      </c>
      <c r="N17" s="21" t="s">
        <v>33</v>
      </c>
      <c r="O17" s="24">
        <v>1.7625</v>
      </c>
      <c r="S17">
        <f t="shared" si="11"/>
        <v>1.9337500000000001</v>
      </c>
      <c r="U17">
        <f t="shared" si="12"/>
        <v>1.8687500000000001</v>
      </c>
      <c r="W17">
        <f t="shared" si="13"/>
        <v>2.1149999999999998</v>
      </c>
    </row>
    <row r="18" spans="1:23" ht="12.75" customHeight="1">
      <c r="A18" s="21" t="s">
        <v>37</v>
      </c>
      <c r="B18" s="15">
        <f t="shared" si="8"/>
        <v>1.73329</v>
      </c>
      <c r="C18" s="22" t="s">
        <v>37</v>
      </c>
      <c r="D18" s="15">
        <f t="shared" si="9"/>
        <v>1.73329</v>
      </c>
      <c r="E18" s="21" t="s">
        <v>37</v>
      </c>
      <c r="F18" s="15">
        <f t="shared" si="10"/>
        <v>1.5999599999999998</v>
      </c>
      <c r="J18" s="21" t="s">
        <v>37</v>
      </c>
      <c r="K18" s="24">
        <v>1.3332999999999999</v>
      </c>
      <c r="L18" s="22" t="s">
        <v>37</v>
      </c>
      <c r="M18" s="24">
        <v>1.3332999999999999</v>
      </c>
      <c r="N18" s="21" t="s">
        <v>37</v>
      </c>
      <c r="O18" s="24">
        <v>1.3332999999999999</v>
      </c>
      <c r="S18">
        <f t="shared" si="11"/>
        <v>1.73329</v>
      </c>
      <c r="U18">
        <f t="shared" si="12"/>
        <v>1.73329</v>
      </c>
      <c r="W18">
        <f t="shared" si="13"/>
        <v>1.5999599999999998</v>
      </c>
    </row>
    <row r="19" spans="1:23" ht="12.75" customHeight="1">
      <c r="A19" s="21" t="s">
        <v>38</v>
      </c>
      <c r="B19" s="15">
        <f t="shared" si="8"/>
        <v>1.73329</v>
      </c>
      <c r="C19" s="22" t="s">
        <v>38</v>
      </c>
      <c r="D19" s="15">
        <f t="shared" si="9"/>
        <v>1.73329</v>
      </c>
      <c r="E19" s="21" t="s">
        <v>38</v>
      </c>
      <c r="F19" s="15">
        <f t="shared" si="10"/>
        <v>2.16</v>
      </c>
      <c r="J19" s="21" t="s">
        <v>38</v>
      </c>
      <c r="K19" s="24">
        <v>1.3332999999999999</v>
      </c>
      <c r="L19" s="22" t="s">
        <v>38</v>
      </c>
      <c r="M19" s="24">
        <v>1.3332999999999999</v>
      </c>
      <c r="N19" s="21" t="s">
        <v>38</v>
      </c>
      <c r="O19" s="24">
        <v>1.8</v>
      </c>
      <c r="S19">
        <f t="shared" si="11"/>
        <v>1.73329</v>
      </c>
      <c r="U19">
        <f t="shared" si="12"/>
        <v>1.73329</v>
      </c>
      <c r="W19">
        <f t="shared" si="13"/>
        <v>2.16</v>
      </c>
    </row>
    <row r="20" spans="1:23" ht="12.75" customHeight="1">
      <c r="A20" s="21" t="s">
        <v>39</v>
      </c>
      <c r="B20" s="15">
        <f t="shared" si="8"/>
        <v>1.4300000000000002</v>
      </c>
      <c r="C20" s="22" t="s">
        <v>39</v>
      </c>
      <c r="D20" s="15">
        <f t="shared" si="9"/>
        <v>1.4300000000000002</v>
      </c>
      <c r="E20" s="21" t="s">
        <v>39</v>
      </c>
      <c r="F20" s="15">
        <f t="shared" si="10"/>
        <v>2.16</v>
      </c>
      <c r="J20" s="21" t="s">
        <v>39</v>
      </c>
      <c r="K20" s="24">
        <v>1.1000000000000001</v>
      </c>
      <c r="L20" s="22" t="s">
        <v>39</v>
      </c>
      <c r="M20" s="24">
        <v>1.1000000000000001</v>
      </c>
      <c r="N20" s="21" t="s">
        <v>39</v>
      </c>
      <c r="O20" s="24">
        <v>1.8</v>
      </c>
      <c r="S20">
        <f t="shared" si="11"/>
        <v>1.4300000000000002</v>
      </c>
      <c r="U20">
        <f t="shared" si="12"/>
        <v>1.4300000000000002</v>
      </c>
      <c r="W20">
        <f t="shared" si="13"/>
        <v>2.16</v>
      </c>
    </row>
    <row r="21" spans="1:23" ht="12.75" customHeight="1">
      <c r="A21" s="21" t="s">
        <v>40</v>
      </c>
      <c r="B21" s="15">
        <f t="shared" si="8"/>
        <v>1.56</v>
      </c>
      <c r="C21" s="22" t="s">
        <v>40</v>
      </c>
      <c r="D21" s="15">
        <f t="shared" si="9"/>
        <v>1.56</v>
      </c>
      <c r="E21" s="21" t="s">
        <v>40</v>
      </c>
      <c r="F21" s="15">
        <f t="shared" si="10"/>
        <v>1.32</v>
      </c>
      <c r="J21" s="21" t="s">
        <v>40</v>
      </c>
      <c r="K21" s="24">
        <v>1.2</v>
      </c>
      <c r="L21" s="22" t="s">
        <v>40</v>
      </c>
      <c r="M21" s="24">
        <v>1.2</v>
      </c>
      <c r="N21" s="21" t="s">
        <v>40</v>
      </c>
      <c r="O21" s="24">
        <v>1.1000000000000001</v>
      </c>
      <c r="S21">
        <f t="shared" si="11"/>
        <v>1.56</v>
      </c>
      <c r="U21">
        <f t="shared" si="12"/>
        <v>1.56</v>
      </c>
      <c r="W21">
        <f t="shared" si="13"/>
        <v>1.32</v>
      </c>
    </row>
    <row r="22" spans="1:23" ht="12.75" customHeight="1">
      <c r="A22" s="21" t="s">
        <v>43</v>
      </c>
      <c r="B22" s="15">
        <f t="shared" si="8"/>
        <v>1.3650000000000002</v>
      </c>
      <c r="C22" s="22" t="s">
        <v>43</v>
      </c>
      <c r="D22" s="15">
        <f t="shared" si="9"/>
        <v>1.3650000000000002</v>
      </c>
      <c r="E22" s="21" t="s">
        <v>43</v>
      </c>
      <c r="F22" s="15">
        <f t="shared" si="10"/>
        <v>1.26</v>
      </c>
      <c r="J22" s="21" t="s">
        <v>43</v>
      </c>
      <c r="K22" s="24">
        <v>1.05</v>
      </c>
      <c r="L22" s="22" t="s">
        <v>43</v>
      </c>
      <c r="M22" s="24">
        <v>1.05</v>
      </c>
      <c r="N22" s="21" t="s">
        <v>43</v>
      </c>
      <c r="O22" s="24">
        <v>1.05</v>
      </c>
      <c r="S22">
        <f t="shared" si="11"/>
        <v>1.3650000000000002</v>
      </c>
      <c r="U22">
        <f t="shared" si="12"/>
        <v>1.3650000000000002</v>
      </c>
      <c r="W22">
        <f t="shared" si="13"/>
        <v>1.26</v>
      </c>
    </row>
    <row r="23" spans="1:23" ht="12.75" customHeight="1">
      <c r="A23" s="19"/>
      <c r="C23" s="19"/>
    </row>
    <row r="24" spans="1:23" ht="12.75" customHeight="1">
      <c r="A24" s="19"/>
      <c r="C24" s="19"/>
    </row>
    <row r="25" spans="1:23" ht="12.75" customHeight="1">
      <c r="A25" s="19"/>
      <c r="C25" s="19"/>
    </row>
    <row r="26" spans="1:23" ht="12.75" customHeight="1">
      <c r="A26" s="87" t="s">
        <v>53</v>
      </c>
      <c r="B26" s="88"/>
      <c r="C26" s="28">
        <v>500</v>
      </c>
    </row>
    <row r="27" spans="1:23" ht="12.75" customHeight="1">
      <c r="A27" s="19"/>
      <c r="C27" s="19"/>
    </row>
    <row r="28" spans="1:23" ht="12.75" customHeight="1">
      <c r="A28" s="29" t="s">
        <v>66</v>
      </c>
      <c r="B28" s="30" t="s">
        <v>67</v>
      </c>
      <c r="C28" s="30" t="s">
        <v>68</v>
      </c>
    </row>
    <row r="29" spans="1:23" ht="12.75" customHeight="1">
      <c r="A29" s="31" t="s">
        <v>16</v>
      </c>
      <c r="B29" s="32">
        <v>0.06</v>
      </c>
      <c r="C29" s="33">
        <f t="shared" ref="C29:C32" si="14">B29*$C$26</f>
        <v>30</v>
      </c>
    </row>
    <row r="30" spans="1:23" ht="12.75" customHeight="1">
      <c r="A30" s="31" t="s">
        <v>70</v>
      </c>
      <c r="B30" s="34">
        <v>0.05</v>
      </c>
      <c r="C30" s="33">
        <f t="shared" si="14"/>
        <v>25</v>
      </c>
    </row>
    <row r="31" spans="1:23" ht="12.75" customHeight="1">
      <c r="A31" s="31" t="s">
        <v>71</v>
      </c>
      <c r="B31" s="34">
        <v>0.15</v>
      </c>
      <c r="C31" s="33">
        <f t="shared" si="14"/>
        <v>75</v>
      </c>
    </row>
    <row r="32" spans="1:23" ht="12.75" customHeight="1">
      <c r="A32" s="31" t="s">
        <v>72</v>
      </c>
      <c r="B32" s="32">
        <v>0.4</v>
      </c>
      <c r="C32" s="33">
        <f t="shared" si="14"/>
        <v>200</v>
      </c>
    </row>
    <row r="33" spans="1:3" ht="12.75" customHeight="1">
      <c r="A33" s="19"/>
      <c r="C33" s="19"/>
    </row>
    <row r="34" spans="1:3" ht="12.75">
      <c r="A34" s="19"/>
      <c r="C34" s="19"/>
    </row>
    <row r="35" spans="1:3" ht="18">
      <c r="A35" s="36" t="s">
        <v>73</v>
      </c>
      <c r="C35" s="19"/>
    </row>
    <row r="36" spans="1:3" ht="12.75" customHeight="1">
      <c r="A36" s="19"/>
      <c r="C36" s="19"/>
    </row>
    <row r="37" spans="1:3" ht="12.75" customHeight="1">
      <c r="A37" s="19"/>
      <c r="C37" s="19"/>
    </row>
    <row r="38" spans="1:3" ht="12.75" customHeight="1">
      <c r="A38" s="19"/>
      <c r="C38" s="19"/>
    </row>
    <row r="39" spans="1:3" ht="12.75" customHeight="1">
      <c r="A39" s="19"/>
      <c r="C39" s="19"/>
    </row>
    <row r="40" spans="1:3" ht="12.75" customHeight="1">
      <c r="A40" s="19"/>
      <c r="C40" s="19"/>
    </row>
    <row r="41" spans="1:3" ht="12.75" customHeight="1">
      <c r="A41" s="19"/>
      <c r="C41" s="19"/>
    </row>
    <row r="42" spans="1:3" ht="12.75" customHeight="1">
      <c r="A42" s="19"/>
      <c r="C42" s="19"/>
    </row>
    <row r="43" spans="1:3" ht="12.75" customHeight="1">
      <c r="A43" s="19"/>
      <c r="C43" s="19"/>
    </row>
    <row r="44" spans="1:3" ht="12.75" customHeight="1">
      <c r="A44" s="19"/>
      <c r="C44" s="19"/>
    </row>
    <row r="45" spans="1:3" ht="12.75" customHeight="1">
      <c r="A45" s="19"/>
      <c r="C45" s="19"/>
    </row>
    <row r="46" spans="1:3" ht="12.75" customHeight="1">
      <c r="A46" s="19"/>
      <c r="C46" s="19"/>
    </row>
    <row r="47" spans="1:3" ht="12.75" customHeight="1">
      <c r="A47" s="19"/>
      <c r="C47" s="19"/>
    </row>
    <row r="48" spans="1:3" ht="12.75" customHeight="1">
      <c r="A48" s="19"/>
      <c r="C48" s="19"/>
    </row>
    <row r="49" spans="1:3" ht="12.75" customHeight="1">
      <c r="A49" s="19"/>
      <c r="C49" s="19"/>
    </row>
    <row r="50" spans="1:3" ht="12.75" customHeight="1">
      <c r="A50" s="19"/>
      <c r="C50" s="19"/>
    </row>
    <row r="51" spans="1:3" ht="12.75" customHeight="1">
      <c r="A51" s="19"/>
      <c r="C51" s="19"/>
    </row>
    <row r="52" spans="1:3" ht="12.75" customHeight="1">
      <c r="A52" s="19"/>
      <c r="C52" s="19"/>
    </row>
    <row r="53" spans="1:3" ht="12.75" customHeight="1">
      <c r="A53" s="19"/>
      <c r="C53" s="19"/>
    </row>
    <row r="54" spans="1:3" ht="12.75" customHeight="1">
      <c r="A54" s="19"/>
      <c r="C54" s="19"/>
    </row>
    <row r="55" spans="1:3" ht="12.75" customHeight="1">
      <c r="A55" s="19"/>
      <c r="C55" s="19"/>
    </row>
    <row r="56" spans="1:3" ht="12.75" customHeight="1">
      <c r="A56" s="19"/>
      <c r="C56" s="19"/>
    </row>
    <row r="57" spans="1:3" ht="12.75" customHeight="1">
      <c r="A57" s="19"/>
      <c r="C57" s="19"/>
    </row>
    <row r="58" spans="1:3" ht="12.75" customHeight="1">
      <c r="A58" s="19"/>
      <c r="C58" s="19"/>
    </row>
    <row r="59" spans="1:3" ht="12.75" customHeight="1">
      <c r="A59" s="19"/>
      <c r="C59" s="19"/>
    </row>
    <row r="60" spans="1:3" ht="12.75" customHeight="1">
      <c r="A60" s="19"/>
      <c r="C60" s="19"/>
    </row>
    <row r="61" spans="1:3" ht="12.75" customHeight="1">
      <c r="A61" s="19"/>
      <c r="C61" s="19"/>
    </row>
    <row r="62" spans="1:3" ht="12.75" customHeight="1">
      <c r="A62" s="19"/>
      <c r="C62" s="19"/>
    </row>
    <row r="63" spans="1:3" ht="12.75" customHeight="1">
      <c r="A63" s="19"/>
      <c r="C63" s="19"/>
    </row>
    <row r="64" spans="1:3" ht="12.75" customHeight="1">
      <c r="A64" s="19"/>
      <c r="C64" s="19"/>
    </row>
    <row r="65" spans="1:3" ht="12.75" customHeight="1">
      <c r="A65" s="19"/>
      <c r="C65" s="19"/>
    </row>
    <row r="66" spans="1:3" ht="12.75" customHeight="1">
      <c r="A66" s="19"/>
      <c r="C66" s="19"/>
    </row>
    <row r="67" spans="1:3" ht="12.75" customHeight="1">
      <c r="A67" s="19"/>
      <c r="C67" s="19"/>
    </row>
    <row r="68" spans="1:3" ht="12.75" customHeight="1">
      <c r="A68" s="19"/>
      <c r="C68" s="19"/>
    </row>
    <row r="69" spans="1:3" ht="12.75" customHeight="1">
      <c r="A69" s="19"/>
      <c r="C69" s="19"/>
    </row>
    <row r="70" spans="1:3" ht="12.75" customHeight="1">
      <c r="A70" s="19"/>
      <c r="C70" s="19"/>
    </row>
    <row r="71" spans="1:3" ht="12.75" customHeight="1">
      <c r="A71" s="19"/>
      <c r="C71" s="19"/>
    </row>
    <row r="72" spans="1:3" ht="12.75" customHeight="1">
      <c r="A72" s="19"/>
      <c r="C72" s="19"/>
    </row>
    <row r="73" spans="1:3" ht="12.75" customHeight="1">
      <c r="A73" s="19"/>
      <c r="C73" s="19"/>
    </row>
    <row r="74" spans="1:3" ht="12.75" customHeight="1">
      <c r="A74" s="19"/>
      <c r="C74" s="19"/>
    </row>
    <row r="75" spans="1:3" ht="12.75" customHeight="1">
      <c r="A75" s="19"/>
      <c r="C75" s="19"/>
    </row>
    <row r="76" spans="1:3" ht="12.75" customHeight="1">
      <c r="A76" s="19"/>
      <c r="C76" s="19"/>
    </row>
    <row r="77" spans="1:3" ht="12.75" customHeight="1">
      <c r="A77" s="19"/>
      <c r="C77" s="19"/>
    </row>
    <row r="78" spans="1:3" ht="12.75" customHeight="1">
      <c r="A78" s="19"/>
      <c r="C78" s="19"/>
    </row>
    <row r="79" spans="1:3" ht="12.75" customHeight="1">
      <c r="A79" s="19"/>
      <c r="C79" s="19"/>
    </row>
    <row r="80" spans="1:3" ht="12.75" customHeight="1">
      <c r="A80" s="19"/>
      <c r="C80" s="19"/>
    </row>
    <row r="81" spans="1:3" ht="12.75" customHeight="1">
      <c r="A81" s="19"/>
      <c r="C81" s="19"/>
    </row>
    <row r="82" spans="1:3" ht="12.75" customHeight="1">
      <c r="A82" s="19"/>
      <c r="C82" s="19"/>
    </row>
    <row r="83" spans="1:3" ht="12.75" customHeight="1">
      <c r="A83" s="19"/>
      <c r="C83" s="19"/>
    </row>
    <row r="84" spans="1:3" ht="12.75" customHeight="1">
      <c r="A84" s="19"/>
      <c r="C84" s="19"/>
    </row>
    <row r="85" spans="1:3" ht="12.75" customHeight="1">
      <c r="A85" s="19"/>
      <c r="C85" s="19"/>
    </row>
    <row r="86" spans="1:3" ht="12.75" customHeight="1">
      <c r="A86" s="19"/>
      <c r="C86" s="19"/>
    </row>
    <row r="87" spans="1:3" ht="12.75" customHeight="1">
      <c r="A87" s="19"/>
      <c r="C87" s="19"/>
    </row>
    <row r="88" spans="1:3" ht="12.75" customHeight="1">
      <c r="A88" s="19"/>
      <c r="C88" s="19"/>
    </row>
    <row r="89" spans="1:3" ht="12.75" customHeight="1">
      <c r="A89" s="19"/>
      <c r="C89" s="19"/>
    </row>
    <row r="90" spans="1:3" ht="12.75" customHeight="1">
      <c r="A90" s="19"/>
      <c r="C90" s="19"/>
    </row>
    <row r="91" spans="1:3" ht="12.75" customHeight="1">
      <c r="A91" s="19"/>
      <c r="C91" s="19"/>
    </row>
    <row r="92" spans="1:3" ht="12.75" customHeight="1">
      <c r="A92" s="19"/>
      <c r="C92" s="19"/>
    </row>
    <row r="93" spans="1:3" ht="12.75" customHeight="1">
      <c r="A93" s="19"/>
      <c r="C93" s="19"/>
    </row>
    <row r="94" spans="1:3" ht="12.75" customHeight="1">
      <c r="A94" s="19"/>
      <c r="C94" s="19"/>
    </row>
    <row r="95" spans="1:3" ht="12.75" customHeight="1">
      <c r="A95" s="19"/>
      <c r="C95" s="19"/>
    </row>
    <row r="96" spans="1:3" ht="12.75" customHeight="1">
      <c r="A96" s="19"/>
      <c r="C96" s="19"/>
    </row>
    <row r="97" spans="1:3" ht="12.75" customHeight="1">
      <c r="A97" s="19"/>
      <c r="C97" s="19"/>
    </row>
    <row r="98" spans="1:3" ht="12.75" customHeight="1">
      <c r="A98" s="19"/>
      <c r="C98" s="19"/>
    </row>
    <row r="99" spans="1:3" ht="12.75" customHeight="1">
      <c r="A99" s="19"/>
      <c r="C99" s="19"/>
    </row>
    <row r="100" spans="1:3" ht="12.75" customHeight="1">
      <c r="A100" s="19"/>
      <c r="C100" s="19"/>
    </row>
    <row r="101" spans="1:3" ht="12.75" customHeight="1">
      <c r="A101" s="19"/>
      <c r="C101" s="19"/>
    </row>
    <row r="102" spans="1:3" ht="12.75" customHeight="1">
      <c r="A102" s="19"/>
      <c r="C102" s="19"/>
    </row>
    <row r="103" spans="1:3" ht="12.75" customHeight="1">
      <c r="A103" s="19"/>
      <c r="C103" s="19"/>
    </row>
    <row r="104" spans="1:3" ht="12.75" customHeight="1">
      <c r="A104" s="19"/>
      <c r="C104" s="19"/>
    </row>
    <row r="105" spans="1:3" ht="12.75" customHeight="1">
      <c r="A105" s="19"/>
      <c r="C105" s="19"/>
    </row>
    <row r="106" spans="1:3" ht="12.75" customHeight="1">
      <c r="A106" s="19"/>
      <c r="C106" s="19"/>
    </row>
    <row r="107" spans="1:3" ht="12.75" customHeight="1">
      <c r="A107" s="19"/>
      <c r="C107" s="19"/>
    </row>
    <row r="108" spans="1:3" ht="12.75" customHeight="1">
      <c r="A108" s="19"/>
      <c r="C108" s="19"/>
    </row>
    <row r="109" spans="1:3" ht="12.75" customHeight="1">
      <c r="A109" s="19"/>
      <c r="C109" s="19"/>
    </row>
    <row r="110" spans="1:3" ht="12.75" customHeight="1">
      <c r="A110" s="19"/>
      <c r="C110" s="19"/>
    </row>
    <row r="111" spans="1:3" ht="12.75" customHeight="1">
      <c r="A111" s="19"/>
      <c r="C111" s="19"/>
    </row>
    <row r="112" spans="1:3" ht="12.75" customHeight="1">
      <c r="A112" s="19"/>
      <c r="C112" s="19"/>
    </row>
    <row r="113" spans="1:3" ht="12.75" customHeight="1">
      <c r="A113" s="19"/>
      <c r="C113" s="19"/>
    </row>
    <row r="114" spans="1:3" ht="12.75" customHeight="1">
      <c r="A114" s="19"/>
      <c r="C114" s="19"/>
    </row>
    <row r="115" spans="1:3" ht="12.75" customHeight="1">
      <c r="A115" s="19"/>
      <c r="C115" s="19"/>
    </row>
    <row r="116" spans="1:3" ht="12.75" customHeight="1">
      <c r="A116" s="19"/>
      <c r="C116" s="19"/>
    </row>
    <row r="117" spans="1:3" ht="12.75" customHeight="1">
      <c r="A117" s="19"/>
      <c r="C117" s="19"/>
    </row>
    <row r="118" spans="1:3" ht="12.75" customHeight="1">
      <c r="A118" s="19"/>
      <c r="C118" s="19"/>
    </row>
    <row r="119" spans="1:3" ht="12.75" customHeight="1">
      <c r="A119" s="19"/>
      <c r="C119" s="19"/>
    </row>
    <row r="120" spans="1:3" ht="12.75" customHeight="1">
      <c r="A120" s="19"/>
      <c r="C120" s="19"/>
    </row>
    <row r="121" spans="1:3" ht="12.75" customHeight="1">
      <c r="A121" s="19"/>
      <c r="C121" s="19"/>
    </row>
    <row r="122" spans="1:3" ht="12.75" customHeight="1">
      <c r="A122" s="19"/>
      <c r="C122" s="19"/>
    </row>
    <row r="123" spans="1:3" ht="12.75" customHeight="1">
      <c r="A123" s="19"/>
      <c r="C123" s="19"/>
    </row>
    <row r="124" spans="1:3" ht="12.75" customHeight="1">
      <c r="A124" s="19"/>
      <c r="C124" s="19"/>
    </row>
    <row r="125" spans="1:3" ht="12.75" customHeight="1">
      <c r="A125" s="19"/>
      <c r="C125" s="19"/>
    </row>
    <row r="126" spans="1:3" ht="12.75" customHeight="1">
      <c r="A126" s="19"/>
      <c r="C126" s="19"/>
    </row>
    <row r="127" spans="1:3" ht="12.75" customHeight="1">
      <c r="A127" s="19"/>
      <c r="C127" s="19"/>
    </row>
    <row r="128" spans="1:3" ht="12.75" customHeight="1">
      <c r="A128" s="19"/>
      <c r="C128" s="19"/>
    </row>
    <row r="129" spans="1:3" ht="12.75" customHeight="1">
      <c r="A129" s="19"/>
      <c r="C129" s="19"/>
    </row>
    <row r="130" spans="1:3" ht="12.75" customHeight="1">
      <c r="A130" s="19"/>
      <c r="C130" s="19"/>
    </row>
    <row r="131" spans="1:3" ht="12.75" customHeight="1">
      <c r="A131" s="19"/>
      <c r="C131" s="19"/>
    </row>
    <row r="132" spans="1:3" ht="12.75" customHeight="1">
      <c r="A132" s="19"/>
      <c r="C132" s="19"/>
    </row>
    <row r="133" spans="1:3" ht="12.75" customHeight="1">
      <c r="A133" s="19"/>
      <c r="C133" s="19"/>
    </row>
    <row r="134" spans="1:3" ht="12.75" customHeight="1">
      <c r="A134" s="19"/>
      <c r="C134" s="19"/>
    </row>
    <row r="135" spans="1:3" ht="12.75" customHeight="1">
      <c r="A135" s="19"/>
      <c r="C135" s="19"/>
    </row>
    <row r="136" spans="1:3" ht="12.75" customHeight="1">
      <c r="A136" s="19"/>
      <c r="C136" s="19"/>
    </row>
    <row r="137" spans="1:3" ht="12.75" customHeight="1">
      <c r="A137" s="19"/>
      <c r="C137" s="19"/>
    </row>
    <row r="138" spans="1:3" ht="12.75" customHeight="1">
      <c r="A138" s="19"/>
      <c r="C138" s="19"/>
    </row>
    <row r="139" spans="1:3" ht="12.75" customHeight="1">
      <c r="A139" s="19"/>
      <c r="C139" s="19"/>
    </row>
    <row r="140" spans="1:3" ht="12.75" customHeight="1">
      <c r="A140" s="19"/>
      <c r="C140" s="19"/>
    </row>
    <row r="141" spans="1:3" ht="12.75" customHeight="1">
      <c r="A141" s="19"/>
      <c r="C141" s="19"/>
    </row>
    <row r="142" spans="1:3" ht="12.75" customHeight="1">
      <c r="A142" s="19"/>
      <c r="C142" s="19"/>
    </row>
    <row r="143" spans="1:3" ht="12.75" customHeight="1">
      <c r="A143" s="19"/>
      <c r="C143" s="19"/>
    </row>
    <row r="144" spans="1:3" ht="12.75" customHeight="1">
      <c r="A144" s="19"/>
      <c r="C144" s="19"/>
    </row>
    <row r="145" spans="1:3" ht="12.75" customHeight="1">
      <c r="A145" s="19"/>
      <c r="C145" s="19"/>
    </row>
    <row r="146" spans="1:3" ht="12.75" customHeight="1">
      <c r="A146" s="19"/>
      <c r="C146" s="19"/>
    </row>
    <row r="147" spans="1:3" ht="12.75" customHeight="1">
      <c r="A147" s="19"/>
      <c r="C147" s="19"/>
    </row>
    <row r="148" spans="1:3" ht="12.75" customHeight="1">
      <c r="A148" s="19"/>
      <c r="C148" s="19"/>
    </row>
    <row r="149" spans="1:3" ht="12.75" customHeight="1">
      <c r="A149" s="19"/>
      <c r="C149" s="19"/>
    </row>
    <row r="150" spans="1:3" ht="12.75" customHeight="1">
      <c r="A150" s="19"/>
      <c r="C150" s="19"/>
    </row>
    <row r="151" spans="1:3" ht="12.75" customHeight="1">
      <c r="A151" s="19"/>
      <c r="C151" s="19"/>
    </row>
    <row r="152" spans="1:3" ht="12.75" customHeight="1">
      <c r="A152" s="19"/>
      <c r="C152" s="19"/>
    </row>
    <row r="153" spans="1:3" ht="12.75" customHeight="1">
      <c r="A153" s="19"/>
      <c r="C153" s="19"/>
    </row>
    <row r="154" spans="1:3" ht="12.75" customHeight="1">
      <c r="A154" s="19"/>
      <c r="C154" s="19"/>
    </row>
    <row r="155" spans="1:3" ht="12.75" customHeight="1">
      <c r="A155" s="19"/>
      <c r="C155" s="19"/>
    </row>
    <row r="156" spans="1:3" ht="12.75" customHeight="1">
      <c r="A156" s="19"/>
      <c r="C156" s="19"/>
    </row>
    <row r="157" spans="1:3" ht="12.75" customHeight="1">
      <c r="A157" s="19"/>
      <c r="C157" s="19"/>
    </row>
    <row r="158" spans="1:3" ht="12.75" customHeight="1">
      <c r="A158" s="19"/>
      <c r="C158" s="19"/>
    </row>
    <row r="159" spans="1:3" ht="12.75" customHeight="1">
      <c r="A159" s="19"/>
      <c r="C159" s="19"/>
    </row>
    <row r="160" spans="1:3" ht="12.75" customHeight="1">
      <c r="A160" s="19"/>
      <c r="C160" s="19"/>
    </row>
    <row r="161" spans="1:3" ht="12.75" customHeight="1">
      <c r="A161" s="19"/>
      <c r="C161" s="19"/>
    </row>
    <row r="162" spans="1:3" ht="12.75" customHeight="1">
      <c r="A162" s="19"/>
      <c r="C162" s="19"/>
    </row>
    <row r="163" spans="1:3" ht="12.75" customHeight="1">
      <c r="A163" s="19"/>
      <c r="C163" s="19"/>
    </row>
    <row r="164" spans="1:3" ht="12.75" customHeight="1">
      <c r="A164" s="19"/>
      <c r="C164" s="19"/>
    </row>
    <row r="165" spans="1:3" ht="12.75" customHeight="1">
      <c r="A165" s="19"/>
      <c r="C165" s="19"/>
    </row>
    <row r="166" spans="1:3" ht="12.75" customHeight="1">
      <c r="A166" s="19"/>
      <c r="C166" s="19"/>
    </row>
    <row r="167" spans="1:3" ht="12.75" customHeight="1">
      <c r="A167" s="19"/>
      <c r="C167" s="19"/>
    </row>
    <row r="168" spans="1:3" ht="12.75" customHeight="1">
      <c r="A168" s="19"/>
      <c r="C168" s="19"/>
    </row>
    <row r="169" spans="1:3" ht="12.75" customHeight="1">
      <c r="A169" s="19"/>
      <c r="C169" s="19"/>
    </row>
    <row r="170" spans="1:3" ht="12.75" customHeight="1">
      <c r="A170" s="19"/>
      <c r="C170" s="19"/>
    </row>
    <row r="171" spans="1:3" ht="12.75" customHeight="1">
      <c r="A171" s="19"/>
      <c r="C171" s="19"/>
    </row>
    <row r="172" spans="1:3" ht="12.75" customHeight="1">
      <c r="A172" s="19"/>
      <c r="C172" s="19"/>
    </row>
    <row r="173" spans="1:3" ht="12.75" customHeight="1">
      <c r="A173" s="19"/>
      <c r="C173" s="19"/>
    </row>
    <row r="174" spans="1:3" ht="12.75" customHeight="1">
      <c r="A174" s="19"/>
      <c r="C174" s="19"/>
    </row>
    <row r="175" spans="1:3" ht="12.75" customHeight="1">
      <c r="A175" s="19"/>
      <c r="C175" s="19"/>
    </row>
    <row r="176" spans="1:3" ht="12.75" customHeight="1">
      <c r="A176" s="19"/>
      <c r="C176" s="19"/>
    </row>
    <row r="177" spans="1:3" ht="12.75" customHeight="1">
      <c r="A177" s="19"/>
      <c r="C177" s="19"/>
    </row>
    <row r="178" spans="1:3" ht="12.75" customHeight="1">
      <c r="A178" s="19"/>
      <c r="C178" s="19"/>
    </row>
    <row r="179" spans="1:3" ht="12.75" customHeight="1">
      <c r="A179" s="19"/>
      <c r="C179" s="19"/>
    </row>
    <row r="180" spans="1:3" ht="12.75" customHeight="1">
      <c r="A180" s="19"/>
      <c r="C180" s="19"/>
    </row>
    <row r="181" spans="1:3" ht="12.75" customHeight="1">
      <c r="A181" s="19"/>
      <c r="C181" s="19"/>
    </row>
    <row r="182" spans="1:3" ht="12.75" customHeight="1">
      <c r="A182" s="19"/>
      <c r="C182" s="19"/>
    </row>
    <row r="183" spans="1:3" ht="12.75" customHeight="1">
      <c r="A183" s="19"/>
      <c r="C183" s="19"/>
    </row>
    <row r="184" spans="1:3" ht="12.75" customHeight="1">
      <c r="A184" s="19"/>
      <c r="C184" s="19"/>
    </row>
    <row r="185" spans="1:3" ht="12.75" customHeight="1">
      <c r="A185" s="19"/>
      <c r="C185" s="19"/>
    </row>
    <row r="186" spans="1:3" ht="12.75" customHeight="1">
      <c r="A186" s="19"/>
      <c r="C186" s="19"/>
    </row>
    <row r="187" spans="1:3" ht="12.75" customHeight="1">
      <c r="A187" s="19"/>
      <c r="C187" s="19"/>
    </row>
    <row r="188" spans="1:3" ht="12.75" customHeight="1">
      <c r="A188" s="19"/>
      <c r="C188" s="19"/>
    </row>
    <row r="189" spans="1:3" ht="12.75" customHeight="1">
      <c r="A189" s="19"/>
      <c r="C189" s="19"/>
    </row>
    <row r="190" spans="1:3" ht="12.75" customHeight="1">
      <c r="A190" s="19"/>
      <c r="C190" s="19"/>
    </row>
    <row r="191" spans="1:3" ht="12.75" customHeight="1">
      <c r="A191" s="19"/>
      <c r="C191" s="19"/>
    </row>
    <row r="192" spans="1:3" ht="12.75" customHeight="1">
      <c r="A192" s="19"/>
      <c r="C192" s="19"/>
    </row>
    <row r="193" spans="1:3" ht="12.75" customHeight="1">
      <c r="A193" s="19"/>
      <c r="C193" s="19"/>
    </row>
    <row r="194" spans="1:3" ht="12.75" customHeight="1">
      <c r="A194" s="19"/>
      <c r="C194" s="19"/>
    </row>
    <row r="195" spans="1:3" ht="12.75" customHeight="1">
      <c r="A195" s="19"/>
      <c r="C195" s="19"/>
    </row>
    <row r="196" spans="1:3" ht="12.75" customHeight="1">
      <c r="A196" s="19"/>
      <c r="C196" s="19"/>
    </row>
    <row r="197" spans="1:3" ht="12.75" customHeight="1">
      <c r="A197" s="19"/>
      <c r="C197" s="19"/>
    </row>
    <row r="198" spans="1:3" ht="12.75" customHeight="1">
      <c r="A198" s="19"/>
      <c r="C198" s="19"/>
    </row>
    <row r="199" spans="1:3" ht="12.75" customHeight="1">
      <c r="A199" s="19"/>
      <c r="C199" s="19"/>
    </row>
    <row r="200" spans="1:3" ht="12.75" customHeight="1">
      <c r="A200" s="19"/>
      <c r="C200" s="19"/>
    </row>
    <row r="201" spans="1:3" ht="12.75" customHeight="1">
      <c r="A201" s="19"/>
      <c r="C201" s="19"/>
    </row>
    <row r="202" spans="1:3" ht="12.75" customHeight="1">
      <c r="A202" s="19"/>
      <c r="C202" s="19"/>
    </row>
    <row r="203" spans="1:3" ht="12.75" customHeight="1">
      <c r="A203" s="19"/>
      <c r="C203" s="19"/>
    </row>
    <row r="204" spans="1:3" ht="12.75" customHeight="1">
      <c r="A204" s="19"/>
      <c r="C204" s="19"/>
    </row>
    <row r="205" spans="1:3" ht="12.75" customHeight="1">
      <c r="A205" s="19"/>
      <c r="C205" s="19"/>
    </row>
    <row r="206" spans="1:3" ht="12.75" customHeight="1">
      <c r="A206" s="19"/>
      <c r="C206" s="19"/>
    </row>
    <row r="207" spans="1:3" ht="12.75" customHeight="1">
      <c r="A207" s="19"/>
      <c r="C207" s="19"/>
    </row>
    <row r="208" spans="1:3" ht="12.75" customHeight="1">
      <c r="A208" s="19"/>
      <c r="C208" s="19"/>
    </row>
    <row r="209" spans="1:3" ht="12.75" customHeight="1">
      <c r="A209" s="19"/>
      <c r="C209" s="19"/>
    </row>
    <row r="210" spans="1:3" ht="12.75" customHeight="1">
      <c r="A210" s="19"/>
      <c r="C210" s="19"/>
    </row>
    <row r="211" spans="1:3" ht="12.75" customHeight="1">
      <c r="A211" s="19"/>
      <c r="C211" s="19"/>
    </row>
    <row r="212" spans="1:3" ht="12.75" customHeight="1">
      <c r="A212" s="19"/>
      <c r="C212" s="19"/>
    </row>
    <row r="213" spans="1:3" ht="12.75" customHeight="1">
      <c r="A213" s="19"/>
      <c r="C213" s="19"/>
    </row>
    <row r="214" spans="1:3" ht="12.75" customHeight="1">
      <c r="A214" s="19"/>
      <c r="C214" s="19"/>
    </row>
    <row r="215" spans="1:3" ht="12.75" customHeight="1">
      <c r="A215" s="19"/>
      <c r="C215" s="19"/>
    </row>
    <row r="216" spans="1:3" ht="12.75" customHeight="1">
      <c r="A216" s="19"/>
      <c r="C216" s="19"/>
    </row>
    <row r="217" spans="1:3" ht="12.75" customHeight="1">
      <c r="A217" s="19"/>
      <c r="C217" s="19"/>
    </row>
    <row r="218" spans="1:3" ht="12.75" customHeight="1">
      <c r="A218" s="19"/>
      <c r="C218" s="19"/>
    </row>
    <row r="219" spans="1:3" ht="12.75" customHeight="1">
      <c r="A219" s="19"/>
      <c r="C219" s="19"/>
    </row>
    <row r="220" spans="1:3" ht="12.75" customHeight="1">
      <c r="A220" s="19"/>
      <c r="C220" s="19"/>
    </row>
    <row r="221" spans="1:3" ht="12.75" customHeight="1">
      <c r="A221" s="19"/>
      <c r="C221" s="19"/>
    </row>
    <row r="222" spans="1:3" ht="12.75" customHeight="1">
      <c r="A222" s="19"/>
      <c r="C222" s="19"/>
    </row>
    <row r="223" spans="1:3" ht="12.75" customHeight="1">
      <c r="A223" s="19"/>
      <c r="C223" s="19"/>
    </row>
    <row r="224" spans="1:3" ht="12.75" customHeight="1">
      <c r="A224" s="19"/>
      <c r="C224" s="19"/>
    </row>
    <row r="225" spans="1:3" ht="12.75" customHeight="1">
      <c r="A225" s="19"/>
      <c r="C225" s="19"/>
    </row>
    <row r="226" spans="1:3" ht="12.75" customHeight="1">
      <c r="A226" s="19"/>
      <c r="C226" s="19"/>
    </row>
    <row r="227" spans="1:3" ht="12.75" customHeight="1">
      <c r="A227" s="19"/>
      <c r="C227" s="19"/>
    </row>
    <row r="228" spans="1:3" ht="12.75" customHeight="1">
      <c r="A228" s="19"/>
      <c r="C228" s="19"/>
    </row>
    <row r="229" spans="1:3" ht="12.75" customHeight="1">
      <c r="A229" s="19"/>
      <c r="C229" s="19"/>
    </row>
    <row r="230" spans="1:3" ht="12.75" customHeight="1">
      <c r="A230" s="19"/>
      <c r="C230" s="19"/>
    </row>
    <row r="231" spans="1:3" ht="12.75" customHeight="1">
      <c r="A231" s="19"/>
      <c r="C231" s="19"/>
    </row>
    <row r="232" spans="1:3" ht="12.75" customHeight="1">
      <c r="A232" s="19"/>
      <c r="C232" s="19"/>
    </row>
    <row r="233" spans="1:3" ht="12.75" customHeight="1">
      <c r="A233" s="19"/>
      <c r="C233" s="19"/>
    </row>
    <row r="234" spans="1:3" ht="12.75" customHeight="1">
      <c r="A234" s="19"/>
      <c r="C234" s="19"/>
    </row>
    <row r="235" spans="1:3" ht="12.75" customHeight="1">
      <c r="A235" s="19"/>
      <c r="C235" s="19"/>
    </row>
    <row r="236" spans="1:3" ht="12.75" customHeight="1">
      <c r="A236" s="19"/>
      <c r="C236" s="19"/>
    </row>
    <row r="237" spans="1:3" ht="12.75" customHeight="1">
      <c r="A237" s="19"/>
      <c r="C237" s="19"/>
    </row>
    <row r="238" spans="1:3" ht="12.75" customHeight="1">
      <c r="A238" s="19"/>
      <c r="C238" s="19"/>
    </row>
    <row r="239" spans="1:3" ht="12.75" customHeight="1">
      <c r="A239" s="19"/>
      <c r="C239" s="19"/>
    </row>
    <row r="240" spans="1:3" ht="12.75" customHeight="1">
      <c r="A240" s="19"/>
      <c r="C240" s="19"/>
    </row>
    <row r="241" spans="1:3" ht="12.75" customHeight="1">
      <c r="A241" s="19"/>
      <c r="C241" s="19"/>
    </row>
    <row r="242" spans="1:3" ht="12.75" customHeight="1">
      <c r="A242" s="19"/>
      <c r="C242" s="19"/>
    </row>
    <row r="243" spans="1:3" ht="12.75" customHeight="1">
      <c r="A243" s="19"/>
      <c r="C243" s="19"/>
    </row>
    <row r="244" spans="1:3" ht="12.75" customHeight="1">
      <c r="A244" s="19"/>
      <c r="C244" s="19"/>
    </row>
    <row r="245" spans="1:3" ht="12.75" customHeight="1">
      <c r="A245" s="19"/>
      <c r="C245" s="19"/>
    </row>
    <row r="246" spans="1:3" ht="12.75" customHeight="1">
      <c r="A246" s="19"/>
      <c r="C246" s="19"/>
    </row>
    <row r="247" spans="1:3" ht="12.75" customHeight="1">
      <c r="A247" s="19"/>
      <c r="C247" s="19"/>
    </row>
    <row r="248" spans="1:3" ht="12.75" customHeight="1">
      <c r="A248" s="19"/>
      <c r="C248" s="19"/>
    </row>
    <row r="249" spans="1:3" ht="12.75" customHeight="1">
      <c r="A249" s="19"/>
      <c r="C249" s="19"/>
    </row>
    <row r="250" spans="1:3" ht="12.75" customHeight="1">
      <c r="A250" s="19"/>
      <c r="C250" s="19"/>
    </row>
    <row r="251" spans="1:3" ht="12.75" customHeight="1">
      <c r="A251" s="19"/>
      <c r="C251" s="19"/>
    </row>
    <row r="252" spans="1:3" ht="12.75" customHeight="1">
      <c r="A252" s="19"/>
      <c r="C252" s="19"/>
    </row>
    <row r="253" spans="1:3" ht="12.75" customHeight="1">
      <c r="A253" s="19"/>
      <c r="C253" s="19"/>
    </row>
    <row r="254" spans="1:3" ht="12.75" customHeight="1">
      <c r="A254" s="19"/>
      <c r="C254" s="19"/>
    </row>
    <row r="255" spans="1:3" ht="12.75" customHeight="1">
      <c r="A255" s="19"/>
      <c r="C255" s="19"/>
    </row>
    <row r="256" spans="1:3" ht="12.75" customHeight="1">
      <c r="A256" s="19"/>
      <c r="C256" s="19"/>
    </row>
    <row r="257" spans="1:3" ht="12.75" customHeight="1">
      <c r="A257" s="19"/>
      <c r="C257" s="19"/>
    </row>
    <row r="258" spans="1:3" ht="12.75" customHeight="1">
      <c r="A258" s="19"/>
      <c r="C258" s="19"/>
    </row>
    <row r="259" spans="1:3" ht="12.75" customHeight="1">
      <c r="A259" s="19"/>
      <c r="C259" s="19"/>
    </row>
    <row r="260" spans="1:3" ht="12.75" customHeight="1">
      <c r="A260" s="19"/>
      <c r="C260" s="19"/>
    </row>
    <row r="261" spans="1:3" ht="12.75" customHeight="1">
      <c r="A261" s="19"/>
      <c r="C261" s="19"/>
    </row>
    <row r="262" spans="1:3" ht="12.75" customHeight="1">
      <c r="A262" s="19"/>
      <c r="C262" s="19"/>
    </row>
    <row r="263" spans="1:3" ht="12.75" customHeight="1">
      <c r="A263" s="19"/>
      <c r="C263" s="19"/>
    </row>
    <row r="264" spans="1:3" ht="12.75" customHeight="1">
      <c r="A264" s="19"/>
      <c r="C264" s="19"/>
    </row>
    <row r="265" spans="1:3" ht="12.75" customHeight="1">
      <c r="A265" s="19"/>
      <c r="C265" s="19"/>
    </row>
    <row r="266" spans="1:3" ht="12.75" customHeight="1">
      <c r="A266" s="19"/>
      <c r="C266" s="19"/>
    </row>
    <row r="267" spans="1:3" ht="12.75" customHeight="1">
      <c r="A267" s="19"/>
      <c r="C267" s="19"/>
    </row>
    <row r="268" spans="1:3" ht="12.75" customHeight="1">
      <c r="A268" s="19"/>
      <c r="C268" s="19"/>
    </row>
    <row r="269" spans="1:3" ht="12.75" customHeight="1">
      <c r="A269" s="19"/>
      <c r="C269" s="19"/>
    </row>
    <row r="270" spans="1:3" ht="12.75" customHeight="1">
      <c r="A270" s="19"/>
      <c r="C270" s="19"/>
    </row>
    <row r="271" spans="1:3" ht="12.75" customHeight="1">
      <c r="A271" s="19"/>
      <c r="C271" s="19"/>
    </row>
    <row r="272" spans="1:3" ht="12.75" customHeight="1">
      <c r="A272" s="19"/>
      <c r="C272" s="19"/>
    </row>
    <row r="273" spans="1:3" ht="12.75" customHeight="1">
      <c r="A273" s="19"/>
      <c r="C273" s="19"/>
    </row>
    <row r="274" spans="1:3" ht="12.75" customHeight="1">
      <c r="A274" s="19"/>
      <c r="C274" s="19"/>
    </row>
    <row r="275" spans="1:3" ht="12.75" customHeight="1">
      <c r="A275" s="19"/>
      <c r="C275" s="19"/>
    </row>
    <row r="276" spans="1:3" ht="12.75" customHeight="1">
      <c r="A276" s="19"/>
      <c r="C276" s="19"/>
    </row>
    <row r="277" spans="1:3" ht="12.75" customHeight="1">
      <c r="A277" s="19"/>
      <c r="C277" s="19"/>
    </row>
    <row r="278" spans="1:3" ht="12.75" customHeight="1">
      <c r="A278" s="19"/>
      <c r="C278" s="19"/>
    </row>
    <row r="279" spans="1:3" ht="12.75" customHeight="1">
      <c r="A279" s="19"/>
      <c r="C279" s="19"/>
    </row>
    <row r="280" spans="1:3" ht="12.75" customHeight="1">
      <c r="A280" s="19"/>
      <c r="C280" s="19"/>
    </row>
    <row r="281" spans="1:3" ht="12.75" customHeight="1">
      <c r="A281" s="19"/>
      <c r="C281" s="19"/>
    </row>
    <row r="282" spans="1:3" ht="12.75" customHeight="1">
      <c r="A282" s="19"/>
      <c r="C282" s="19"/>
    </row>
    <row r="283" spans="1:3" ht="12.75" customHeight="1">
      <c r="A283" s="19"/>
      <c r="C283" s="19"/>
    </row>
    <row r="284" spans="1:3" ht="12.75" customHeight="1">
      <c r="A284" s="19"/>
      <c r="C284" s="19"/>
    </row>
    <row r="285" spans="1:3" ht="12.75" customHeight="1">
      <c r="A285" s="19"/>
      <c r="C285" s="19"/>
    </row>
    <row r="286" spans="1:3" ht="12.75" customHeight="1">
      <c r="A286" s="19"/>
      <c r="C286" s="19"/>
    </row>
    <row r="287" spans="1:3" ht="12.75" customHeight="1">
      <c r="A287" s="19"/>
      <c r="C287" s="19"/>
    </row>
    <row r="288" spans="1:3" ht="12.75" customHeight="1">
      <c r="A288" s="19"/>
      <c r="C288" s="19"/>
    </row>
    <row r="289" spans="1:3" ht="12.75" customHeight="1">
      <c r="A289" s="19"/>
      <c r="C289" s="19"/>
    </row>
    <row r="290" spans="1:3" ht="12.75" customHeight="1">
      <c r="A290" s="19"/>
      <c r="C290" s="19"/>
    </row>
    <row r="291" spans="1:3" ht="12.75" customHeight="1">
      <c r="A291" s="19"/>
      <c r="C291" s="19"/>
    </row>
    <row r="292" spans="1:3" ht="12.75" customHeight="1">
      <c r="A292" s="19"/>
      <c r="C292" s="19"/>
    </row>
    <row r="293" spans="1:3" ht="12.75" customHeight="1">
      <c r="A293" s="19"/>
      <c r="C293" s="19"/>
    </row>
    <row r="294" spans="1:3" ht="12.75" customHeight="1">
      <c r="A294" s="19"/>
      <c r="C294" s="19"/>
    </row>
    <row r="295" spans="1:3" ht="12.75" customHeight="1">
      <c r="A295" s="19"/>
      <c r="C295" s="19"/>
    </row>
    <row r="296" spans="1:3" ht="12.75" customHeight="1">
      <c r="A296" s="19"/>
      <c r="C296" s="19"/>
    </row>
    <row r="297" spans="1:3" ht="12.75" customHeight="1">
      <c r="A297" s="19"/>
      <c r="C297" s="19"/>
    </row>
    <row r="298" spans="1:3" ht="12.75" customHeight="1">
      <c r="A298" s="19"/>
      <c r="C298" s="19"/>
    </row>
    <row r="299" spans="1:3" ht="12.75" customHeight="1">
      <c r="A299" s="19"/>
      <c r="C299" s="19"/>
    </row>
    <row r="300" spans="1:3" ht="12.75" customHeight="1">
      <c r="A300" s="19"/>
      <c r="C300" s="19"/>
    </row>
    <row r="301" spans="1:3" ht="12.75" customHeight="1">
      <c r="A301" s="19"/>
      <c r="C301" s="19"/>
    </row>
    <row r="302" spans="1:3" ht="12.75" customHeight="1">
      <c r="A302" s="19"/>
      <c r="C302" s="19"/>
    </row>
    <row r="303" spans="1:3" ht="12.75" customHeight="1">
      <c r="A303" s="19"/>
      <c r="C303" s="19"/>
    </row>
    <row r="304" spans="1:3" ht="12.75" customHeight="1">
      <c r="A304" s="19"/>
      <c r="C304" s="19"/>
    </row>
    <row r="305" spans="1:3" ht="12.75" customHeight="1">
      <c r="A305" s="19"/>
      <c r="C305" s="19"/>
    </row>
    <row r="306" spans="1:3" ht="12.75" customHeight="1">
      <c r="A306" s="19"/>
      <c r="C306" s="19"/>
    </row>
    <row r="307" spans="1:3" ht="12.75" customHeight="1">
      <c r="A307" s="19"/>
      <c r="C307" s="19"/>
    </row>
    <row r="308" spans="1:3" ht="12.75" customHeight="1">
      <c r="A308" s="19"/>
      <c r="C308" s="19"/>
    </row>
    <row r="309" spans="1:3" ht="12.75" customHeight="1">
      <c r="A309" s="19"/>
      <c r="C309" s="19"/>
    </row>
    <row r="310" spans="1:3" ht="12.75" customHeight="1">
      <c r="A310" s="19"/>
      <c r="C310" s="19"/>
    </row>
    <row r="311" spans="1:3" ht="12.75" customHeight="1">
      <c r="A311" s="19"/>
      <c r="C311" s="19"/>
    </row>
    <row r="312" spans="1:3" ht="12.75" customHeight="1">
      <c r="A312" s="19"/>
      <c r="C312" s="19"/>
    </row>
    <row r="313" spans="1:3" ht="12.75" customHeight="1">
      <c r="A313" s="19"/>
      <c r="C313" s="19"/>
    </row>
    <row r="314" spans="1:3" ht="12.75" customHeight="1">
      <c r="A314" s="19"/>
      <c r="C314" s="19"/>
    </row>
    <row r="315" spans="1:3" ht="12.75" customHeight="1">
      <c r="A315" s="19"/>
      <c r="C315" s="19"/>
    </row>
    <row r="316" spans="1:3" ht="12.75" customHeight="1">
      <c r="A316" s="19"/>
      <c r="C316" s="19"/>
    </row>
    <row r="317" spans="1:3" ht="12.75" customHeight="1">
      <c r="A317" s="19"/>
      <c r="C317" s="19"/>
    </row>
    <row r="318" spans="1:3" ht="12.75" customHeight="1">
      <c r="A318" s="19"/>
      <c r="C318" s="19"/>
    </row>
    <row r="319" spans="1:3" ht="12.75" customHeight="1">
      <c r="A319" s="19"/>
      <c r="C319" s="19"/>
    </row>
    <row r="320" spans="1:3" ht="12.75" customHeight="1">
      <c r="A320" s="19"/>
      <c r="C320" s="19"/>
    </row>
    <row r="321" spans="1:3" ht="12.75" customHeight="1">
      <c r="A321" s="19"/>
      <c r="C321" s="19"/>
    </row>
    <row r="322" spans="1:3" ht="12.75" customHeight="1">
      <c r="A322" s="19"/>
      <c r="C322" s="19"/>
    </row>
    <row r="323" spans="1:3" ht="12.75" customHeight="1">
      <c r="A323" s="19"/>
      <c r="C323" s="19"/>
    </row>
    <row r="324" spans="1:3" ht="12.75" customHeight="1">
      <c r="A324" s="19"/>
      <c r="C324" s="19"/>
    </row>
    <row r="325" spans="1:3" ht="12.75" customHeight="1">
      <c r="A325" s="19"/>
      <c r="C325" s="19"/>
    </row>
    <row r="326" spans="1:3" ht="12.75" customHeight="1">
      <c r="A326" s="19"/>
      <c r="C326" s="19"/>
    </row>
    <row r="327" spans="1:3" ht="12.75" customHeight="1">
      <c r="A327" s="19"/>
      <c r="C327" s="19"/>
    </row>
    <row r="328" spans="1:3" ht="12.75" customHeight="1">
      <c r="A328" s="19"/>
      <c r="C328" s="19"/>
    </row>
    <row r="329" spans="1:3" ht="12.75" customHeight="1">
      <c r="A329" s="19"/>
      <c r="C329" s="19"/>
    </row>
    <row r="330" spans="1:3" ht="12.75" customHeight="1">
      <c r="A330" s="19"/>
      <c r="C330" s="19"/>
    </row>
    <row r="331" spans="1:3" ht="12.75" customHeight="1">
      <c r="A331" s="19"/>
      <c r="C331" s="19"/>
    </row>
    <row r="332" spans="1:3" ht="12.75" customHeight="1">
      <c r="A332" s="19"/>
      <c r="C332" s="19"/>
    </row>
    <row r="333" spans="1:3" ht="12.75" customHeight="1">
      <c r="A333" s="19"/>
      <c r="C333" s="19"/>
    </row>
    <row r="334" spans="1:3" ht="12.75" customHeight="1">
      <c r="A334" s="19"/>
      <c r="C334" s="19"/>
    </row>
    <row r="335" spans="1:3" ht="12.75" customHeight="1">
      <c r="A335" s="19"/>
      <c r="C335" s="19"/>
    </row>
    <row r="336" spans="1:3" ht="12.75" customHeight="1">
      <c r="A336" s="19"/>
      <c r="C336" s="19"/>
    </row>
    <row r="337" spans="1:3" ht="12.75" customHeight="1">
      <c r="A337" s="19"/>
      <c r="C337" s="19"/>
    </row>
    <row r="338" spans="1:3" ht="12.75" customHeight="1">
      <c r="A338" s="19"/>
      <c r="C338" s="19"/>
    </row>
    <row r="339" spans="1:3" ht="12.75" customHeight="1">
      <c r="A339" s="19"/>
      <c r="C339" s="19"/>
    </row>
    <row r="340" spans="1:3" ht="12.75" customHeight="1">
      <c r="A340" s="19"/>
      <c r="C340" s="19"/>
    </row>
    <row r="341" spans="1:3" ht="12.75" customHeight="1">
      <c r="A341" s="19"/>
      <c r="C341" s="19"/>
    </row>
    <row r="342" spans="1:3" ht="12.75" customHeight="1">
      <c r="A342" s="19"/>
      <c r="C342" s="19"/>
    </row>
    <row r="343" spans="1:3" ht="12.75" customHeight="1">
      <c r="A343" s="19"/>
      <c r="C343" s="19"/>
    </row>
    <row r="344" spans="1:3" ht="12.75" customHeight="1">
      <c r="A344" s="19"/>
      <c r="C344" s="19"/>
    </row>
    <row r="345" spans="1:3" ht="12.75" customHeight="1">
      <c r="A345" s="19"/>
      <c r="C345" s="19"/>
    </row>
    <row r="346" spans="1:3" ht="12.75" customHeight="1">
      <c r="A346" s="19"/>
      <c r="C346" s="19"/>
    </row>
    <row r="347" spans="1:3" ht="12.75" customHeight="1">
      <c r="A347" s="19"/>
      <c r="C347" s="19"/>
    </row>
    <row r="348" spans="1:3" ht="12.75" customHeight="1">
      <c r="A348" s="19"/>
      <c r="C348" s="19"/>
    </row>
    <row r="349" spans="1:3" ht="12.75" customHeight="1">
      <c r="A349" s="19"/>
      <c r="C349" s="19"/>
    </row>
    <row r="350" spans="1:3" ht="12.75" customHeight="1">
      <c r="A350" s="19"/>
      <c r="C350" s="19"/>
    </row>
    <row r="351" spans="1:3" ht="12.75" customHeight="1">
      <c r="A351" s="19"/>
      <c r="C351" s="19"/>
    </row>
    <row r="352" spans="1:3" ht="12.75" customHeight="1">
      <c r="A352" s="19"/>
      <c r="C352" s="19"/>
    </row>
    <row r="353" spans="1:3" ht="12.75" customHeight="1">
      <c r="A353" s="19"/>
      <c r="C353" s="19"/>
    </row>
    <row r="354" spans="1:3" ht="12.75" customHeight="1">
      <c r="A354" s="19"/>
      <c r="C354" s="19"/>
    </row>
    <row r="355" spans="1:3" ht="12.75" customHeight="1">
      <c r="A355" s="19"/>
      <c r="C355" s="19"/>
    </row>
    <row r="356" spans="1:3" ht="12.75" customHeight="1">
      <c r="A356" s="19"/>
      <c r="C356" s="19"/>
    </row>
    <row r="357" spans="1:3" ht="12.75" customHeight="1">
      <c r="A357" s="19"/>
      <c r="C357" s="19"/>
    </row>
    <row r="358" spans="1:3" ht="12.75" customHeight="1">
      <c r="A358" s="19"/>
      <c r="C358" s="19"/>
    </row>
    <row r="359" spans="1:3" ht="12.75" customHeight="1">
      <c r="A359" s="19"/>
      <c r="C359" s="19"/>
    </row>
    <row r="360" spans="1:3" ht="12.75" customHeight="1">
      <c r="A360" s="19"/>
      <c r="C360" s="19"/>
    </row>
    <row r="361" spans="1:3" ht="12.75" customHeight="1">
      <c r="A361" s="19"/>
      <c r="C361" s="19"/>
    </row>
    <row r="362" spans="1:3" ht="12.75" customHeight="1">
      <c r="A362" s="19"/>
      <c r="C362" s="19"/>
    </row>
    <row r="363" spans="1:3" ht="12.75" customHeight="1">
      <c r="A363" s="19"/>
      <c r="C363" s="19"/>
    </row>
    <row r="364" spans="1:3" ht="12.75" customHeight="1">
      <c r="A364" s="19"/>
      <c r="C364" s="19"/>
    </row>
    <row r="365" spans="1:3" ht="12.75" customHeight="1">
      <c r="A365" s="19"/>
      <c r="C365" s="19"/>
    </row>
    <row r="366" spans="1:3" ht="12.75" customHeight="1">
      <c r="A366" s="19"/>
      <c r="C366" s="19"/>
    </row>
    <row r="367" spans="1:3" ht="12.75" customHeight="1">
      <c r="A367" s="19"/>
      <c r="C367" s="19"/>
    </row>
    <row r="368" spans="1:3" ht="12.75" customHeight="1">
      <c r="A368" s="19"/>
      <c r="C368" s="19"/>
    </row>
    <row r="369" spans="1:3" ht="12.75" customHeight="1">
      <c r="A369" s="19"/>
      <c r="C369" s="19"/>
    </row>
    <row r="370" spans="1:3" ht="12.75" customHeight="1">
      <c r="A370" s="19"/>
      <c r="C370" s="19"/>
    </row>
    <row r="371" spans="1:3" ht="12.75" customHeight="1">
      <c r="A371" s="19"/>
      <c r="C371" s="19"/>
    </row>
    <row r="372" spans="1:3" ht="12.75" customHeight="1">
      <c r="A372" s="19"/>
      <c r="C372" s="19"/>
    </row>
    <row r="373" spans="1:3" ht="12.75" customHeight="1">
      <c r="A373" s="19"/>
      <c r="C373" s="19"/>
    </row>
    <row r="374" spans="1:3" ht="12.75" customHeight="1">
      <c r="A374" s="19"/>
      <c r="C374" s="19"/>
    </row>
    <row r="375" spans="1:3" ht="12.75" customHeight="1">
      <c r="A375" s="19"/>
      <c r="C375" s="19"/>
    </row>
    <row r="376" spans="1:3" ht="12.75" customHeight="1">
      <c r="A376" s="19"/>
      <c r="C376" s="19"/>
    </row>
    <row r="377" spans="1:3" ht="12.75" customHeight="1">
      <c r="A377" s="19"/>
      <c r="C377" s="19"/>
    </row>
    <row r="378" spans="1:3" ht="12.75" customHeight="1">
      <c r="A378" s="19"/>
      <c r="C378" s="19"/>
    </row>
    <row r="379" spans="1:3" ht="12.75" customHeight="1">
      <c r="A379" s="19"/>
      <c r="C379" s="19"/>
    </row>
    <row r="380" spans="1:3" ht="12.75" customHeight="1">
      <c r="A380" s="19"/>
      <c r="C380" s="19"/>
    </row>
    <row r="381" spans="1:3" ht="12.75" customHeight="1">
      <c r="A381" s="19"/>
      <c r="C381" s="19"/>
    </row>
    <row r="382" spans="1:3" ht="12.75" customHeight="1">
      <c r="A382" s="19"/>
      <c r="C382" s="19"/>
    </row>
    <row r="383" spans="1:3" ht="12.75" customHeight="1">
      <c r="A383" s="19"/>
      <c r="C383" s="19"/>
    </row>
    <row r="384" spans="1:3" ht="12.75" customHeight="1">
      <c r="A384" s="19"/>
      <c r="C384" s="19"/>
    </row>
    <row r="385" spans="1:3" ht="12.75" customHeight="1">
      <c r="A385" s="19"/>
      <c r="C385" s="19"/>
    </row>
    <row r="386" spans="1:3" ht="12.75" customHeight="1">
      <c r="A386" s="19"/>
      <c r="C386" s="19"/>
    </row>
    <row r="387" spans="1:3" ht="12.75" customHeight="1">
      <c r="A387" s="19"/>
      <c r="C387" s="19"/>
    </row>
    <row r="388" spans="1:3" ht="12.75" customHeight="1">
      <c r="A388" s="19"/>
      <c r="C388" s="19"/>
    </row>
    <row r="389" spans="1:3" ht="12.75" customHeight="1">
      <c r="A389" s="19"/>
      <c r="C389" s="19"/>
    </row>
    <row r="390" spans="1:3" ht="12.75" customHeight="1">
      <c r="A390" s="19"/>
      <c r="C390" s="19"/>
    </row>
    <row r="391" spans="1:3" ht="12.75" customHeight="1">
      <c r="A391" s="19"/>
      <c r="C391" s="19"/>
    </row>
    <row r="392" spans="1:3" ht="12.75" customHeight="1">
      <c r="A392" s="19"/>
      <c r="C392" s="19"/>
    </row>
    <row r="393" spans="1:3" ht="12.75" customHeight="1">
      <c r="A393" s="19"/>
      <c r="C393" s="19"/>
    </row>
    <row r="394" spans="1:3" ht="12.75" customHeight="1">
      <c r="A394" s="19"/>
      <c r="C394" s="19"/>
    </row>
    <row r="395" spans="1:3" ht="12.75" customHeight="1">
      <c r="A395" s="19"/>
      <c r="C395" s="19"/>
    </row>
    <row r="396" spans="1:3" ht="12.75" customHeight="1">
      <c r="A396" s="19"/>
      <c r="C396" s="19"/>
    </row>
    <row r="397" spans="1:3" ht="12.75" customHeight="1">
      <c r="A397" s="19"/>
      <c r="C397" s="19"/>
    </row>
    <row r="398" spans="1:3" ht="12.75" customHeight="1">
      <c r="A398" s="19"/>
      <c r="C398" s="19"/>
    </row>
    <row r="399" spans="1:3" ht="12.75" customHeight="1">
      <c r="A399" s="19"/>
      <c r="C399" s="19"/>
    </row>
    <row r="400" spans="1:3" ht="12.75" customHeight="1">
      <c r="A400" s="19"/>
      <c r="C400" s="19"/>
    </row>
    <row r="401" spans="1:3" ht="12.75" customHeight="1">
      <c r="A401" s="19"/>
      <c r="C401" s="19"/>
    </row>
    <row r="402" spans="1:3" ht="12.75" customHeight="1">
      <c r="A402" s="19"/>
      <c r="C402" s="19"/>
    </row>
    <row r="403" spans="1:3" ht="12.75" customHeight="1">
      <c r="A403" s="19"/>
      <c r="C403" s="19"/>
    </row>
    <row r="404" spans="1:3" ht="12.75" customHeight="1">
      <c r="A404" s="19"/>
      <c r="C404" s="19"/>
    </row>
    <row r="405" spans="1:3" ht="12.75" customHeight="1">
      <c r="A405" s="19"/>
      <c r="C405" s="19"/>
    </row>
    <row r="406" spans="1:3" ht="12.75" customHeight="1">
      <c r="A406" s="19"/>
      <c r="C406" s="19"/>
    </row>
    <row r="407" spans="1:3" ht="12.75" customHeight="1">
      <c r="A407" s="19"/>
      <c r="C407" s="19"/>
    </row>
    <row r="408" spans="1:3" ht="12.75" customHeight="1">
      <c r="A408" s="19"/>
      <c r="C408" s="19"/>
    </row>
    <row r="409" spans="1:3" ht="12.75" customHeight="1">
      <c r="A409" s="19"/>
      <c r="C409" s="19"/>
    </row>
    <row r="410" spans="1:3" ht="12.75" customHeight="1">
      <c r="A410" s="19"/>
      <c r="C410" s="19"/>
    </row>
    <row r="411" spans="1:3" ht="12.75" customHeight="1">
      <c r="A411" s="19"/>
      <c r="C411" s="19"/>
    </row>
    <row r="412" spans="1:3" ht="12.75" customHeight="1">
      <c r="A412" s="19"/>
      <c r="C412" s="19"/>
    </row>
    <row r="413" spans="1:3" ht="12.75" customHeight="1">
      <c r="A413" s="19"/>
      <c r="C413" s="19"/>
    </row>
    <row r="414" spans="1:3" ht="12.75" customHeight="1">
      <c r="A414" s="19"/>
      <c r="C414" s="19"/>
    </row>
    <row r="415" spans="1:3" ht="12.75" customHeight="1">
      <c r="A415" s="19"/>
      <c r="C415" s="19"/>
    </row>
    <row r="416" spans="1:3" ht="12.75" customHeight="1">
      <c r="A416" s="19"/>
      <c r="C416" s="19"/>
    </row>
    <row r="417" spans="1:3" ht="12.75" customHeight="1">
      <c r="A417" s="19"/>
      <c r="C417" s="19"/>
    </row>
    <row r="418" spans="1:3" ht="12.75" customHeight="1">
      <c r="A418" s="19"/>
      <c r="C418" s="19"/>
    </row>
    <row r="419" spans="1:3" ht="12.75" customHeight="1">
      <c r="A419" s="19"/>
      <c r="C419" s="19"/>
    </row>
    <row r="420" spans="1:3" ht="12.75" customHeight="1">
      <c r="A420" s="19"/>
      <c r="C420" s="19"/>
    </row>
    <row r="421" spans="1:3" ht="12.75" customHeight="1">
      <c r="A421" s="19"/>
      <c r="C421" s="19"/>
    </row>
    <row r="422" spans="1:3" ht="12.75" customHeight="1">
      <c r="A422" s="19"/>
      <c r="C422" s="19"/>
    </row>
    <row r="423" spans="1:3" ht="12.75" customHeight="1">
      <c r="A423" s="19"/>
      <c r="C423" s="19"/>
    </row>
    <row r="424" spans="1:3" ht="12.75" customHeight="1">
      <c r="A424" s="19"/>
      <c r="C424" s="19"/>
    </row>
    <row r="425" spans="1:3" ht="12.75" customHeight="1">
      <c r="A425" s="19"/>
      <c r="C425" s="19"/>
    </row>
    <row r="426" spans="1:3" ht="12.75" customHeight="1">
      <c r="A426" s="19"/>
      <c r="C426" s="19"/>
    </row>
    <row r="427" spans="1:3" ht="12.75" customHeight="1">
      <c r="A427" s="19"/>
      <c r="C427" s="19"/>
    </row>
    <row r="428" spans="1:3" ht="12.75" customHeight="1">
      <c r="A428" s="19"/>
      <c r="C428" s="19"/>
    </row>
    <row r="429" spans="1:3" ht="12.75" customHeight="1">
      <c r="A429" s="19"/>
      <c r="C429" s="19"/>
    </row>
    <row r="430" spans="1:3" ht="12.75" customHeight="1">
      <c r="A430" s="19"/>
      <c r="C430" s="19"/>
    </row>
    <row r="431" spans="1:3" ht="12.75" customHeight="1">
      <c r="A431" s="19"/>
      <c r="C431" s="19"/>
    </row>
    <row r="432" spans="1:3" ht="12.75" customHeight="1">
      <c r="A432" s="19"/>
      <c r="C432" s="19"/>
    </row>
    <row r="433" spans="1:3" ht="12.75" customHeight="1">
      <c r="A433" s="19"/>
      <c r="C433" s="19"/>
    </row>
    <row r="434" spans="1:3" ht="12.75" customHeight="1">
      <c r="A434" s="19"/>
      <c r="C434" s="19"/>
    </row>
    <row r="435" spans="1:3" ht="12.75" customHeight="1">
      <c r="A435" s="19"/>
      <c r="C435" s="19"/>
    </row>
    <row r="436" spans="1:3" ht="12.75" customHeight="1">
      <c r="A436" s="19"/>
      <c r="C436" s="19"/>
    </row>
    <row r="437" spans="1:3" ht="12.75" customHeight="1">
      <c r="A437" s="19"/>
      <c r="C437" s="19"/>
    </row>
    <row r="438" spans="1:3" ht="12.75" customHeight="1">
      <c r="A438" s="19"/>
      <c r="C438" s="19"/>
    </row>
    <row r="439" spans="1:3" ht="12.75" customHeight="1">
      <c r="A439" s="19"/>
      <c r="C439" s="19"/>
    </row>
    <row r="440" spans="1:3" ht="12.75" customHeight="1">
      <c r="A440" s="19"/>
      <c r="C440" s="19"/>
    </row>
    <row r="441" spans="1:3" ht="12.75" customHeight="1">
      <c r="A441" s="19"/>
      <c r="C441" s="19"/>
    </row>
    <row r="442" spans="1:3" ht="12.75" customHeight="1">
      <c r="A442" s="19"/>
      <c r="C442" s="19"/>
    </row>
    <row r="443" spans="1:3" ht="12.75" customHeight="1">
      <c r="A443" s="19"/>
      <c r="C443" s="19"/>
    </row>
    <row r="444" spans="1:3" ht="12.75" customHeight="1">
      <c r="A444" s="19"/>
      <c r="C444" s="19"/>
    </row>
    <row r="445" spans="1:3" ht="12.75" customHeight="1">
      <c r="A445" s="19"/>
      <c r="C445" s="19"/>
    </row>
    <row r="446" spans="1:3" ht="12.75" customHeight="1">
      <c r="A446" s="19"/>
      <c r="C446" s="19"/>
    </row>
    <row r="447" spans="1:3" ht="12.75" customHeight="1">
      <c r="A447" s="19"/>
      <c r="C447" s="19"/>
    </row>
    <row r="448" spans="1:3" ht="12.75" customHeight="1">
      <c r="A448" s="19"/>
      <c r="C448" s="19"/>
    </row>
    <row r="449" spans="1:3" ht="12.75" customHeight="1">
      <c r="A449" s="19"/>
      <c r="C449" s="19"/>
    </row>
    <row r="450" spans="1:3" ht="12.75" customHeight="1">
      <c r="A450" s="19"/>
      <c r="C450" s="19"/>
    </row>
    <row r="451" spans="1:3" ht="12.75" customHeight="1">
      <c r="A451" s="19"/>
      <c r="C451" s="19"/>
    </row>
    <row r="452" spans="1:3" ht="12.75" customHeight="1">
      <c r="A452" s="19"/>
      <c r="C452" s="19"/>
    </row>
    <row r="453" spans="1:3" ht="12.75" customHeight="1">
      <c r="A453" s="19"/>
      <c r="C453" s="19"/>
    </row>
    <row r="454" spans="1:3" ht="12.75" customHeight="1">
      <c r="A454" s="19"/>
      <c r="C454" s="19"/>
    </row>
    <row r="455" spans="1:3" ht="12.75" customHeight="1">
      <c r="A455" s="19"/>
      <c r="C455" s="19"/>
    </row>
    <row r="456" spans="1:3" ht="12.75" customHeight="1">
      <c r="A456" s="19"/>
      <c r="C456" s="19"/>
    </row>
    <row r="457" spans="1:3" ht="12.75" customHeight="1">
      <c r="A457" s="19"/>
      <c r="C457" s="19"/>
    </row>
    <row r="458" spans="1:3" ht="12.75" customHeight="1">
      <c r="A458" s="19"/>
      <c r="C458" s="19"/>
    </row>
    <row r="459" spans="1:3" ht="12.75" customHeight="1">
      <c r="A459" s="19"/>
      <c r="C459" s="19"/>
    </row>
    <row r="460" spans="1:3" ht="12.75" customHeight="1">
      <c r="A460" s="19"/>
      <c r="C460" s="19"/>
    </row>
    <row r="461" spans="1:3" ht="12.75" customHeight="1">
      <c r="A461" s="19"/>
      <c r="C461" s="19"/>
    </row>
    <row r="462" spans="1:3" ht="12.75" customHeight="1">
      <c r="A462" s="19"/>
      <c r="C462" s="19"/>
    </row>
    <row r="463" spans="1:3" ht="12.75" customHeight="1">
      <c r="A463" s="19"/>
      <c r="C463" s="19"/>
    </row>
    <row r="464" spans="1:3" ht="12.75" customHeight="1">
      <c r="A464" s="19"/>
      <c r="C464" s="19"/>
    </row>
    <row r="465" spans="1:3" ht="12.75" customHeight="1">
      <c r="A465" s="19"/>
      <c r="C465" s="19"/>
    </row>
    <row r="466" spans="1:3" ht="12.75" customHeight="1">
      <c r="A466" s="19"/>
      <c r="C466" s="19"/>
    </row>
    <row r="467" spans="1:3" ht="12.75" customHeight="1">
      <c r="A467" s="19"/>
      <c r="C467" s="19"/>
    </row>
    <row r="468" spans="1:3" ht="12.75" customHeight="1">
      <c r="A468" s="19"/>
      <c r="C468" s="19"/>
    </row>
    <row r="469" spans="1:3" ht="12.75" customHeight="1">
      <c r="A469" s="19"/>
      <c r="C469" s="19"/>
    </row>
    <row r="470" spans="1:3" ht="12.75" customHeight="1">
      <c r="A470" s="19"/>
      <c r="C470" s="19"/>
    </row>
    <row r="471" spans="1:3" ht="12.75" customHeight="1">
      <c r="A471" s="19"/>
      <c r="C471" s="19"/>
    </row>
    <row r="472" spans="1:3" ht="12.75" customHeight="1">
      <c r="A472" s="19"/>
      <c r="C472" s="19"/>
    </row>
    <row r="473" spans="1:3" ht="12.75" customHeight="1">
      <c r="A473" s="19"/>
      <c r="C473" s="19"/>
    </row>
    <row r="474" spans="1:3" ht="12.75" customHeight="1">
      <c r="A474" s="19"/>
      <c r="C474" s="19"/>
    </row>
    <row r="475" spans="1:3" ht="12.75" customHeight="1">
      <c r="A475" s="19"/>
      <c r="C475" s="19"/>
    </row>
    <row r="476" spans="1:3" ht="12.75" customHeight="1">
      <c r="A476" s="19"/>
      <c r="C476" s="19"/>
    </row>
    <row r="477" spans="1:3" ht="12.75" customHeight="1">
      <c r="A477" s="19"/>
      <c r="C477" s="19"/>
    </row>
    <row r="478" spans="1:3" ht="12.75" customHeight="1">
      <c r="A478" s="19"/>
      <c r="C478" s="19"/>
    </row>
    <row r="479" spans="1:3" ht="12.75" customHeight="1">
      <c r="A479" s="19"/>
      <c r="C479" s="19"/>
    </row>
    <row r="480" spans="1:3" ht="12.75" customHeight="1">
      <c r="A480" s="19"/>
      <c r="C480" s="19"/>
    </row>
    <row r="481" spans="1:3" ht="12.75" customHeight="1">
      <c r="A481" s="19"/>
      <c r="C481" s="19"/>
    </row>
    <row r="482" spans="1:3" ht="12.75" customHeight="1">
      <c r="A482" s="19"/>
      <c r="C482" s="19"/>
    </row>
    <row r="483" spans="1:3" ht="12.75" customHeight="1">
      <c r="A483" s="19"/>
      <c r="C483" s="19"/>
    </row>
    <row r="484" spans="1:3" ht="12.75" customHeight="1">
      <c r="A484" s="19"/>
      <c r="C484" s="19"/>
    </row>
    <row r="485" spans="1:3" ht="12.75" customHeight="1">
      <c r="A485" s="19"/>
      <c r="C485" s="19"/>
    </row>
    <row r="486" spans="1:3" ht="12.75" customHeight="1">
      <c r="A486" s="19"/>
      <c r="C486" s="19"/>
    </row>
    <row r="487" spans="1:3" ht="12.75" customHeight="1">
      <c r="A487" s="19"/>
      <c r="C487" s="19"/>
    </row>
    <row r="488" spans="1:3" ht="12.75" customHeight="1">
      <c r="A488" s="19"/>
      <c r="C488" s="19"/>
    </row>
    <row r="489" spans="1:3" ht="12.75" customHeight="1">
      <c r="A489" s="19"/>
      <c r="C489" s="19"/>
    </row>
    <row r="490" spans="1:3" ht="12.75" customHeight="1">
      <c r="A490" s="19"/>
      <c r="C490" s="19"/>
    </row>
    <row r="491" spans="1:3" ht="12.75" customHeight="1">
      <c r="A491" s="19"/>
      <c r="C491" s="19"/>
    </row>
    <row r="492" spans="1:3" ht="12.75" customHeight="1">
      <c r="A492" s="19"/>
      <c r="C492" s="19"/>
    </row>
    <row r="493" spans="1:3" ht="12.75" customHeight="1">
      <c r="A493" s="19"/>
      <c r="C493" s="19"/>
    </row>
    <row r="494" spans="1:3" ht="12.75" customHeight="1">
      <c r="A494" s="19"/>
      <c r="C494" s="19"/>
    </row>
    <row r="495" spans="1:3" ht="12.75" customHeight="1">
      <c r="A495" s="19"/>
      <c r="C495" s="19"/>
    </row>
    <row r="496" spans="1:3" ht="12.75" customHeight="1">
      <c r="A496" s="19"/>
      <c r="C496" s="19"/>
    </row>
    <row r="497" spans="1:3" ht="12.75" customHeight="1">
      <c r="A497" s="19"/>
      <c r="C497" s="19"/>
    </row>
    <row r="498" spans="1:3" ht="12.75" customHeight="1">
      <c r="A498" s="19"/>
      <c r="C498" s="19"/>
    </row>
    <row r="499" spans="1:3" ht="12.75" customHeight="1">
      <c r="A499" s="19"/>
      <c r="C499" s="19"/>
    </row>
    <row r="500" spans="1:3" ht="12.75" customHeight="1">
      <c r="A500" s="19"/>
      <c r="C500" s="19"/>
    </row>
    <row r="501" spans="1:3" ht="12.75" customHeight="1">
      <c r="A501" s="19"/>
      <c r="C501" s="19"/>
    </row>
    <row r="502" spans="1:3" ht="12.75" customHeight="1">
      <c r="A502" s="19"/>
      <c r="C502" s="19"/>
    </row>
    <row r="503" spans="1:3" ht="12.75" customHeight="1">
      <c r="A503" s="19"/>
      <c r="C503" s="19"/>
    </row>
    <row r="504" spans="1:3" ht="12.75" customHeight="1">
      <c r="A504" s="19"/>
      <c r="C504" s="19"/>
    </row>
    <row r="505" spans="1:3" ht="12.75" customHeight="1">
      <c r="A505" s="19"/>
      <c r="C505" s="19"/>
    </row>
    <row r="506" spans="1:3" ht="12.75" customHeight="1">
      <c r="A506" s="19"/>
      <c r="C506" s="19"/>
    </row>
    <row r="507" spans="1:3" ht="12.75" customHeight="1">
      <c r="A507" s="19"/>
      <c r="C507" s="19"/>
    </row>
    <row r="508" spans="1:3" ht="12.75" customHeight="1">
      <c r="A508" s="19"/>
      <c r="C508" s="19"/>
    </row>
    <row r="509" spans="1:3" ht="12.75" customHeight="1">
      <c r="A509" s="19"/>
      <c r="C509" s="19"/>
    </row>
    <row r="510" spans="1:3" ht="12.75" customHeight="1">
      <c r="A510" s="19"/>
      <c r="C510" s="19"/>
    </row>
    <row r="511" spans="1:3" ht="12.75" customHeight="1">
      <c r="A511" s="19"/>
      <c r="C511" s="19"/>
    </row>
    <row r="512" spans="1:3" ht="12.75" customHeight="1">
      <c r="A512" s="19"/>
      <c r="C512" s="19"/>
    </row>
    <row r="513" spans="1:3" ht="12.75" customHeight="1">
      <c r="A513" s="19"/>
      <c r="C513" s="19"/>
    </row>
    <row r="514" spans="1:3" ht="12.75" customHeight="1">
      <c r="A514" s="19"/>
      <c r="C514" s="19"/>
    </row>
    <row r="515" spans="1:3" ht="12.75" customHeight="1">
      <c r="A515" s="19"/>
      <c r="C515" s="19"/>
    </row>
    <row r="516" spans="1:3" ht="12.75" customHeight="1">
      <c r="A516" s="19"/>
      <c r="C516" s="19"/>
    </row>
    <row r="517" spans="1:3" ht="12.75" customHeight="1">
      <c r="A517" s="19"/>
      <c r="C517" s="19"/>
    </row>
    <row r="518" spans="1:3" ht="12.75" customHeight="1">
      <c r="A518" s="19"/>
      <c r="C518" s="19"/>
    </row>
    <row r="519" spans="1:3" ht="12.75" customHeight="1">
      <c r="A519" s="19"/>
      <c r="C519" s="19"/>
    </row>
    <row r="520" spans="1:3" ht="12.75" customHeight="1">
      <c r="A520" s="19"/>
      <c r="C520" s="19"/>
    </row>
    <row r="521" spans="1:3" ht="12.75" customHeight="1">
      <c r="A521" s="19"/>
      <c r="C521" s="19"/>
    </row>
    <row r="522" spans="1:3" ht="12.75" customHeight="1">
      <c r="A522" s="19"/>
      <c r="C522" s="19"/>
    </row>
    <row r="523" spans="1:3" ht="12.75" customHeight="1">
      <c r="A523" s="19"/>
      <c r="C523" s="19"/>
    </row>
    <row r="524" spans="1:3" ht="12.75" customHeight="1">
      <c r="A524" s="19"/>
      <c r="C524" s="19"/>
    </row>
    <row r="525" spans="1:3" ht="12.75" customHeight="1">
      <c r="A525" s="19"/>
      <c r="C525" s="19"/>
    </row>
    <row r="526" spans="1:3" ht="12.75" customHeight="1">
      <c r="A526" s="19"/>
      <c r="C526" s="19"/>
    </row>
    <row r="527" spans="1:3" ht="12.75" customHeight="1">
      <c r="A527" s="19"/>
      <c r="C527" s="19"/>
    </row>
    <row r="528" spans="1:3" ht="12.75" customHeight="1">
      <c r="A528" s="19"/>
      <c r="C528" s="19"/>
    </row>
    <row r="529" spans="1:3" ht="12.75" customHeight="1">
      <c r="A529" s="19"/>
      <c r="C529" s="19"/>
    </row>
    <row r="530" spans="1:3" ht="12.75" customHeight="1">
      <c r="A530" s="19"/>
      <c r="C530" s="19"/>
    </row>
    <row r="531" spans="1:3" ht="12.75" customHeight="1">
      <c r="A531" s="19"/>
      <c r="C531" s="19"/>
    </row>
    <row r="532" spans="1:3" ht="12.75" customHeight="1">
      <c r="A532" s="19"/>
      <c r="C532" s="19"/>
    </row>
    <row r="533" spans="1:3" ht="12.75" customHeight="1">
      <c r="A533" s="19"/>
      <c r="C533" s="19"/>
    </row>
    <row r="534" spans="1:3" ht="12.75" customHeight="1">
      <c r="A534" s="19"/>
      <c r="C534" s="19"/>
    </row>
    <row r="535" spans="1:3" ht="12.75" customHeight="1">
      <c r="A535" s="19"/>
      <c r="C535" s="19"/>
    </row>
    <row r="536" spans="1:3" ht="12.75" customHeight="1">
      <c r="A536" s="19"/>
      <c r="C536" s="19"/>
    </row>
    <row r="537" spans="1:3" ht="12.75" customHeight="1">
      <c r="A537" s="19"/>
      <c r="C537" s="19"/>
    </row>
    <row r="538" spans="1:3" ht="12.75" customHeight="1">
      <c r="A538" s="19"/>
      <c r="C538" s="19"/>
    </row>
    <row r="539" spans="1:3" ht="12.75" customHeight="1">
      <c r="A539" s="19"/>
      <c r="C539" s="19"/>
    </row>
    <row r="540" spans="1:3" ht="12.75" customHeight="1">
      <c r="A540" s="19"/>
      <c r="C540" s="19"/>
    </row>
    <row r="541" spans="1:3" ht="12.75" customHeight="1">
      <c r="A541" s="19"/>
      <c r="C541" s="19"/>
    </row>
    <row r="542" spans="1:3" ht="12.75" customHeight="1">
      <c r="A542" s="19"/>
      <c r="C542" s="19"/>
    </row>
    <row r="543" spans="1:3" ht="12.75" customHeight="1">
      <c r="A543" s="19"/>
      <c r="C543" s="19"/>
    </row>
    <row r="544" spans="1:3" ht="12.75" customHeight="1">
      <c r="A544" s="19"/>
      <c r="C544" s="19"/>
    </row>
    <row r="545" spans="1:3" ht="12.75" customHeight="1">
      <c r="A545" s="19"/>
      <c r="C545" s="19"/>
    </row>
    <row r="546" spans="1:3" ht="12.75" customHeight="1">
      <c r="A546" s="19"/>
      <c r="C546" s="19"/>
    </row>
    <row r="547" spans="1:3" ht="12.75" customHeight="1">
      <c r="A547" s="19"/>
      <c r="C547" s="19"/>
    </row>
    <row r="548" spans="1:3" ht="12.75" customHeight="1">
      <c r="A548" s="19"/>
      <c r="C548" s="19"/>
    </row>
    <row r="549" spans="1:3" ht="12.75" customHeight="1">
      <c r="A549" s="19"/>
      <c r="C549" s="19"/>
    </row>
    <row r="550" spans="1:3" ht="12.75" customHeight="1">
      <c r="A550" s="19"/>
      <c r="C550" s="19"/>
    </row>
    <row r="551" spans="1:3" ht="12.75" customHeight="1">
      <c r="A551" s="19"/>
      <c r="C551" s="19"/>
    </row>
    <row r="552" spans="1:3" ht="12.75" customHeight="1">
      <c r="A552" s="19"/>
      <c r="C552" s="19"/>
    </row>
    <row r="553" spans="1:3" ht="12.75" customHeight="1">
      <c r="A553" s="19"/>
      <c r="C553" s="19"/>
    </row>
    <row r="554" spans="1:3" ht="12.75" customHeight="1">
      <c r="A554" s="19"/>
      <c r="C554" s="19"/>
    </row>
    <row r="555" spans="1:3" ht="12.75" customHeight="1">
      <c r="A555" s="19"/>
      <c r="C555" s="19"/>
    </row>
    <row r="556" spans="1:3" ht="12.75" customHeight="1">
      <c r="A556" s="19"/>
      <c r="C556" s="19"/>
    </row>
    <row r="557" spans="1:3" ht="12.75" customHeight="1">
      <c r="A557" s="19"/>
      <c r="C557" s="19"/>
    </row>
    <row r="558" spans="1:3" ht="12.75" customHeight="1">
      <c r="A558" s="19"/>
      <c r="C558" s="19"/>
    </row>
    <row r="559" spans="1:3" ht="12.75" customHeight="1">
      <c r="A559" s="19"/>
      <c r="C559" s="19"/>
    </row>
    <row r="560" spans="1:3" ht="12.75" customHeight="1">
      <c r="A560" s="19"/>
      <c r="C560" s="19"/>
    </row>
    <row r="561" spans="1:3" ht="12.75" customHeight="1">
      <c r="A561" s="19"/>
      <c r="C561" s="19"/>
    </row>
    <row r="562" spans="1:3" ht="12.75" customHeight="1">
      <c r="A562" s="19"/>
      <c r="C562" s="19"/>
    </row>
    <row r="563" spans="1:3" ht="12.75" customHeight="1">
      <c r="A563" s="19"/>
      <c r="C563" s="19"/>
    </row>
    <row r="564" spans="1:3" ht="12.75" customHeight="1">
      <c r="A564" s="19"/>
      <c r="C564" s="19"/>
    </row>
    <row r="565" spans="1:3" ht="12.75" customHeight="1">
      <c r="A565" s="19"/>
      <c r="C565" s="19"/>
    </row>
    <row r="566" spans="1:3" ht="12.75" customHeight="1">
      <c r="A566" s="19"/>
      <c r="C566" s="19"/>
    </row>
    <row r="567" spans="1:3" ht="12.75" customHeight="1">
      <c r="A567" s="19"/>
      <c r="C567" s="19"/>
    </row>
    <row r="568" spans="1:3" ht="12.75" customHeight="1">
      <c r="A568" s="19"/>
      <c r="C568" s="19"/>
    </row>
    <row r="569" spans="1:3" ht="12.75" customHeight="1">
      <c r="A569" s="19"/>
      <c r="C569" s="19"/>
    </row>
    <row r="570" spans="1:3" ht="12.75" customHeight="1">
      <c r="A570" s="19"/>
      <c r="C570" s="19"/>
    </row>
    <row r="571" spans="1:3" ht="12.75" customHeight="1">
      <c r="A571" s="19"/>
      <c r="C571" s="19"/>
    </row>
    <row r="572" spans="1:3" ht="12.75" customHeight="1">
      <c r="A572" s="19"/>
      <c r="C572" s="19"/>
    </row>
    <row r="573" spans="1:3" ht="12.75" customHeight="1">
      <c r="A573" s="19"/>
      <c r="C573" s="19"/>
    </row>
    <row r="574" spans="1:3" ht="12.75" customHeight="1">
      <c r="A574" s="19"/>
      <c r="C574" s="19"/>
    </row>
    <row r="575" spans="1:3" ht="12.75" customHeight="1">
      <c r="A575" s="19"/>
      <c r="C575" s="19"/>
    </row>
    <row r="576" spans="1:3" ht="12.75" customHeight="1">
      <c r="A576" s="19"/>
      <c r="C576" s="19"/>
    </row>
    <row r="577" spans="1:3" ht="12.75" customHeight="1">
      <c r="A577" s="19"/>
      <c r="C577" s="19"/>
    </row>
    <row r="578" spans="1:3" ht="12.75" customHeight="1">
      <c r="A578" s="19"/>
      <c r="C578" s="19"/>
    </row>
    <row r="579" spans="1:3" ht="12.75" customHeight="1">
      <c r="A579" s="19"/>
      <c r="C579" s="19"/>
    </row>
    <row r="580" spans="1:3" ht="12.75" customHeight="1">
      <c r="A580" s="19"/>
      <c r="C580" s="19"/>
    </row>
    <row r="581" spans="1:3" ht="12.75" customHeight="1">
      <c r="A581" s="19"/>
      <c r="C581" s="19"/>
    </row>
    <row r="582" spans="1:3" ht="12.75" customHeight="1">
      <c r="A582" s="19"/>
      <c r="C582" s="19"/>
    </row>
    <row r="583" spans="1:3" ht="12.75" customHeight="1">
      <c r="A583" s="19"/>
      <c r="C583" s="19"/>
    </row>
    <row r="584" spans="1:3" ht="12.75" customHeight="1">
      <c r="A584" s="19"/>
      <c r="C584" s="19"/>
    </row>
    <row r="585" spans="1:3" ht="12.75" customHeight="1">
      <c r="A585" s="19"/>
      <c r="C585" s="19"/>
    </row>
    <row r="586" spans="1:3" ht="12.75" customHeight="1">
      <c r="A586" s="19"/>
      <c r="C586" s="19"/>
    </row>
    <row r="587" spans="1:3" ht="12.75" customHeight="1">
      <c r="A587" s="19"/>
      <c r="C587" s="19"/>
    </row>
    <row r="588" spans="1:3" ht="12.75" customHeight="1">
      <c r="A588" s="19"/>
      <c r="C588" s="19"/>
    </row>
    <row r="589" spans="1:3" ht="12.75" customHeight="1">
      <c r="A589" s="19"/>
      <c r="C589" s="19"/>
    </row>
    <row r="590" spans="1:3" ht="12.75" customHeight="1">
      <c r="A590" s="19"/>
      <c r="C590" s="19"/>
    </row>
    <row r="591" spans="1:3" ht="12.75" customHeight="1">
      <c r="A591" s="19"/>
      <c r="C591" s="19"/>
    </row>
    <row r="592" spans="1:3" ht="12.75" customHeight="1">
      <c r="A592" s="19"/>
      <c r="C592" s="19"/>
    </row>
    <row r="593" spans="1:3" ht="12.75" customHeight="1">
      <c r="A593" s="19"/>
      <c r="C593" s="19"/>
    </row>
    <row r="594" spans="1:3" ht="12.75" customHeight="1">
      <c r="A594" s="19"/>
      <c r="C594" s="19"/>
    </row>
    <row r="595" spans="1:3" ht="12.75" customHeight="1">
      <c r="A595" s="19"/>
      <c r="C595" s="19"/>
    </row>
    <row r="596" spans="1:3" ht="12.75" customHeight="1">
      <c r="A596" s="19"/>
      <c r="C596" s="19"/>
    </row>
    <row r="597" spans="1:3" ht="12.75" customHeight="1">
      <c r="A597" s="19"/>
      <c r="C597" s="19"/>
    </row>
    <row r="598" spans="1:3" ht="12.75" customHeight="1">
      <c r="A598" s="19"/>
      <c r="C598" s="19"/>
    </row>
    <row r="599" spans="1:3" ht="12.75" customHeight="1">
      <c r="A599" s="19"/>
      <c r="C599" s="19"/>
    </row>
    <row r="600" spans="1:3" ht="12.75" customHeight="1">
      <c r="A600" s="19"/>
      <c r="C600" s="19"/>
    </row>
    <row r="601" spans="1:3" ht="12.75" customHeight="1">
      <c r="A601" s="19"/>
      <c r="C601" s="19"/>
    </row>
    <row r="602" spans="1:3" ht="12.75" customHeight="1">
      <c r="A602" s="19"/>
      <c r="C602" s="19"/>
    </row>
    <row r="603" spans="1:3" ht="12.75" customHeight="1">
      <c r="A603" s="19"/>
      <c r="C603" s="19"/>
    </row>
    <row r="604" spans="1:3" ht="12.75" customHeight="1">
      <c r="A604" s="19"/>
      <c r="C604" s="19"/>
    </row>
    <row r="605" spans="1:3" ht="12.75" customHeight="1">
      <c r="A605" s="19"/>
      <c r="C605" s="19"/>
    </row>
    <row r="606" spans="1:3" ht="12.75" customHeight="1">
      <c r="A606" s="19"/>
      <c r="C606" s="19"/>
    </row>
    <row r="607" spans="1:3" ht="12.75" customHeight="1">
      <c r="A607" s="19"/>
      <c r="C607" s="19"/>
    </row>
    <row r="608" spans="1:3" ht="12.75" customHeight="1">
      <c r="A608" s="19"/>
      <c r="C608" s="19"/>
    </row>
    <row r="609" spans="1:3" ht="12.75" customHeight="1">
      <c r="A609" s="19"/>
      <c r="C609" s="19"/>
    </row>
    <row r="610" spans="1:3" ht="12.75" customHeight="1">
      <c r="A610" s="19"/>
      <c r="C610" s="19"/>
    </row>
    <row r="611" spans="1:3" ht="12.75" customHeight="1">
      <c r="A611" s="19"/>
      <c r="C611" s="19"/>
    </row>
    <row r="612" spans="1:3" ht="12.75" customHeight="1">
      <c r="A612" s="19"/>
      <c r="C612" s="19"/>
    </row>
    <row r="613" spans="1:3" ht="12.75" customHeight="1">
      <c r="A613" s="19"/>
      <c r="C613" s="19"/>
    </row>
    <row r="614" spans="1:3" ht="12.75" customHeight="1">
      <c r="A614" s="19"/>
      <c r="C614" s="19"/>
    </row>
    <row r="615" spans="1:3" ht="12.75" customHeight="1">
      <c r="A615" s="19"/>
      <c r="C615" s="19"/>
    </row>
    <row r="616" spans="1:3" ht="12.75" customHeight="1">
      <c r="A616" s="19"/>
      <c r="C616" s="19"/>
    </row>
    <row r="617" spans="1:3" ht="12.75" customHeight="1">
      <c r="A617" s="19"/>
      <c r="C617" s="19"/>
    </row>
    <row r="618" spans="1:3" ht="12.75" customHeight="1">
      <c r="A618" s="19"/>
      <c r="C618" s="19"/>
    </row>
    <row r="619" spans="1:3" ht="12.75" customHeight="1">
      <c r="A619" s="19"/>
      <c r="C619" s="19"/>
    </row>
    <row r="620" spans="1:3" ht="12.75" customHeight="1">
      <c r="A620" s="19"/>
      <c r="C620" s="19"/>
    </row>
    <row r="621" spans="1:3" ht="12.75" customHeight="1">
      <c r="A621" s="19"/>
      <c r="C621" s="19"/>
    </row>
    <row r="622" spans="1:3" ht="12.75" customHeight="1">
      <c r="A622" s="19"/>
      <c r="C622" s="19"/>
    </row>
    <row r="623" spans="1:3" ht="12.75" customHeight="1">
      <c r="A623" s="19"/>
      <c r="C623" s="19"/>
    </row>
    <row r="624" spans="1:3" ht="12.75" customHeight="1">
      <c r="A624" s="19"/>
      <c r="C624" s="19"/>
    </row>
    <row r="625" spans="1:3" ht="12.75" customHeight="1">
      <c r="A625" s="19"/>
      <c r="C625" s="19"/>
    </row>
    <row r="626" spans="1:3" ht="12.75" customHeight="1">
      <c r="A626" s="19"/>
      <c r="C626" s="19"/>
    </row>
    <row r="627" spans="1:3" ht="12.75" customHeight="1">
      <c r="A627" s="19"/>
      <c r="C627" s="19"/>
    </row>
    <row r="628" spans="1:3" ht="12.75" customHeight="1">
      <c r="A628" s="19"/>
      <c r="C628" s="19"/>
    </row>
    <row r="629" spans="1:3" ht="12.75" customHeight="1">
      <c r="A629" s="19"/>
      <c r="C629" s="19"/>
    </row>
    <row r="630" spans="1:3" ht="12.75" customHeight="1">
      <c r="A630" s="19"/>
      <c r="C630" s="19"/>
    </row>
    <row r="631" spans="1:3" ht="12.75" customHeight="1">
      <c r="A631" s="19"/>
      <c r="C631" s="19"/>
    </row>
    <row r="632" spans="1:3" ht="12.75" customHeight="1">
      <c r="A632" s="19"/>
      <c r="C632" s="19"/>
    </row>
    <row r="633" spans="1:3" ht="12.75" customHeight="1">
      <c r="A633" s="19"/>
      <c r="C633" s="19"/>
    </row>
    <row r="634" spans="1:3" ht="12.75" customHeight="1">
      <c r="A634" s="19"/>
      <c r="C634" s="19"/>
    </row>
    <row r="635" spans="1:3" ht="12.75" customHeight="1">
      <c r="A635" s="19"/>
      <c r="C635" s="19"/>
    </row>
    <row r="636" spans="1:3" ht="12.75" customHeight="1">
      <c r="A636" s="19"/>
      <c r="C636" s="19"/>
    </row>
    <row r="637" spans="1:3" ht="12.75" customHeight="1">
      <c r="A637" s="19"/>
      <c r="C637" s="19"/>
    </row>
    <row r="638" spans="1:3" ht="12.75" customHeight="1">
      <c r="A638" s="19"/>
      <c r="C638" s="19"/>
    </row>
    <row r="639" spans="1:3" ht="12.75" customHeight="1">
      <c r="A639" s="19"/>
      <c r="C639" s="19"/>
    </row>
    <row r="640" spans="1:3" ht="12.75" customHeight="1">
      <c r="A640" s="19"/>
      <c r="C640" s="19"/>
    </row>
    <row r="641" spans="1:3" ht="12.75" customHeight="1">
      <c r="A641" s="19"/>
      <c r="C641" s="19"/>
    </row>
    <row r="642" spans="1:3" ht="12.75" customHeight="1">
      <c r="A642" s="19"/>
      <c r="C642" s="19"/>
    </row>
    <row r="643" spans="1:3" ht="12.75" customHeight="1">
      <c r="A643" s="19"/>
      <c r="C643" s="19"/>
    </row>
    <row r="644" spans="1:3" ht="12.75" customHeight="1">
      <c r="A644" s="19"/>
      <c r="C644" s="19"/>
    </row>
    <row r="645" spans="1:3" ht="12.75" customHeight="1">
      <c r="A645" s="19"/>
      <c r="C645" s="19"/>
    </row>
    <row r="646" spans="1:3" ht="12.75" customHeight="1">
      <c r="A646" s="19"/>
      <c r="C646" s="19"/>
    </row>
    <row r="647" spans="1:3" ht="12.75" customHeight="1">
      <c r="A647" s="19"/>
      <c r="C647" s="19"/>
    </row>
    <row r="648" spans="1:3" ht="12.75" customHeight="1">
      <c r="A648" s="19"/>
      <c r="C648" s="19"/>
    </row>
    <row r="649" spans="1:3" ht="12.75" customHeight="1">
      <c r="A649" s="19"/>
      <c r="C649" s="19"/>
    </row>
    <row r="650" spans="1:3" ht="12.75" customHeight="1">
      <c r="A650" s="19"/>
      <c r="C650" s="19"/>
    </row>
    <row r="651" spans="1:3" ht="12.75" customHeight="1">
      <c r="A651" s="19"/>
      <c r="C651" s="19"/>
    </row>
    <row r="652" spans="1:3" ht="12.75" customHeight="1">
      <c r="A652" s="19"/>
      <c r="C652" s="19"/>
    </row>
    <row r="653" spans="1:3" ht="12.75" customHeight="1">
      <c r="A653" s="19"/>
      <c r="C653" s="19"/>
    </row>
    <row r="654" spans="1:3" ht="12.75" customHeight="1">
      <c r="A654" s="19"/>
      <c r="C654" s="19"/>
    </row>
    <row r="655" spans="1:3" ht="12.75" customHeight="1">
      <c r="A655" s="19"/>
      <c r="C655" s="19"/>
    </row>
    <row r="656" spans="1:3" ht="12.75" customHeight="1">
      <c r="A656" s="19"/>
      <c r="C656" s="19"/>
    </row>
    <row r="657" spans="1:3" ht="12.75" customHeight="1">
      <c r="A657" s="19"/>
      <c r="C657" s="19"/>
    </row>
    <row r="658" spans="1:3" ht="12.75" customHeight="1">
      <c r="A658" s="19"/>
      <c r="C658" s="19"/>
    </row>
    <row r="659" spans="1:3" ht="12.75" customHeight="1">
      <c r="A659" s="19"/>
      <c r="C659" s="19"/>
    </row>
    <row r="660" spans="1:3" ht="12.75" customHeight="1">
      <c r="A660" s="19"/>
      <c r="C660" s="19"/>
    </row>
    <row r="661" spans="1:3" ht="12.75" customHeight="1">
      <c r="A661" s="19"/>
      <c r="C661" s="19"/>
    </row>
    <row r="662" spans="1:3" ht="12.75" customHeight="1">
      <c r="A662" s="19"/>
      <c r="C662" s="19"/>
    </row>
    <row r="663" spans="1:3" ht="12.75" customHeight="1">
      <c r="A663" s="19"/>
      <c r="C663" s="19"/>
    </row>
    <row r="664" spans="1:3" ht="12.75" customHeight="1">
      <c r="A664" s="19"/>
      <c r="C664" s="19"/>
    </row>
    <row r="665" spans="1:3" ht="12.75" customHeight="1">
      <c r="A665" s="19"/>
      <c r="C665" s="19"/>
    </row>
    <row r="666" spans="1:3" ht="12.75" customHeight="1">
      <c r="A666" s="19"/>
      <c r="C666" s="19"/>
    </row>
    <row r="667" spans="1:3" ht="12.75" customHeight="1">
      <c r="A667" s="19"/>
      <c r="C667" s="19"/>
    </row>
    <row r="668" spans="1:3" ht="12.75" customHeight="1">
      <c r="A668" s="19"/>
      <c r="C668" s="19"/>
    </row>
    <row r="669" spans="1:3" ht="12.75" customHeight="1">
      <c r="A669" s="19"/>
      <c r="C669" s="19"/>
    </row>
    <row r="670" spans="1:3" ht="12.75" customHeight="1">
      <c r="A670" s="19"/>
      <c r="C670" s="19"/>
    </row>
    <row r="671" spans="1:3" ht="12.75" customHeight="1">
      <c r="A671" s="19"/>
      <c r="C671" s="19"/>
    </row>
    <row r="672" spans="1:3" ht="12.75" customHeight="1">
      <c r="A672" s="19"/>
      <c r="C672" s="19"/>
    </row>
    <row r="673" spans="1:3" ht="12.75" customHeight="1">
      <c r="A673" s="19"/>
      <c r="C673" s="19"/>
    </row>
    <row r="674" spans="1:3" ht="12.75" customHeight="1">
      <c r="A674" s="19"/>
      <c r="C674" s="19"/>
    </row>
    <row r="675" spans="1:3" ht="12.75" customHeight="1">
      <c r="A675" s="19"/>
      <c r="C675" s="19"/>
    </row>
    <row r="676" spans="1:3" ht="12.75" customHeight="1">
      <c r="A676" s="19"/>
      <c r="C676" s="19"/>
    </row>
    <row r="677" spans="1:3" ht="12.75" customHeight="1">
      <c r="A677" s="19"/>
      <c r="C677" s="19"/>
    </row>
    <row r="678" spans="1:3" ht="12.75" customHeight="1">
      <c r="A678" s="19"/>
      <c r="C678" s="19"/>
    </row>
    <row r="679" spans="1:3" ht="12.75" customHeight="1">
      <c r="A679" s="19"/>
      <c r="C679" s="19"/>
    </row>
    <row r="680" spans="1:3" ht="12.75" customHeight="1">
      <c r="A680" s="19"/>
      <c r="C680" s="19"/>
    </row>
    <row r="681" spans="1:3" ht="12.75" customHeight="1">
      <c r="A681" s="19"/>
      <c r="C681" s="19"/>
    </row>
    <row r="682" spans="1:3" ht="12.75" customHeight="1">
      <c r="A682" s="19"/>
      <c r="C682" s="19"/>
    </row>
    <row r="683" spans="1:3" ht="12.75" customHeight="1">
      <c r="A683" s="19"/>
      <c r="C683" s="19"/>
    </row>
    <row r="684" spans="1:3" ht="12.75" customHeight="1">
      <c r="A684" s="19"/>
      <c r="C684" s="19"/>
    </row>
    <row r="685" spans="1:3" ht="12.75" customHeight="1">
      <c r="A685" s="19"/>
      <c r="C685" s="19"/>
    </row>
    <row r="686" spans="1:3" ht="12.75" customHeight="1">
      <c r="A686" s="19"/>
      <c r="C686" s="19"/>
    </row>
    <row r="687" spans="1:3" ht="12.75" customHeight="1">
      <c r="A687" s="19"/>
      <c r="C687" s="19"/>
    </row>
    <row r="688" spans="1:3" ht="12.75" customHeight="1">
      <c r="A688" s="19"/>
      <c r="C688" s="19"/>
    </row>
    <row r="689" spans="1:3" ht="12.75" customHeight="1">
      <c r="A689" s="19"/>
      <c r="C689" s="19"/>
    </row>
    <row r="690" spans="1:3" ht="12.75" customHeight="1">
      <c r="A690" s="19"/>
      <c r="C690" s="19"/>
    </row>
    <row r="691" spans="1:3" ht="12.75" customHeight="1">
      <c r="A691" s="19"/>
      <c r="C691" s="19"/>
    </row>
    <row r="692" spans="1:3" ht="12.75" customHeight="1">
      <c r="A692" s="19"/>
      <c r="C692" s="19"/>
    </row>
    <row r="693" spans="1:3" ht="12.75" customHeight="1">
      <c r="A693" s="19"/>
      <c r="C693" s="19"/>
    </row>
    <row r="694" spans="1:3" ht="12.75" customHeight="1">
      <c r="A694" s="19"/>
      <c r="C694" s="19"/>
    </row>
    <row r="695" spans="1:3" ht="12.75" customHeight="1">
      <c r="A695" s="19"/>
      <c r="C695" s="19"/>
    </row>
    <row r="696" spans="1:3" ht="12.75" customHeight="1">
      <c r="A696" s="19"/>
      <c r="C696" s="19"/>
    </row>
    <row r="697" spans="1:3" ht="12.75" customHeight="1">
      <c r="A697" s="19"/>
      <c r="C697" s="19"/>
    </row>
    <row r="698" spans="1:3" ht="12.75" customHeight="1">
      <c r="A698" s="19"/>
      <c r="C698" s="19"/>
    </row>
    <row r="699" spans="1:3" ht="12.75" customHeight="1">
      <c r="A699" s="19"/>
      <c r="C699" s="19"/>
    </row>
    <row r="700" spans="1:3" ht="12.75" customHeight="1">
      <c r="A700" s="19"/>
      <c r="C700" s="19"/>
    </row>
    <row r="701" spans="1:3" ht="12.75" customHeight="1">
      <c r="A701" s="19"/>
      <c r="C701" s="19"/>
    </row>
    <row r="702" spans="1:3" ht="12.75" customHeight="1">
      <c r="A702" s="19"/>
      <c r="C702" s="19"/>
    </row>
    <row r="703" spans="1:3" ht="12.75" customHeight="1">
      <c r="A703" s="19"/>
      <c r="C703" s="19"/>
    </row>
    <row r="704" spans="1:3" ht="12.75" customHeight="1">
      <c r="A704" s="19"/>
      <c r="C704" s="19"/>
    </row>
    <row r="705" spans="1:3" ht="12.75" customHeight="1">
      <c r="A705" s="19"/>
      <c r="C705" s="19"/>
    </row>
    <row r="706" spans="1:3" ht="12.75" customHeight="1">
      <c r="A706" s="19"/>
      <c r="C706" s="19"/>
    </row>
    <row r="707" spans="1:3" ht="12.75" customHeight="1">
      <c r="A707" s="19"/>
      <c r="C707" s="19"/>
    </row>
    <row r="708" spans="1:3" ht="12.75" customHeight="1">
      <c r="A708" s="19"/>
      <c r="C708" s="19"/>
    </row>
    <row r="709" spans="1:3" ht="12.75" customHeight="1">
      <c r="A709" s="19"/>
      <c r="C709" s="19"/>
    </row>
    <row r="710" spans="1:3" ht="12.75" customHeight="1">
      <c r="A710" s="19"/>
      <c r="C710" s="19"/>
    </row>
    <row r="711" spans="1:3" ht="12.75" customHeight="1">
      <c r="A711" s="19"/>
      <c r="C711" s="19"/>
    </row>
    <row r="712" spans="1:3" ht="12.75" customHeight="1">
      <c r="A712" s="19"/>
      <c r="C712" s="19"/>
    </row>
    <row r="713" spans="1:3" ht="12.75" customHeight="1">
      <c r="A713" s="19"/>
      <c r="C713" s="19"/>
    </row>
    <row r="714" spans="1:3" ht="12.75" customHeight="1">
      <c r="A714" s="19"/>
      <c r="C714" s="19"/>
    </row>
    <row r="715" spans="1:3" ht="12.75" customHeight="1">
      <c r="A715" s="19"/>
      <c r="C715" s="19"/>
    </row>
    <row r="716" spans="1:3" ht="12.75" customHeight="1">
      <c r="A716" s="19"/>
      <c r="C716" s="19"/>
    </row>
    <row r="717" spans="1:3" ht="12.75" customHeight="1">
      <c r="A717" s="19"/>
      <c r="C717" s="19"/>
    </row>
    <row r="718" spans="1:3" ht="12.75" customHeight="1">
      <c r="A718" s="19"/>
      <c r="C718" s="19"/>
    </row>
    <row r="719" spans="1:3" ht="12.75" customHeight="1">
      <c r="A719" s="19"/>
      <c r="C719" s="19"/>
    </row>
    <row r="720" spans="1:3" ht="12.75" customHeight="1">
      <c r="A720" s="19"/>
      <c r="C720" s="19"/>
    </row>
    <row r="721" spans="1:3" ht="12.75" customHeight="1">
      <c r="A721" s="19"/>
      <c r="C721" s="19"/>
    </row>
    <row r="722" spans="1:3" ht="12.75" customHeight="1">
      <c r="A722" s="19"/>
      <c r="C722" s="19"/>
    </row>
    <row r="723" spans="1:3" ht="12.75" customHeight="1">
      <c r="A723" s="19"/>
      <c r="C723" s="19"/>
    </row>
    <row r="724" spans="1:3" ht="12.75" customHeight="1">
      <c r="A724" s="19"/>
      <c r="C724" s="19"/>
    </row>
    <row r="725" spans="1:3" ht="12.75" customHeight="1">
      <c r="A725" s="19"/>
      <c r="C725" s="19"/>
    </row>
    <row r="726" spans="1:3" ht="12.75" customHeight="1">
      <c r="A726" s="19"/>
      <c r="C726" s="19"/>
    </row>
    <row r="727" spans="1:3" ht="12.75" customHeight="1">
      <c r="A727" s="19"/>
      <c r="C727" s="19"/>
    </row>
    <row r="728" spans="1:3" ht="12.75" customHeight="1">
      <c r="A728" s="19"/>
      <c r="C728" s="19"/>
    </row>
    <row r="729" spans="1:3" ht="12.75" customHeight="1">
      <c r="A729" s="19"/>
      <c r="C729" s="19"/>
    </row>
    <row r="730" spans="1:3" ht="12.75" customHeight="1">
      <c r="A730" s="19"/>
      <c r="C730" s="19"/>
    </row>
    <row r="731" spans="1:3" ht="12.75" customHeight="1">
      <c r="A731" s="19"/>
      <c r="C731" s="19"/>
    </row>
    <row r="732" spans="1:3" ht="12.75" customHeight="1">
      <c r="A732" s="19"/>
      <c r="C732" s="19"/>
    </row>
    <row r="733" spans="1:3" ht="12.75" customHeight="1">
      <c r="A733" s="19"/>
      <c r="C733" s="19"/>
    </row>
    <row r="734" spans="1:3" ht="12.75" customHeight="1">
      <c r="A734" s="19"/>
      <c r="C734" s="19"/>
    </row>
    <row r="735" spans="1:3" ht="12.75" customHeight="1">
      <c r="A735" s="19"/>
      <c r="C735" s="19"/>
    </row>
    <row r="736" spans="1:3" ht="12.75" customHeight="1">
      <c r="A736" s="19"/>
      <c r="C736" s="19"/>
    </row>
    <row r="737" spans="1:3" ht="12.75" customHeight="1">
      <c r="A737" s="19"/>
      <c r="C737" s="19"/>
    </row>
    <row r="738" spans="1:3" ht="12.75" customHeight="1">
      <c r="A738" s="19"/>
      <c r="C738" s="19"/>
    </row>
    <row r="739" spans="1:3" ht="12.75" customHeight="1">
      <c r="A739" s="19"/>
      <c r="C739" s="19"/>
    </row>
    <row r="740" spans="1:3" ht="12.75" customHeight="1">
      <c r="A740" s="19"/>
      <c r="C740" s="19"/>
    </row>
    <row r="741" spans="1:3" ht="12.75" customHeight="1">
      <c r="A741" s="19"/>
      <c r="C741" s="19"/>
    </row>
    <row r="742" spans="1:3" ht="12.75" customHeight="1">
      <c r="A742" s="19"/>
      <c r="C742" s="19"/>
    </row>
    <row r="743" spans="1:3" ht="12.75" customHeight="1">
      <c r="A743" s="19"/>
      <c r="C743" s="19"/>
    </row>
    <row r="744" spans="1:3" ht="12.75" customHeight="1">
      <c r="A744" s="19"/>
      <c r="C744" s="19"/>
    </row>
    <row r="745" spans="1:3" ht="12.75" customHeight="1">
      <c r="A745" s="19"/>
      <c r="C745" s="19"/>
    </row>
    <row r="746" spans="1:3" ht="12.75" customHeight="1">
      <c r="A746" s="19"/>
      <c r="C746" s="19"/>
    </row>
    <row r="747" spans="1:3" ht="12.75" customHeight="1">
      <c r="A747" s="19"/>
      <c r="C747" s="19"/>
    </row>
    <row r="748" spans="1:3" ht="12.75" customHeight="1">
      <c r="A748" s="19"/>
      <c r="C748" s="19"/>
    </row>
    <row r="749" spans="1:3" ht="12.75" customHeight="1">
      <c r="A749" s="19"/>
      <c r="C749" s="19"/>
    </row>
    <row r="750" spans="1:3" ht="12.75" customHeight="1">
      <c r="A750" s="19"/>
      <c r="C750" s="19"/>
    </row>
    <row r="751" spans="1:3" ht="12.75" customHeight="1">
      <c r="A751" s="19"/>
      <c r="C751" s="19"/>
    </row>
    <row r="752" spans="1:3" ht="12.75" customHeight="1">
      <c r="A752" s="19"/>
      <c r="C752" s="19"/>
    </row>
    <row r="753" spans="1:3" ht="12.75" customHeight="1">
      <c r="A753" s="19"/>
      <c r="C753" s="19"/>
    </row>
    <row r="754" spans="1:3" ht="12.75" customHeight="1">
      <c r="A754" s="19"/>
      <c r="C754" s="19"/>
    </row>
    <row r="755" spans="1:3" ht="12.75" customHeight="1">
      <c r="A755" s="19"/>
      <c r="C755" s="19"/>
    </row>
    <row r="756" spans="1:3" ht="12.75" customHeight="1">
      <c r="A756" s="19"/>
      <c r="C756" s="19"/>
    </row>
    <row r="757" spans="1:3" ht="12.75" customHeight="1">
      <c r="A757" s="19"/>
      <c r="C757" s="19"/>
    </row>
    <row r="758" spans="1:3" ht="12.75" customHeight="1">
      <c r="A758" s="19"/>
      <c r="C758" s="19"/>
    </row>
    <row r="759" spans="1:3" ht="12.75" customHeight="1">
      <c r="A759" s="19"/>
      <c r="C759" s="19"/>
    </row>
    <row r="760" spans="1:3" ht="12.75" customHeight="1">
      <c r="A760" s="19"/>
      <c r="C760" s="19"/>
    </row>
    <row r="761" spans="1:3" ht="12.75" customHeight="1">
      <c r="A761" s="19"/>
      <c r="C761" s="19"/>
    </row>
    <row r="762" spans="1:3" ht="12.75" customHeight="1">
      <c r="A762" s="19"/>
      <c r="C762" s="19"/>
    </row>
    <row r="763" spans="1:3" ht="12.75" customHeight="1">
      <c r="A763" s="19"/>
      <c r="C763" s="19"/>
    </row>
    <row r="764" spans="1:3" ht="12.75" customHeight="1">
      <c r="A764" s="19"/>
      <c r="C764" s="19"/>
    </row>
    <row r="765" spans="1:3" ht="12.75" customHeight="1">
      <c r="A765" s="19"/>
      <c r="C765" s="19"/>
    </row>
    <row r="766" spans="1:3" ht="12.75" customHeight="1">
      <c r="A766" s="19"/>
      <c r="C766" s="19"/>
    </row>
    <row r="767" spans="1:3" ht="12.75" customHeight="1">
      <c r="A767" s="19"/>
      <c r="C767" s="19"/>
    </row>
    <row r="768" spans="1:3" ht="12.75" customHeight="1">
      <c r="A768" s="19"/>
      <c r="C768" s="19"/>
    </row>
    <row r="769" spans="1:3" ht="12.75" customHeight="1">
      <c r="A769" s="19"/>
      <c r="C769" s="19"/>
    </row>
    <row r="770" spans="1:3" ht="12.75" customHeight="1">
      <c r="A770" s="19"/>
      <c r="C770" s="19"/>
    </row>
    <row r="771" spans="1:3" ht="12.75" customHeight="1">
      <c r="A771" s="19"/>
      <c r="C771" s="19"/>
    </row>
    <row r="772" spans="1:3" ht="12.75" customHeight="1">
      <c r="A772" s="19"/>
      <c r="C772" s="19"/>
    </row>
    <row r="773" spans="1:3" ht="12.75" customHeight="1">
      <c r="A773" s="19"/>
      <c r="C773" s="19"/>
    </row>
    <row r="774" spans="1:3" ht="12.75" customHeight="1">
      <c r="A774" s="19"/>
      <c r="C774" s="19"/>
    </row>
    <row r="775" spans="1:3" ht="12.75" customHeight="1">
      <c r="A775" s="19"/>
      <c r="C775" s="19"/>
    </row>
    <row r="776" spans="1:3" ht="12.75" customHeight="1">
      <c r="A776" s="19"/>
      <c r="C776" s="19"/>
    </row>
    <row r="777" spans="1:3" ht="12.75" customHeight="1">
      <c r="A777" s="19"/>
      <c r="C777" s="19"/>
    </row>
    <row r="778" spans="1:3" ht="12.75" customHeight="1">
      <c r="A778" s="19"/>
      <c r="C778" s="19"/>
    </row>
    <row r="779" spans="1:3" ht="12.75" customHeight="1">
      <c r="A779" s="19"/>
      <c r="C779" s="19"/>
    </row>
    <row r="780" spans="1:3" ht="12.75" customHeight="1">
      <c r="A780" s="19"/>
      <c r="C780" s="19"/>
    </row>
    <row r="781" spans="1:3" ht="12.75" customHeight="1">
      <c r="A781" s="19"/>
      <c r="C781" s="19"/>
    </row>
    <row r="782" spans="1:3" ht="12.75" customHeight="1">
      <c r="A782" s="19"/>
      <c r="C782" s="19"/>
    </row>
    <row r="783" spans="1:3" ht="12.75" customHeight="1">
      <c r="A783" s="19"/>
      <c r="C783" s="19"/>
    </row>
    <row r="784" spans="1:3" ht="12.75" customHeight="1">
      <c r="A784" s="19"/>
      <c r="C784" s="19"/>
    </row>
    <row r="785" spans="1:3" ht="12.75" customHeight="1">
      <c r="A785" s="19"/>
      <c r="C785" s="19"/>
    </row>
    <row r="786" spans="1:3" ht="12.75" customHeight="1">
      <c r="A786" s="19"/>
      <c r="C786" s="19"/>
    </row>
    <row r="787" spans="1:3" ht="12.75" customHeight="1">
      <c r="A787" s="19"/>
      <c r="C787" s="19"/>
    </row>
    <row r="788" spans="1:3" ht="12.75" customHeight="1">
      <c r="A788" s="19"/>
      <c r="C788" s="19"/>
    </row>
    <row r="789" spans="1:3" ht="12.75" customHeight="1">
      <c r="A789" s="19"/>
      <c r="C789" s="19"/>
    </row>
    <row r="790" spans="1:3" ht="12.75" customHeight="1">
      <c r="A790" s="19"/>
      <c r="C790" s="19"/>
    </row>
    <row r="791" spans="1:3" ht="12.75" customHeight="1">
      <c r="A791" s="19"/>
      <c r="C791" s="19"/>
    </row>
    <row r="792" spans="1:3" ht="12.75" customHeight="1">
      <c r="A792" s="19"/>
      <c r="C792" s="19"/>
    </row>
    <row r="793" spans="1:3" ht="12.75" customHeight="1">
      <c r="A793" s="19"/>
      <c r="C793" s="19"/>
    </row>
    <row r="794" spans="1:3" ht="12.75" customHeight="1">
      <c r="A794" s="19"/>
      <c r="C794" s="19"/>
    </row>
    <row r="795" spans="1:3" ht="12.75" customHeight="1">
      <c r="A795" s="19"/>
      <c r="C795" s="19"/>
    </row>
    <row r="796" spans="1:3" ht="12.75" customHeight="1">
      <c r="A796" s="19"/>
      <c r="C796" s="19"/>
    </row>
    <row r="797" spans="1:3" ht="12.75" customHeight="1">
      <c r="A797" s="19"/>
      <c r="C797" s="19"/>
    </row>
    <row r="798" spans="1:3" ht="12.75" customHeight="1">
      <c r="A798" s="19"/>
      <c r="C798" s="19"/>
    </row>
    <row r="799" spans="1:3" ht="12.75" customHeight="1">
      <c r="A799" s="19"/>
      <c r="C799" s="19"/>
    </row>
    <row r="800" spans="1:3" ht="12.75" customHeight="1">
      <c r="A800" s="19"/>
      <c r="C800" s="19"/>
    </row>
    <row r="801" spans="1:3" ht="12.75" customHeight="1">
      <c r="A801" s="19"/>
      <c r="C801" s="19"/>
    </row>
    <row r="802" spans="1:3" ht="12.75" customHeight="1">
      <c r="A802" s="19"/>
      <c r="C802" s="19"/>
    </row>
    <row r="803" spans="1:3" ht="12.75" customHeight="1">
      <c r="A803" s="19"/>
      <c r="C803" s="19"/>
    </row>
    <row r="804" spans="1:3" ht="12.75" customHeight="1">
      <c r="A804" s="19"/>
      <c r="C804" s="19"/>
    </row>
    <row r="805" spans="1:3" ht="12.75" customHeight="1">
      <c r="A805" s="19"/>
      <c r="C805" s="19"/>
    </row>
    <row r="806" spans="1:3" ht="12.75" customHeight="1">
      <c r="A806" s="19"/>
      <c r="C806" s="19"/>
    </row>
    <row r="807" spans="1:3" ht="12.75" customHeight="1">
      <c r="A807" s="19"/>
      <c r="C807" s="19"/>
    </row>
    <row r="808" spans="1:3" ht="12.75" customHeight="1">
      <c r="A808" s="19"/>
      <c r="C808" s="19"/>
    </row>
    <row r="809" spans="1:3" ht="12.75" customHeight="1">
      <c r="A809" s="19"/>
      <c r="C809" s="19"/>
    </row>
    <row r="810" spans="1:3" ht="12.75" customHeight="1">
      <c r="A810" s="19"/>
      <c r="C810" s="19"/>
    </row>
    <row r="811" spans="1:3" ht="12.75" customHeight="1">
      <c r="A811" s="19"/>
      <c r="C811" s="19"/>
    </row>
    <row r="812" spans="1:3" ht="12.75" customHeight="1">
      <c r="A812" s="19"/>
      <c r="C812" s="19"/>
    </row>
    <row r="813" spans="1:3" ht="12.75" customHeight="1">
      <c r="A813" s="19"/>
      <c r="C813" s="19"/>
    </row>
    <row r="814" spans="1:3" ht="12.75" customHeight="1">
      <c r="A814" s="19"/>
      <c r="C814" s="19"/>
    </row>
    <row r="815" spans="1:3" ht="12.75" customHeight="1">
      <c r="A815" s="19"/>
      <c r="C815" s="19"/>
    </row>
    <row r="816" spans="1:3" ht="12.75" customHeight="1">
      <c r="A816" s="19"/>
      <c r="C816" s="19"/>
    </row>
    <row r="817" spans="1:3" ht="12.75" customHeight="1">
      <c r="A817" s="19"/>
      <c r="C817" s="19"/>
    </row>
    <row r="818" spans="1:3" ht="12.75" customHeight="1">
      <c r="A818" s="19"/>
      <c r="C818" s="19"/>
    </row>
    <row r="819" spans="1:3" ht="12.75" customHeight="1">
      <c r="A819" s="19"/>
      <c r="C819" s="19"/>
    </row>
    <row r="820" spans="1:3" ht="12.75" customHeight="1">
      <c r="A820" s="19"/>
      <c r="C820" s="19"/>
    </row>
    <row r="821" spans="1:3" ht="12.75" customHeight="1">
      <c r="A821" s="19"/>
      <c r="C821" s="19"/>
    </row>
    <row r="822" spans="1:3" ht="12.75" customHeight="1">
      <c r="A822" s="19"/>
      <c r="C822" s="19"/>
    </row>
    <row r="823" spans="1:3" ht="12.75" customHeight="1">
      <c r="A823" s="19"/>
      <c r="C823" s="19"/>
    </row>
    <row r="824" spans="1:3" ht="12.75" customHeight="1">
      <c r="A824" s="19"/>
      <c r="C824" s="19"/>
    </row>
    <row r="825" spans="1:3" ht="12.75" customHeight="1">
      <c r="A825" s="19"/>
      <c r="C825" s="19"/>
    </row>
    <row r="826" spans="1:3" ht="12.75" customHeight="1">
      <c r="A826" s="19"/>
      <c r="C826" s="19"/>
    </row>
    <row r="827" spans="1:3" ht="12.75" customHeight="1">
      <c r="A827" s="19"/>
      <c r="C827" s="19"/>
    </row>
    <row r="828" spans="1:3" ht="12.75" customHeight="1">
      <c r="A828" s="19"/>
      <c r="C828" s="19"/>
    </row>
    <row r="829" spans="1:3" ht="12.75" customHeight="1">
      <c r="A829" s="19"/>
      <c r="C829" s="19"/>
    </row>
    <row r="830" spans="1:3" ht="12.75" customHeight="1">
      <c r="A830" s="19"/>
      <c r="C830" s="19"/>
    </row>
    <row r="831" spans="1:3" ht="12.75" customHeight="1">
      <c r="A831" s="19"/>
      <c r="C831" s="19"/>
    </row>
    <row r="832" spans="1:3" ht="12.75" customHeight="1">
      <c r="A832" s="19"/>
      <c r="C832" s="19"/>
    </row>
    <row r="833" spans="1:3" ht="12.75" customHeight="1">
      <c r="A833" s="19"/>
      <c r="C833" s="19"/>
    </row>
    <row r="834" spans="1:3" ht="12.75" customHeight="1">
      <c r="A834" s="19"/>
      <c r="C834" s="19"/>
    </row>
    <row r="835" spans="1:3" ht="12.75" customHeight="1">
      <c r="A835" s="19"/>
      <c r="C835" s="19"/>
    </row>
    <row r="836" spans="1:3" ht="12.75" customHeight="1">
      <c r="A836" s="19"/>
      <c r="C836" s="19"/>
    </row>
    <row r="837" spans="1:3" ht="12.75" customHeight="1">
      <c r="A837" s="19"/>
      <c r="C837" s="19"/>
    </row>
    <row r="838" spans="1:3" ht="12.75" customHeight="1">
      <c r="A838" s="19"/>
      <c r="C838" s="19"/>
    </row>
    <row r="839" spans="1:3" ht="12.75" customHeight="1">
      <c r="A839" s="19"/>
      <c r="C839" s="19"/>
    </row>
    <row r="840" spans="1:3" ht="12.75" customHeight="1">
      <c r="A840" s="19"/>
      <c r="C840" s="19"/>
    </row>
    <row r="841" spans="1:3" ht="12.75" customHeight="1">
      <c r="A841" s="19"/>
      <c r="C841" s="19"/>
    </row>
    <row r="842" spans="1:3" ht="12.75" customHeight="1">
      <c r="A842" s="19"/>
      <c r="C842" s="19"/>
    </row>
    <row r="843" spans="1:3" ht="12.75" customHeight="1">
      <c r="A843" s="19"/>
      <c r="C843" s="19"/>
    </row>
    <row r="844" spans="1:3" ht="12.75" customHeight="1">
      <c r="A844" s="19"/>
      <c r="C844" s="19"/>
    </row>
    <row r="845" spans="1:3" ht="12.75" customHeight="1">
      <c r="A845" s="19"/>
      <c r="C845" s="19"/>
    </row>
    <row r="846" spans="1:3" ht="12.75" customHeight="1">
      <c r="A846" s="19"/>
      <c r="C846" s="19"/>
    </row>
    <row r="847" spans="1:3" ht="12.75" customHeight="1">
      <c r="A847" s="19"/>
      <c r="C847" s="19"/>
    </row>
    <row r="848" spans="1:3" ht="12.75" customHeight="1">
      <c r="A848" s="19"/>
      <c r="C848" s="19"/>
    </row>
    <row r="849" spans="1:3" ht="12.75" customHeight="1">
      <c r="A849" s="19"/>
      <c r="C849" s="19"/>
    </row>
    <row r="850" spans="1:3" ht="12.75" customHeight="1">
      <c r="A850" s="19"/>
      <c r="C850" s="19"/>
    </row>
    <row r="851" spans="1:3" ht="12.75" customHeight="1">
      <c r="A851" s="19"/>
      <c r="C851" s="19"/>
    </row>
    <row r="852" spans="1:3" ht="12.75" customHeight="1">
      <c r="A852" s="19"/>
      <c r="C852" s="19"/>
    </row>
    <row r="853" spans="1:3" ht="12.75" customHeight="1">
      <c r="A853" s="19"/>
      <c r="C853" s="19"/>
    </row>
    <row r="854" spans="1:3" ht="12.75" customHeight="1">
      <c r="A854" s="19"/>
      <c r="C854" s="19"/>
    </row>
    <row r="855" spans="1:3" ht="12.75" customHeight="1">
      <c r="A855" s="19"/>
      <c r="C855" s="19"/>
    </row>
    <row r="856" spans="1:3" ht="12.75" customHeight="1">
      <c r="A856" s="19"/>
      <c r="C856" s="19"/>
    </row>
    <row r="857" spans="1:3" ht="12.75" customHeight="1">
      <c r="A857" s="19"/>
      <c r="C857" s="19"/>
    </row>
    <row r="858" spans="1:3" ht="12.75" customHeight="1">
      <c r="A858" s="19"/>
      <c r="C858" s="19"/>
    </row>
    <row r="859" spans="1:3" ht="12.75" customHeight="1">
      <c r="A859" s="19"/>
      <c r="C859" s="19"/>
    </row>
    <row r="860" spans="1:3" ht="12.75" customHeight="1">
      <c r="A860" s="19"/>
      <c r="C860" s="19"/>
    </row>
    <row r="861" spans="1:3" ht="12.75" customHeight="1">
      <c r="A861" s="19"/>
      <c r="C861" s="19"/>
    </row>
    <row r="862" spans="1:3" ht="12.75" customHeight="1">
      <c r="A862" s="19"/>
      <c r="C862" s="19"/>
    </row>
    <row r="863" spans="1:3" ht="12.75" customHeight="1">
      <c r="A863" s="19"/>
      <c r="C863" s="19"/>
    </row>
    <row r="864" spans="1:3" ht="12.75" customHeight="1">
      <c r="A864" s="19"/>
      <c r="C864" s="19"/>
    </row>
    <row r="865" spans="1:3" ht="12.75" customHeight="1">
      <c r="A865" s="19"/>
      <c r="C865" s="19"/>
    </row>
    <row r="866" spans="1:3" ht="12.75" customHeight="1">
      <c r="A866" s="19"/>
      <c r="C866" s="19"/>
    </row>
    <row r="867" spans="1:3" ht="12.75" customHeight="1">
      <c r="A867" s="19"/>
      <c r="C867" s="19"/>
    </row>
    <row r="868" spans="1:3" ht="12.75" customHeight="1">
      <c r="A868" s="19"/>
      <c r="C868" s="19"/>
    </row>
    <row r="869" spans="1:3" ht="12.75" customHeight="1">
      <c r="A869" s="19"/>
      <c r="C869" s="19"/>
    </row>
    <row r="870" spans="1:3" ht="12.75" customHeight="1">
      <c r="A870" s="19"/>
      <c r="C870" s="19"/>
    </row>
    <row r="871" spans="1:3" ht="12.75" customHeight="1">
      <c r="A871" s="19"/>
      <c r="C871" s="19"/>
    </row>
    <row r="872" spans="1:3" ht="12.75" customHeight="1">
      <c r="A872" s="19"/>
      <c r="C872" s="19"/>
    </row>
    <row r="873" spans="1:3" ht="12.75" customHeight="1">
      <c r="A873" s="19"/>
      <c r="C873" s="19"/>
    </row>
    <row r="874" spans="1:3" ht="12.75" customHeight="1">
      <c r="A874" s="19"/>
      <c r="C874" s="19"/>
    </row>
    <row r="875" spans="1:3" ht="12.75" customHeight="1">
      <c r="A875" s="19"/>
      <c r="C875" s="19"/>
    </row>
    <row r="876" spans="1:3" ht="12.75" customHeight="1">
      <c r="A876" s="19"/>
      <c r="C876" s="19"/>
    </row>
    <row r="877" spans="1:3" ht="12.75" customHeight="1">
      <c r="A877" s="19"/>
      <c r="C877" s="19"/>
    </row>
    <row r="878" spans="1:3" ht="12.75" customHeight="1">
      <c r="A878" s="19"/>
      <c r="C878" s="19"/>
    </row>
    <row r="879" spans="1:3" ht="12.75" customHeight="1">
      <c r="A879" s="19"/>
      <c r="C879" s="19"/>
    </row>
    <row r="880" spans="1:3" ht="12.75" customHeight="1">
      <c r="A880" s="19"/>
      <c r="C880" s="19"/>
    </row>
    <row r="881" spans="1:3" ht="12.75" customHeight="1">
      <c r="A881" s="19"/>
      <c r="C881" s="19"/>
    </row>
    <row r="882" spans="1:3" ht="12.75" customHeight="1">
      <c r="A882" s="19"/>
      <c r="C882" s="19"/>
    </row>
    <row r="883" spans="1:3" ht="12.75" customHeight="1">
      <c r="A883" s="19"/>
      <c r="C883" s="19"/>
    </row>
    <row r="884" spans="1:3" ht="12.75" customHeight="1">
      <c r="A884" s="19"/>
      <c r="C884" s="19"/>
    </row>
    <row r="885" spans="1:3" ht="12.75" customHeight="1">
      <c r="A885" s="19"/>
      <c r="C885" s="19"/>
    </row>
    <row r="886" spans="1:3" ht="12.75" customHeight="1">
      <c r="A886" s="19"/>
      <c r="C886" s="19"/>
    </row>
    <row r="887" spans="1:3" ht="12.75" customHeight="1">
      <c r="A887" s="19"/>
      <c r="C887" s="19"/>
    </row>
    <row r="888" spans="1:3" ht="12.75" customHeight="1">
      <c r="A888" s="19"/>
      <c r="C888" s="19"/>
    </row>
    <row r="889" spans="1:3" ht="12.75" customHeight="1">
      <c r="A889" s="19"/>
      <c r="C889" s="19"/>
    </row>
    <row r="890" spans="1:3" ht="12.75" customHeight="1">
      <c r="A890" s="19"/>
      <c r="C890" s="19"/>
    </row>
    <row r="891" spans="1:3" ht="12.75" customHeight="1">
      <c r="A891" s="19"/>
      <c r="C891" s="19"/>
    </row>
    <row r="892" spans="1:3" ht="12.75" customHeight="1">
      <c r="A892" s="19"/>
      <c r="C892" s="19"/>
    </row>
    <row r="893" spans="1:3" ht="12.75" customHeight="1">
      <c r="A893" s="19"/>
      <c r="C893" s="19"/>
    </row>
    <row r="894" spans="1:3" ht="12.75" customHeight="1">
      <c r="A894" s="19"/>
      <c r="C894" s="19"/>
    </row>
    <row r="895" spans="1:3" ht="12.75" customHeight="1">
      <c r="A895" s="19"/>
      <c r="C895" s="19"/>
    </row>
    <row r="896" spans="1:3" ht="12.75" customHeight="1">
      <c r="A896" s="19"/>
      <c r="C896" s="19"/>
    </row>
    <row r="897" spans="1:3" ht="12.75" customHeight="1">
      <c r="A897" s="19"/>
      <c r="C897" s="19"/>
    </row>
    <row r="898" spans="1:3" ht="12.75" customHeight="1">
      <c r="A898" s="19"/>
      <c r="C898" s="19"/>
    </row>
    <row r="899" spans="1:3" ht="12.75" customHeight="1">
      <c r="A899" s="19"/>
      <c r="C899" s="19"/>
    </row>
    <row r="900" spans="1:3" ht="12.75" customHeight="1">
      <c r="A900" s="19"/>
      <c r="C900" s="19"/>
    </row>
    <row r="901" spans="1:3" ht="12.75" customHeight="1">
      <c r="A901" s="19"/>
      <c r="C901" s="19"/>
    </row>
    <row r="902" spans="1:3" ht="12.75" customHeight="1">
      <c r="A902" s="19"/>
      <c r="C902" s="19"/>
    </row>
    <row r="903" spans="1:3" ht="12.75" customHeight="1">
      <c r="A903" s="19"/>
      <c r="C903" s="19"/>
    </row>
    <row r="904" spans="1:3" ht="12.75" customHeight="1">
      <c r="A904" s="19"/>
      <c r="C904" s="19"/>
    </row>
    <row r="905" spans="1:3" ht="12.75" customHeight="1">
      <c r="A905" s="19"/>
      <c r="C905" s="19"/>
    </row>
    <row r="906" spans="1:3" ht="12.75" customHeight="1">
      <c r="A906" s="19"/>
      <c r="C906" s="19"/>
    </row>
    <row r="907" spans="1:3" ht="12.75" customHeight="1">
      <c r="A907" s="19"/>
      <c r="C907" s="19"/>
    </row>
    <row r="908" spans="1:3" ht="12.75" customHeight="1">
      <c r="A908" s="19"/>
      <c r="C908" s="19"/>
    </row>
    <row r="909" spans="1:3" ht="12.75" customHeight="1">
      <c r="A909" s="19"/>
      <c r="C909" s="19"/>
    </row>
    <row r="910" spans="1:3" ht="12.75" customHeight="1">
      <c r="A910" s="19"/>
      <c r="C910" s="19"/>
    </row>
    <row r="911" spans="1:3" ht="12.75" customHeight="1">
      <c r="A911" s="19"/>
      <c r="C911" s="19"/>
    </row>
    <row r="912" spans="1:3" ht="12.75" customHeight="1">
      <c r="A912" s="19"/>
      <c r="C912" s="19"/>
    </row>
    <row r="913" spans="1:3" ht="12.75" customHeight="1">
      <c r="A913" s="19"/>
      <c r="C913" s="19"/>
    </row>
    <row r="914" spans="1:3" ht="12.75" customHeight="1">
      <c r="A914" s="19"/>
      <c r="C914" s="19"/>
    </row>
    <row r="915" spans="1:3" ht="12.75" customHeight="1">
      <c r="A915" s="19"/>
      <c r="C915" s="19"/>
    </row>
    <row r="916" spans="1:3" ht="12.75" customHeight="1">
      <c r="A916" s="19"/>
      <c r="C916" s="19"/>
    </row>
    <row r="917" spans="1:3" ht="12.75" customHeight="1">
      <c r="A917" s="19"/>
      <c r="C917" s="19"/>
    </row>
    <row r="918" spans="1:3" ht="12.75" customHeight="1">
      <c r="A918" s="19"/>
      <c r="C918" s="19"/>
    </row>
    <row r="919" spans="1:3" ht="12.75" customHeight="1">
      <c r="A919" s="19"/>
      <c r="C919" s="19"/>
    </row>
    <row r="920" spans="1:3" ht="12.75" customHeight="1">
      <c r="A920" s="19"/>
      <c r="C920" s="19"/>
    </row>
    <row r="921" spans="1:3" ht="12.75" customHeight="1">
      <c r="A921" s="19"/>
      <c r="C921" s="19"/>
    </row>
    <row r="922" spans="1:3" ht="12.75" customHeight="1">
      <c r="A922" s="19"/>
      <c r="C922" s="19"/>
    </row>
    <row r="923" spans="1:3" ht="12.75" customHeight="1">
      <c r="A923" s="19"/>
      <c r="C923" s="19"/>
    </row>
    <row r="924" spans="1:3" ht="12.75" customHeight="1">
      <c r="A924" s="19"/>
      <c r="C924" s="19"/>
    </row>
    <row r="925" spans="1:3" ht="12.75" customHeight="1">
      <c r="A925" s="19"/>
      <c r="C925" s="19"/>
    </row>
    <row r="926" spans="1:3" ht="12.75" customHeight="1">
      <c r="A926" s="19"/>
      <c r="C926" s="19"/>
    </row>
    <row r="927" spans="1:3" ht="12.75" customHeight="1">
      <c r="A927" s="19"/>
      <c r="C927" s="19"/>
    </row>
    <row r="928" spans="1:3" ht="12.75" customHeight="1">
      <c r="A928" s="19"/>
      <c r="C928" s="19"/>
    </row>
    <row r="929" spans="1:3" ht="12.75" customHeight="1">
      <c r="A929" s="19"/>
      <c r="C929" s="19"/>
    </row>
    <row r="930" spans="1:3" ht="12.75" customHeight="1">
      <c r="A930" s="19"/>
      <c r="C930" s="19"/>
    </row>
    <row r="931" spans="1:3" ht="12.75" customHeight="1">
      <c r="A931" s="19"/>
      <c r="C931" s="19"/>
    </row>
    <row r="932" spans="1:3" ht="12.75" customHeight="1">
      <c r="A932" s="19"/>
      <c r="C932" s="19"/>
    </row>
    <row r="933" spans="1:3" ht="12.75" customHeight="1">
      <c r="A933" s="19"/>
      <c r="C933" s="19"/>
    </row>
    <row r="934" spans="1:3" ht="12.75" customHeight="1">
      <c r="A934" s="19"/>
      <c r="C934" s="19"/>
    </row>
    <row r="935" spans="1:3" ht="12.75" customHeight="1">
      <c r="A935" s="19"/>
      <c r="C935" s="19"/>
    </row>
    <row r="936" spans="1:3" ht="12.75" customHeight="1">
      <c r="A936" s="19"/>
      <c r="C936" s="19"/>
    </row>
    <row r="937" spans="1:3" ht="12.75" customHeight="1">
      <c r="A937" s="19"/>
      <c r="C937" s="19"/>
    </row>
    <row r="938" spans="1:3" ht="12.75" customHeight="1">
      <c r="A938" s="19"/>
      <c r="C938" s="19"/>
    </row>
    <row r="939" spans="1:3" ht="12.75" customHeight="1">
      <c r="A939" s="19"/>
      <c r="C939" s="19"/>
    </row>
    <row r="940" spans="1:3" ht="12.75" customHeight="1">
      <c r="A940" s="19"/>
      <c r="C940" s="19"/>
    </row>
    <row r="941" spans="1:3" ht="12.75" customHeight="1">
      <c r="A941" s="19"/>
      <c r="C941" s="19"/>
    </row>
    <row r="942" spans="1:3" ht="12.75" customHeight="1">
      <c r="A942" s="19"/>
      <c r="C942" s="19"/>
    </row>
    <row r="943" spans="1:3" ht="12.75" customHeight="1">
      <c r="A943" s="19"/>
      <c r="C943" s="19"/>
    </row>
    <row r="944" spans="1:3" ht="12.75" customHeight="1">
      <c r="A944" s="19"/>
      <c r="C944" s="19"/>
    </row>
    <row r="945" spans="1:3" ht="12.75" customHeight="1">
      <c r="A945" s="19"/>
      <c r="C945" s="19"/>
    </row>
    <row r="946" spans="1:3" ht="12.75" customHeight="1">
      <c r="A946" s="19"/>
      <c r="C946" s="19"/>
    </row>
    <row r="947" spans="1:3" ht="12.75" customHeight="1">
      <c r="A947" s="19"/>
      <c r="C947" s="19"/>
    </row>
    <row r="948" spans="1:3" ht="12.75" customHeight="1">
      <c r="A948" s="19"/>
      <c r="C948" s="19"/>
    </row>
    <row r="949" spans="1:3" ht="12.75" customHeight="1">
      <c r="A949" s="19"/>
      <c r="C949" s="19"/>
    </row>
    <row r="950" spans="1:3" ht="12.75" customHeight="1">
      <c r="A950" s="19"/>
      <c r="C950" s="19"/>
    </row>
    <row r="951" spans="1:3" ht="12.75" customHeight="1">
      <c r="A951" s="19"/>
      <c r="C951" s="19"/>
    </row>
    <row r="952" spans="1:3" ht="12.75" customHeight="1">
      <c r="A952" s="19"/>
      <c r="C952" s="19"/>
    </row>
    <row r="953" spans="1:3" ht="12.75" customHeight="1">
      <c r="A953" s="19"/>
      <c r="C953" s="19"/>
    </row>
    <row r="954" spans="1:3" ht="12.75" customHeight="1">
      <c r="A954" s="19"/>
      <c r="C954" s="19"/>
    </row>
    <row r="955" spans="1:3" ht="12.75" customHeight="1">
      <c r="A955" s="19"/>
      <c r="C955" s="19"/>
    </row>
    <row r="956" spans="1:3" ht="12.75" customHeight="1">
      <c r="A956" s="19"/>
      <c r="C956" s="19"/>
    </row>
    <row r="957" spans="1:3" ht="12.75" customHeight="1">
      <c r="A957" s="19"/>
      <c r="C957" s="19"/>
    </row>
    <row r="958" spans="1:3" ht="12.75" customHeight="1">
      <c r="A958" s="19"/>
      <c r="C958" s="19"/>
    </row>
    <row r="959" spans="1:3" ht="12.75" customHeight="1">
      <c r="A959" s="19"/>
      <c r="C959" s="19"/>
    </row>
    <row r="960" spans="1:3" ht="12.75" customHeight="1">
      <c r="A960" s="19"/>
      <c r="C960" s="19"/>
    </row>
    <row r="961" spans="1:3" ht="12.75" customHeight="1">
      <c r="A961" s="19"/>
      <c r="C961" s="19"/>
    </row>
    <row r="962" spans="1:3" ht="12.75" customHeight="1">
      <c r="A962" s="19"/>
      <c r="C962" s="19"/>
    </row>
    <row r="963" spans="1:3" ht="12.75" customHeight="1">
      <c r="A963" s="19"/>
      <c r="C963" s="19"/>
    </row>
    <row r="964" spans="1:3" ht="12.75" customHeight="1">
      <c r="A964" s="19"/>
      <c r="C964" s="19"/>
    </row>
    <row r="965" spans="1:3" ht="12.75" customHeight="1">
      <c r="A965" s="19"/>
      <c r="C965" s="19"/>
    </row>
    <row r="966" spans="1:3" ht="12.75" customHeight="1">
      <c r="A966" s="19"/>
      <c r="C966" s="19"/>
    </row>
    <row r="967" spans="1:3" ht="12.75" customHeight="1">
      <c r="A967" s="19"/>
      <c r="C967" s="19"/>
    </row>
    <row r="968" spans="1:3" ht="12.75" customHeight="1">
      <c r="A968" s="19"/>
      <c r="C968" s="19"/>
    </row>
    <row r="969" spans="1:3" ht="12.75" customHeight="1">
      <c r="A969" s="19"/>
      <c r="C969" s="19"/>
    </row>
    <row r="970" spans="1:3" ht="12.75" customHeight="1">
      <c r="A970" s="19"/>
      <c r="C970" s="19"/>
    </row>
    <row r="971" spans="1:3" ht="12.75" customHeight="1">
      <c r="A971" s="19"/>
      <c r="C971" s="19"/>
    </row>
    <row r="972" spans="1:3" ht="12.75" customHeight="1">
      <c r="A972" s="19"/>
      <c r="C972" s="19"/>
    </row>
    <row r="973" spans="1:3" ht="12.75" customHeight="1">
      <c r="A973" s="19"/>
      <c r="C973" s="19"/>
    </row>
    <row r="974" spans="1:3" ht="12.75" customHeight="1">
      <c r="A974" s="19"/>
      <c r="C974" s="19"/>
    </row>
    <row r="975" spans="1:3" ht="12.75" customHeight="1">
      <c r="A975" s="19"/>
      <c r="C975" s="19"/>
    </row>
    <row r="976" spans="1:3" ht="12.75" customHeight="1">
      <c r="A976" s="19"/>
      <c r="C976" s="19"/>
    </row>
    <row r="977" spans="1:3" ht="12.75" customHeight="1">
      <c r="A977" s="19"/>
      <c r="C977" s="19"/>
    </row>
    <row r="978" spans="1:3" ht="12.75" customHeight="1">
      <c r="A978" s="19"/>
      <c r="C978" s="19"/>
    </row>
    <row r="979" spans="1:3" ht="12.75" customHeight="1">
      <c r="A979" s="19"/>
      <c r="C979" s="19"/>
    </row>
    <row r="980" spans="1:3" ht="12.75" customHeight="1">
      <c r="A980" s="19"/>
      <c r="C980" s="19"/>
    </row>
    <row r="981" spans="1:3" ht="12.75" customHeight="1">
      <c r="A981" s="19"/>
      <c r="C981" s="19"/>
    </row>
    <row r="982" spans="1:3" ht="12.75" customHeight="1">
      <c r="A982" s="19"/>
      <c r="C982" s="19"/>
    </row>
    <row r="983" spans="1:3" ht="12.75" customHeight="1">
      <c r="A983" s="19"/>
      <c r="C983" s="19"/>
    </row>
    <row r="984" spans="1:3" ht="12.75" customHeight="1">
      <c r="A984" s="19"/>
      <c r="C984" s="19"/>
    </row>
    <row r="985" spans="1:3" ht="12.75" customHeight="1">
      <c r="A985" s="19"/>
      <c r="C985" s="19"/>
    </row>
    <row r="986" spans="1:3" ht="12.75" customHeight="1">
      <c r="A986" s="19"/>
      <c r="C986" s="19"/>
    </row>
    <row r="987" spans="1:3" ht="12.75" customHeight="1">
      <c r="A987" s="19"/>
      <c r="C987" s="19"/>
    </row>
    <row r="988" spans="1:3" ht="12.75" customHeight="1">
      <c r="A988" s="19"/>
      <c r="C988" s="19"/>
    </row>
    <row r="989" spans="1:3" ht="12.75" customHeight="1">
      <c r="A989" s="19"/>
      <c r="C989" s="19"/>
    </row>
    <row r="990" spans="1:3" ht="12.75" customHeight="1">
      <c r="A990" s="19"/>
      <c r="C990" s="19"/>
    </row>
    <row r="991" spans="1:3" ht="12.75" customHeight="1">
      <c r="A991" s="19"/>
      <c r="C991" s="19"/>
    </row>
    <row r="992" spans="1:3" ht="12.75" customHeight="1">
      <c r="A992" s="19"/>
      <c r="C992" s="19"/>
    </row>
    <row r="993" spans="1:3" ht="12.75" customHeight="1">
      <c r="A993" s="19"/>
      <c r="C993" s="19"/>
    </row>
    <row r="994" spans="1:3" ht="12.75" customHeight="1">
      <c r="A994" s="19"/>
      <c r="C994" s="19"/>
    </row>
    <row r="995" spans="1:3" ht="12.75" customHeight="1">
      <c r="A995" s="19"/>
      <c r="C995" s="19"/>
    </row>
    <row r="996" spans="1:3" ht="12.75" customHeight="1">
      <c r="A996" s="19"/>
      <c r="C996" s="19"/>
    </row>
    <row r="997" spans="1:3" ht="12.75" customHeight="1">
      <c r="A997" s="19"/>
      <c r="C997" s="19"/>
    </row>
    <row r="998" spans="1:3" ht="12.75" customHeight="1">
      <c r="A998" s="19"/>
      <c r="C998" s="19"/>
    </row>
  </sheetData>
  <mergeCells count="15">
    <mergeCell ref="A26:B26"/>
    <mergeCell ref="A4:B4"/>
    <mergeCell ref="C4:D4"/>
    <mergeCell ref="N4:O4"/>
    <mergeCell ref="P4:Q4"/>
    <mergeCell ref="J4:K4"/>
    <mergeCell ref="L4:M4"/>
    <mergeCell ref="L14:M14"/>
    <mergeCell ref="J14:K14"/>
    <mergeCell ref="N14:O14"/>
    <mergeCell ref="G4:H4"/>
    <mergeCell ref="E4:F4"/>
    <mergeCell ref="C14:D14"/>
    <mergeCell ref="A14:B14"/>
    <mergeCell ref="E14:F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Q1000"/>
  <sheetViews>
    <sheetView workbookViewId="0"/>
  </sheetViews>
  <sheetFormatPr defaultColWidth="14.42578125" defaultRowHeight="15" customHeight="1"/>
  <cols>
    <col min="1" max="1" width="20.28515625" customWidth="1"/>
    <col min="2" max="2" width="10.85546875" customWidth="1"/>
    <col min="3" max="3" width="9" hidden="1" customWidth="1"/>
    <col min="4" max="4" width="11.5703125" customWidth="1"/>
    <col min="5" max="5" width="7.28515625" customWidth="1"/>
    <col min="6" max="6" width="9" customWidth="1"/>
    <col min="7" max="7" width="9.5703125" customWidth="1"/>
    <col min="8" max="8" width="11.42578125" customWidth="1"/>
    <col min="9" max="9" width="20.28515625" customWidth="1"/>
    <col min="10" max="10" width="24.5703125" hidden="1" customWidth="1"/>
    <col min="11" max="11" width="24.5703125" customWidth="1"/>
    <col min="12" max="12" width="17.5703125" customWidth="1"/>
    <col min="13" max="13" width="20" hidden="1" customWidth="1"/>
    <col min="14" max="14" width="21.7109375" customWidth="1"/>
    <col min="15" max="15" width="8" customWidth="1"/>
    <col min="16" max="16" width="23.42578125" customWidth="1"/>
    <col min="17" max="27" width="8" customWidth="1"/>
  </cols>
  <sheetData>
    <row r="1" spans="1:17" ht="12.75" customHeight="1">
      <c r="A1" s="1" t="s">
        <v>0</v>
      </c>
      <c r="B1" s="2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6" t="s">
        <v>10</v>
      </c>
      <c r="J1" s="6" t="s">
        <v>12</v>
      </c>
      <c r="K1" s="6" t="s">
        <v>12</v>
      </c>
      <c r="L1" s="7" t="s">
        <v>13</v>
      </c>
      <c r="M1" s="6" t="s">
        <v>14</v>
      </c>
      <c r="N1" s="6" t="s">
        <v>14</v>
      </c>
      <c r="P1" s="8" t="s">
        <v>15</v>
      </c>
    </row>
    <row r="2" spans="1:17" ht="12.75" customHeight="1">
      <c r="A2" s="9" t="s">
        <v>16</v>
      </c>
      <c r="B2" s="13" t="s">
        <v>17</v>
      </c>
      <c r="C2" s="13">
        <v>9</v>
      </c>
      <c r="D2" s="14">
        <v>8</v>
      </c>
      <c r="E2" s="14">
        <v>7</v>
      </c>
      <c r="F2" s="14">
        <v>7</v>
      </c>
      <c r="G2" s="14">
        <v>9</v>
      </c>
      <c r="H2" s="14">
        <v>8</v>
      </c>
      <c r="I2" s="15">
        <f>'PORTIERI - GE'!$D2*'Pesi e Budget Iniziale'!$B$5+'PORTIERI - GE'!$E2*'Pesi e Budget Iniziale'!$B$6+'Pesi e Budget Iniziale'!$B$7*'PORTIERI - GE'!$F2+'PORTIERI - GE'!$G2*'Pesi e Budget Iniziale'!$B$8+'Pesi e Budget Iniziale'!$B$9*'PORTIERI - GE'!$H2+VLOOKUP(B2,SQUADRE!$A$2:$B$21,2,FALSE)*'Pesi e Budget Iniziale'!$B$10+'Pesi e Budget Iniziale'!$B$11*VLOOKUP(B2,'FATTORE CASA'!$A$2:$B$21,2,FALSE)+VLOOKUP(B2,ALLENATORE!$A$2:$B$21,2,FALSE)*'Pesi e Budget Iniziale'!$B$12</f>
        <v>89.936686666666674</v>
      </c>
      <c r="J2" s="16">
        <f>'Pesi e Budget Iniziale'!C29</f>
        <v>30</v>
      </c>
      <c r="K2" s="16">
        <f t="shared" ref="K2:K61" si="0">IF(J2&lt;=1,1,J2)</f>
        <v>30</v>
      </c>
      <c r="L2" s="15">
        <f>'PORTIERI - GE'!$D2*'Pesi e Budget Iniziale'!$D$5+'PORTIERI - GE'!$E2*'Pesi e Budget Iniziale'!$D$6+'Pesi e Budget Iniziale'!$D$7*'PORTIERI - GE'!$F2+'PORTIERI - GE'!$G2*'Pesi e Budget Iniziale'!$D$8+'Pesi e Budget Iniziale'!$D$9*'PORTIERI - GE'!$H2+VLOOKUP(B2,SQUADRE!$A$2:$B$21,2,FALSE)*'Pesi e Budget Iniziale'!$D$10+'Pesi e Budget Iniziale'!$D$11*VLOOKUP(B2,'FATTORE CASA'!$A$2:$B$21,2,FALSE)+VLOOKUP(B2,ALLENATORE!$A$2:$B$21,2,FALSE)*'Pesi e Budget Iniziale'!$D$12</f>
        <v>91.301686666666683</v>
      </c>
      <c r="M2" s="16">
        <f>J2*L2/I2</f>
        <v>30.455320309405813</v>
      </c>
      <c r="N2" s="16">
        <f t="shared" ref="N2:N61" si="1">IF(M2&lt;=0,1,M2)</f>
        <v>30.455320309405813</v>
      </c>
      <c r="P2" s="17" t="s">
        <v>18</v>
      </c>
    </row>
    <row r="3" spans="1:17" ht="12.75" customHeight="1">
      <c r="A3" s="9" t="s">
        <v>19</v>
      </c>
      <c r="B3" s="13" t="s">
        <v>20</v>
      </c>
      <c r="C3" s="13">
        <v>9</v>
      </c>
      <c r="D3" s="14">
        <v>10</v>
      </c>
      <c r="E3" s="14">
        <v>7</v>
      </c>
      <c r="F3" s="14">
        <v>8</v>
      </c>
      <c r="G3" s="14">
        <v>8</v>
      </c>
      <c r="H3" s="14">
        <v>9</v>
      </c>
      <c r="I3" s="15">
        <f>'PORTIERI - GE'!$D3*'Pesi e Budget Iniziale'!$B$5+'PORTIERI - GE'!$E3*'Pesi e Budget Iniziale'!$B$6+'Pesi e Budget Iniziale'!$B$7*'PORTIERI - GE'!$F3+'PORTIERI - GE'!$G3*'Pesi e Budget Iniziale'!$B$8+'Pesi e Budget Iniziale'!$B$9*'PORTIERI - GE'!$H3+VLOOKUP(B3,SQUADRE!$A$2:$B$21,2,FALSE)*'Pesi e Budget Iniziale'!$B$10+'Pesi e Budget Iniziale'!$B$11*VLOOKUP(B3,'FATTORE CASA'!$A$2:$B$21,2,FALSE)+VLOOKUP(B3,ALLENATORE!$A$2:$B$21,2,FALSE)*'Pesi e Budget Iniziale'!$B$12</f>
        <v>89.800143333333324</v>
      </c>
      <c r="J3" s="16">
        <f t="shared" ref="J3:J61" si="2">J$2-((I$2-I3)/(I$2-$Q$14)*J$2)</f>
        <v>29.794534564920994</v>
      </c>
      <c r="K3" s="16">
        <f t="shared" si="0"/>
        <v>29.794534564920994</v>
      </c>
      <c r="L3" s="15">
        <f>'PORTIERI - GE'!$D3*'Pesi e Budget Iniziale'!$D$5+'PORTIERI - GE'!$E3*'Pesi e Budget Iniziale'!$D$6+'Pesi e Budget Iniziale'!$D$7*'PORTIERI - GE'!$F3+'PORTIERI - GE'!$G3*'Pesi e Budget Iniziale'!$D$8+'Pesi e Budget Iniziale'!$D$9*'PORTIERI - GE'!$H3+VLOOKUP(B3,SQUADRE!$A$2:$B$21,2,FALSE)*'Pesi e Budget Iniziale'!$D$10+'Pesi e Budget Iniziale'!$D$11*VLOOKUP(B3,'FATTORE CASA'!$A$2:$B$21,2,FALSE)+VLOOKUP(B3,ALLENATORE!$A$2:$B$21,2,FALSE)*'Pesi e Budget Iniziale'!$D$12</f>
        <v>91.165143333333333</v>
      </c>
      <c r="M3" s="16">
        <f t="shared" ref="M3:M61" si="3">M$2-((L$2-L3)/(L$2-$Q$14)*M$2)</f>
        <v>30.260102389911747</v>
      </c>
      <c r="N3" s="16">
        <f t="shared" si="1"/>
        <v>30.260102389911747</v>
      </c>
      <c r="P3" s="17" t="s">
        <v>24</v>
      </c>
    </row>
    <row r="4" spans="1:17" ht="12.75" customHeight="1">
      <c r="A4" s="9" t="s">
        <v>25</v>
      </c>
      <c r="B4" s="13" t="s">
        <v>26</v>
      </c>
      <c r="C4" s="13">
        <v>9</v>
      </c>
      <c r="D4" s="14">
        <v>8</v>
      </c>
      <c r="E4" s="14">
        <v>8</v>
      </c>
      <c r="F4" s="14">
        <v>7.5</v>
      </c>
      <c r="G4" s="14">
        <v>8</v>
      </c>
      <c r="H4" s="14">
        <v>8</v>
      </c>
      <c r="I4" s="15">
        <f>'PORTIERI - GE'!$D4*'Pesi e Budget Iniziale'!$B$5+'PORTIERI - GE'!$E4*'Pesi e Budget Iniziale'!$B$6+'Pesi e Budget Iniziale'!$B$7*'PORTIERI - GE'!$F4+'PORTIERI - GE'!$G4*'Pesi e Budget Iniziale'!$B$8+'Pesi e Budget Iniziale'!$B$9*'PORTIERI - GE'!$H4+VLOOKUP(B4,SQUADRE!$A$2:$B$21,2,FALSE)*'Pesi e Budget Iniziale'!$B$10+'Pesi e Budget Iniziale'!$B$11*VLOOKUP(B4,'FATTORE CASA'!$A$2:$B$21,2,FALSE)+VLOOKUP(B4,ALLENATORE!$A$2:$B$21,2,FALSE)*'Pesi e Budget Iniziale'!$B$12</f>
        <v>86.825028333333336</v>
      </c>
      <c r="J4" s="16">
        <f t="shared" si="2"/>
        <v>25.317689866888607</v>
      </c>
      <c r="K4" s="16">
        <f t="shared" si="0"/>
        <v>25.317689866888607</v>
      </c>
      <c r="L4" s="15">
        <f>'PORTIERI - GE'!$D4*'Pesi e Budget Iniziale'!$D$5+'PORTIERI - GE'!$E4*'Pesi e Budget Iniziale'!$D$6+'Pesi e Budget Iniziale'!$D$7*'PORTIERI - GE'!$F4+'PORTIERI - GE'!$G4*'Pesi e Budget Iniziale'!$D$8+'Pesi e Budget Iniziale'!$D$9*'PORTIERI - GE'!$H4+VLOOKUP(B4,SQUADRE!$A$2:$B$21,2,FALSE)*'Pesi e Budget Iniziale'!$D$10+'Pesi e Budget Iniziale'!$D$11*VLOOKUP(B4,'FATTORE CASA'!$A$2:$B$21,2,FALSE)+VLOOKUP(B4,ALLENATORE!$A$2:$B$21,2,FALSE)*'Pesi e Budget Iniziale'!$D$12</f>
        <v>88.385028333333338</v>
      </c>
      <c r="M4" s="16">
        <f t="shared" si="3"/>
        <v>26.285332966865269</v>
      </c>
      <c r="N4" s="16">
        <f t="shared" si="1"/>
        <v>26.285332966865269</v>
      </c>
      <c r="P4" s="17" t="s">
        <v>29</v>
      </c>
    </row>
    <row r="5" spans="1:17" ht="12.75" customHeight="1">
      <c r="A5" s="9" t="s">
        <v>30</v>
      </c>
      <c r="B5" s="13" t="s">
        <v>31</v>
      </c>
      <c r="C5" s="13">
        <v>9</v>
      </c>
      <c r="D5" s="14">
        <v>8</v>
      </c>
      <c r="E5" s="14">
        <v>7</v>
      </c>
      <c r="F5" s="14">
        <v>7</v>
      </c>
      <c r="G5" s="14">
        <v>8</v>
      </c>
      <c r="H5" s="14">
        <v>8</v>
      </c>
      <c r="I5" s="15">
        <f>'PORTIERI - GE'!$D5*'Pesi e Budget Iniziale'!$B$5+'PORTIERI - GE'!$E5*'Pesi e Budget Iniziale'!$B$6+'Pesi e Budget Iniziale'!$B$7*'PORTIERI - GE'!$F5+'PORTIERI - GE'!$G5*'Pesi e Budget Iniziale'!$B$8+'Pesi e Budget Iniziale'!$B$9*'PORTIERI - GE'!$H5+VLOOKUP(B5,SQUADRE!$A$2:$B$21,2,FALSE)*'Pesi e Budget Iniziale'!$B$10+'Pesi e Budget Iniziale'!$B$11*VLOOKUP(B5,'FATTORE CASA'!$A$2:$B$21,2,FALSE)+VLOOKUP(B5,ALLENATORE!$A$2:$B$21,2,FALSE)*'Pesi e Budget Iniziale'!$B$12</f>
        <v>83.656603333333337</v>
      </c>
      <c r="J5" s="16">
        <f t="shared" si="2"/>
        <v>20.549959321224556</v>
      </c>
      <c r="K5" s="16">
        <f t="shared" si="0"/>
        <v>20.549959321224556</v>
      </c>
      <c r="L5" s="15">
        <f>'PORTIERI - GE'!$D5*'Pesi e Budget Iniziale'!$D$5+'PORTIERI - GE'!$E5*'Pesi e Budget Iniziale'!$D$6+'Pesi e Budget Iniziale'!$D$7*'PORTIERI - GE'!$F5+'PORTIERI - GE'!$G5*'Pesi e Budget Iniziale'!$D$8+'Pesi e Budget Iniziale'!$D$9*'PORTIERI - GE'!$H5+VLOOKUP(B5,SQUADRE!$A$2:$B$21,2,FALSE)*'Pesi e Budget Iniziale'!$D$10+'Pesi e Budget Iniziale'!$D$11*VLOOKUP(B5,'FATTORE CASA'!$A$2:$B$21,2,FALSE)+VLOOKUP(B5,ALLENATORE!$A$2:$B$21,2,FALSE)*'Pesi e Budget Iniziale'!$D$12</f>
        <v>85.021603333333346</v>
      </c>
      <c r="M5" s="16">
        <f t="shared" si="3"/>
        <v>21.476597052448028</v>
      </c>
      <c r="N5" s="16">
        <f t="shared" si="1"/>
        <v>21.476597052448028</v>
      </c>
      <c r="P5" s="17" t="s">
        <v>34</v>
      </c>
    </row>
    <row r="6" spans="1:17" ht="12.75" customHeight="1">
      <c r="A6" s="9" t="s">
        <v>35</v>
      </c>
      <c r="B6" s="13" t="s">
        <v>36</v>
      </c>
      <c r="C6" s="13">
        <v>9</v>
      </c>
      <c r="D6" s="14">
        <v>10</v>
      </c>
      <c r="E6" s="14">
        <v>8</v>
      </c>
      <c r="F6" s="14">
        <v>7</v>
      </c>
      <c r="G6" s="14">
        <v>7</v>
      </c>
      <c r="H6" s="14">
        <v>7</v>
      </c>
      <c r="I6" s="15">
        <f>'PORTIERI - GE'!$D6*'Pesi e Budget Iniziale'!$B$5+'PORTIERI - GE'!$E6*'Pesi e Budget Iniziale'!$B$6+'Pesi e Budget Iniziale'!$B$7*'PORTIERI - GE'!$F6+'PORTIERI - GE'!$G6*'Pesi e Budget Iniziale'!$B$8+'Pesi e Budget Iniziale'!$B$9*'PORTIERI - GE'!$H6+VLOOKUP(B6,SQUADRE!$A$2:$B$21,2,FALSE)*'Pesi e Budget Iniziale'!$B$10+'Pesi e Budget Iniziale'!$B$11*VLOOKUP(B6,'FATTORE CASA'!$A$2:$B$21,2,FALSE)+VLOOKUP(B6,ALLENATORE!$A$2:$B$21,2,FALSE)*'Pesi e Budget Iniziale'!$B$12</f>
        <v>81.36063</v>
      </c>
      <c r="J6" s="16">
        <f t="shared" si="2"/>
        <v>17.09506226878889</v>
      </c>
      <c r="K6" s="16">
        <f t="shared" si="0"/>
        <v>17.09506226878889</v>
      </c>
      <c r="L6" s="15">
        <f>'PORTIERI - GE'!$D6*'Pesi e Budget Iniziale'!$D$5+'PORTIERI - GE'!$E6*'Pesi e Budget Iniziale'!$D$6+'Pesi e Budget Iniziale'!$D$7*'PORTIERI - GE'!$F6+'PORTIERI - GE'!$G6*'Pesi e Budget Iniziale'!$D$8+'Pesi e Budget Iniziale'!$D$9*'PORTIERI - GE'!$H6+VLOOKUP(B6,SQUADRE!$A$2:$B$21,2,FALSE)*'Pesi e Budget Iniziale'!$D$10+'Pesi e Budget Iniziale'!$D$11*VLOOKUP(B6,'FATTORE CASA'!$A$2:$B$21,2,FALSE)+VLOOKUP(B6,ALLENATORE!$A$2:$B$21,2,FALSE)*'Pesi e Budget Iniziale'!$D$12</f>
        <v>82.920630000000003</v>
      </c>
      <c r="M6" s="16">
        <f t="shared" si="3"/>
        <v>18.472805999211225</v>
      </c>
      <c r="N6" s="16">
        <f t="shared" si="1"/>
        <v>18.472805999211225</v>
      </c>
      <c r="P6" s="17" t="s">
        <v>41</v>
      </c>
    </row>
    <row r="7" spans="1:17" ht="12.75" customHeight="1">
      <c r="A7" s="9" t="s">
        <v>42</v>
      </c>
      <c r="B7" s="13" t="s">
        <v>17</v>
      </c>
      <c r="C7" s="13">
        <v>8</v>
      </c>
      <c r="D7" s="14">
        <v>4</v>
      </c>
      <c r="E7" s="14">
        <v>7</v>
      </c>
      <c r="F7" s="14">
        <v>7</v>
      </c>
      <c r="G7" s="14">
        <v>8</v>
      </c>
      <c r="H7" s="14">
        <v>4</v>
      </c>
      <c r="I7" s="15">
        <f>'PORTIERI - GE'!$D7*'Pesi e Budget Iniziale'!$B$5+'PORTIERI - GE'!$E7*'Pesi e Budget Iniziale'!$B$6+'Pesi e Budget Iniziale'!$B$7*'PORTIERI - GE'!$F7+'PORTIERI - GE'!$G7*'Pesi e Budget Iniziale'!$B$8+'Pesi e Budget Iniziale'!$B$9*'PORTIERI - GE'!$H7+VLOOKUP(B7,SQUADRE!$A$2:$B$21,2,FALSE)*'Pesi e Budget Iniziale'!$B$10+'Pesi e Budget Iniziale'!$B$11*VLOOKUP(B7,'FATTORE CASA'!$A$2:$B$21,2,FALSE)+VLOOKUP(B7,ALLENATORE!$A$2:$B$21,2,FALSE)*'Pesi e Budget Iniziale'!$B$12</f>
        <v>75.934776666666664</v>
      </c>
      <c r="J7" s="16">
        <f t="shared" si="2"/>
        <v>8.9304357828766534</v>
      </c>
      <c r="K7" s="16">
        <f t="shared" si="0"/>
        <v>8.9304357828766534</v>
      </c>
      <c r="L7" s="15">
        <f>'PORTIERI - GE'!$D7*'Pesi e Budget Iniziale'!$D$5+'PORTIERI - GE'!$E7*'Pesi e Budget Iniziale'!$D$6+'Pesi e Budget Iniziale'!$D$7*'PORTIERI - GE'!$F7+'PORTIERI - GE'!$G7*'Pesi e Budget Iniziale'!$D$8+'Pesi e Budget Iniziale'!$D$9*'PORTIERI - GE'!$H7+VLOOKUP(B7,SQUADRE!$A$2:$B$21,2,FALSE)*'Pesi e Budget Iniziale'!$D$10+'Pesi e Budget Iniziale'!$D$11*VLOOKUP(B7,'FATTORE CASA'!$A$2:$B$21,2,FALSE)+VLOOKUP(B7,ALLENATORE!$A$2:$B$21,2,FALSE)*'Pesi e Budget Iniziale'!$D$12</f>
        <v>77.299776666666673</v>
      </c>
      <c r="M7" s="16">
        <f t="shared" si="3"/>
        <v>10.436593122850994</v>
      </c>
      <c r="N7" s="16">
        <f t="shared" si="1"/>
        <v>10.436593122850994</v>
      </c>
      <c r="P7" s="17" t="s">
        <v>47</v>
      </c>
    </row>
    <row r="8" spans="1:17" ht="12.75" customHeight="1">
      <c r="A8" s="9" t="s">
        <v>48</v>
      </c>
      <c r="B8" s="13" t="s">
        <v>49</v>
      </c>
      <c r="C8" s="13">
        <v>6</v>
      </c>
      <c r="D8" s="14">
        <v>9</v>
      </c>
      <c r="E8" s="14">
        <v>6.5</v>
      </c>
      <c r="F8" s="14">
        <v>6.5</v>
      </c>
      <c r="G8" s="14">
        <v>6</v>
      </c>
      <c r="H8" s="14">
        <v>8</v>
      </c>
      <c r="I8" s="15">
        <f>'PORTIERI - GE'!$D8*'Pesi e Budget Iniziale'!$B$5+'PORTIERI - GE'!$E8*'Pesi e Budget Iniziale'!$B$6+'Pesi e Budget Iniziale'!$B$7*'PORTIERI - GE'!$F8+'PORTIERI - GE'!$G8*'Pesi e Budget Iniziale'!$B$8+'Pesi e Budget Iniziale'!$B$9*'PORTIERI - GE'!$H8+VLOOKUP(B8,SQUADRE!$A$2:$B$21,2,FALSE)*'Pesi e Budget Iniziale'!$B$10+'Pesi e Budget Iniziale'!$B$11*VLOOKUP(B8,'FATTORE CASA'!$A$2:$B$21,2,FALSE)+VLOOKUP(B8,ALLENATORE!$A$2:$B$21,2,FALSE)*'Pesi e Budget Iniziale'!$B$12</f>
        <v>78.708478333333346</v>
      </c>
      <c r="J8" s="16">
        <f t="shared" si="2"/>
        <v>13.104201032401587</v>
      </c>
      <c r="K8" s="16">
        <f t="shared" si="0"/>
        <v>13.104201032401587</v>
      </c>
      <c r="L8" s="15">
        <f>'PORTIERI - GE'!$D8*'Pesi e Budget Iniziale'!$D$5+'PORTIERI - GE'!$E8*'Pesi e Budget Iniziale'!$D$6+'Pesi e Budget Iniziale'!$D$7*'PORTIERI - GE'!$F8+'PORTIERI - GE'!$G8*'Pesi e Budget Iniziale'!$D$8+'Pesi e Budget Iniziale'!$D$9*'PORTIERI - GE'!$H8+VLOOKUP(B8,SQUADRE!$A$2:$B$21,2,FALSE)*'Pesi e Budget Iniziale'!$D$10+'Pesi e Budget Iniziale'!$D$11*VLOOKUP(B8,'FATTORE CASA'!$A$2:$B$21,2,FALSE)+VLOOKUP(B8,ALLENATORE!$A$2:$B$21,2,FALSE)*'Pesi e Budget Iniziale'!$D$12</f>
        <v>79.97597833333333</v>
      </c>
      <c r="M8" s="16">
        <f t="shared" si="3"/>
        <v>14.262796195232053</v>
      </c>
      <c r="N8" s="16">
        <f t="shared" si="1"/>
        <v>14.262796195232053</v>
      </c>
      <c r="P8" s="17" t="s">
        <v>50</v>
      </c>
    </row>
    <row r="9" spans="1:17" ht="12.75" customHeight="1">
      <c r="A9" s="9" t="s">
        <v>51</v>
      </c>
      <c r="B9" s="13" t="s">
        <v>52</v>
      </c>
      <c r="C9" s="13">
        <v>9</v>
      </c>
      <c r="D9" s="14">
        <v>9</v>
      </c>
      <c r="E9" s="14">
        <v>6</v>
      </c>
      <c r="F9" s="14">
        <v>7</v>
      </c>
      <c r="G9" s="14">
        <v>6</v>
      </c>
      <c r="H9" s="14">
        <v>7</v>
      </c>
      <c r="I9" s="15">
        <f>'PORTIERI - GE'!$D9*'Pesi e Budget Iniziale'!$B$5+'PORTIERI - GE'!$E9*'Pesi e Budget Iniziale'!$B$6+'Pesi e Budget Iniziale'!$B$7*'PORTIERI - GE'!$F9+'PORTIERI - GE'!$G9*'Pesi e Budget Iniziale'!$B$8+'Pesi e Budget Iniziale'!$B$9*'PORTIERI - GE'!$H9+VLOOKUP(B9,SQUADRE!$A$2:$B$21,2,FALSE)*'Pesi e Budget Iniziale'!$B$10+'Pesi e Budget Iniziale'!$B$11*VLOOKUP(B9,'FATTORE CASA'!$A$2:$B$21,2,FALSE)+VLOOKUP(B9,ALLENATORE!$A$2:$B$21,2,FALSE)*'Pesi e Budget Iniziale'!$B$12</f>
        <v>73.932213333333337</v>
      </c>
      <c r="J9" s="16">
        <f t="shared" si="2"/>
        <v>5.9170514124212588</v>
      </c>
      <c r="K9" s="16">
        <f t="shared" si="0"/>
        <v>5.9170514124212588</v>
      </c>
      <c r="L9" s="15">
        <f>'PORTIERI - GE'!$D9*'Pesi e Budget Iniziale'!$D$5+'PORTIERI - GE'!$E9*'Pesi e Budget Iniziale'!$D$6+'Pesi e Budget Iniziale'!$D$7*'PORTIERI - GE'!$F9+'PORTIERI - GE'!$G9*'Pesi e Budget Iniziale'!$D$8+'Pesi e Budget Iniziale'!$D$9*'PORTIERI - GE'!$H9+VLOOKUP(B9,SQUADRE!$A$2:$B$21,2,FALSE)*'Pesi e Budget Iniziale'!$D$10+'Pesi e Budget Iniziale'!$D$11*VLOOKUP(B9,'FATTORE CASA'!$A$2:$B$21,2,FALSE)+VLOOKUP(B9,ALLENATORE!$A$2:$B$21,2,FALSE)*'Pesi e Budget Iniziale'!$D$12</f>
        <v>75.102213333333339</v>
      </c>
      <c r="M9" s="16">
        <f t="shared" si="3"/>
        <v>7.2947059913684988</v>
      </c>
      <c r="N9" s="16">
        <f t="shared" si="1"/>
        <v>7.2947059913684988</v>
      </c>
      <c r="P9" s="26" t="s">
        <v>54</v>
      </c>
    </row>
    <row r="10" spans="1:17" ht="12.75" customHeight="1">
      <c r="A10" s="9" t="s">
        <v>55</v>
      </c>
      <c r="B10" s="13" t="s">
        <v>56</v>
      </c>
      <c r="C10" s="13">
        <v>8</v>
      </c>
      <c r="D10" s="14">
        <v>8</v>
      </c>
      <c r="E10" s="14">
        <v>8.5</v>
      </c>
      <c r="F10" s="14">
        <v>7</v>
      </c>
      <c r="G10" s="14">
        <v>7</v>
      </c>
      <c r="H10" s="14">
        <v>7</v>
      </c>
      <c r="I10" s="15">
        <f>'PORTIERI - GE'!$D10*'Pesi e Budget Iniziale'!$B$5+'PORTIERI - GE'!$E10*'Pesi e Budget Iniziale'!$B$6+'Pesi e Budget Iniziale'!$B$7*'PORTIERI - GE'!$F10+'PORTIERI - GE'!$G10*'Pesi e Budget Iniziale'!$B$8+'Pesi e Budget Iniziale'!$B$9*'PORTIERI - GE'!$H10+VLOOKUP(B10,SQUADRE!$A$2:$B$21,2,FALSE)*'Pesi e Budget Iniziale'!$B$10+'Pesi e Budget Iniziale'!$B$11*VLOOKUP(B10,'FATTORE CASA'!$A$2:$B$21,2,FALSE)+VLOOKUP(B10,ALLENATORE!$A$2:$B$21,2,FALSE)*'Pesi e Budget Iniziale'!$B$12</f>
        <v>80.341430000000003</v>
      </c>
      <c r="J10" s="16">
        <f t="shared" si="2"/>
        <v>15.561407228148575</v>
      </c>
      <c r="K10" s="16">
        <f t="shared" si="0"/>
        <v>15.561407228148575</v>
      </c>
      <c r="L10" s="15">
        <f>'PORTIERI - GE'!$D10*'Pesi e Budget Iniziale'!$D$5+'PORTIERI - GE'!$E10*'Pesi e Budget Iniziale'!$D$6+'Pesi e Budget Iniziale'!$D$7*'PORTIERI - GE'!$F10+'PORTIERI - GE'!$G10*'Pesi e Budget Iniziale'!$D$8+'Pesi e Budget Iniziale'!$D$9*'PORTIERI - GE'!$H10+VLOOKUP(B10,SQUADRE!$A$2:$B$21,2,FALSE)*'Pesi e Budget Iniziale'!$D$10+'Pesi e Budget Iniziale'!$D$11*VLOOKUP(B10,'FATTORE CASA'!$A$2:$B$21,2,FALSE)+VLOOKUP(B10,ALLENATORE!$A$2:$B$21,2,FALSE)*'Pesi e Budget Iniziale'!$D$12</f>
        <v>81.998930000000001</v>
      </c>
      <c r="M10" s="16">
        <f t="shared" si="3"/>
        <v>17.15503857692044</v>
      </c>
      <c r="N10" s="16">
        <f t="shared" si="1"/>
        <v>17.15503857692044</v>
      </c>
      <c r="P10" s="27"/>
    </row>
    <row r="11" spans="1:17" ht="12.75" customHeight="1">
      <c r="A11" s="9" t="s">
        <v>57</v>
      </c>
      <c r="B11" s="13" t="s">
        <v>58</v>
      </c>
      <c r="C11" s="13">
        <v>6</v>
      </c>
      <c r="D11" s="14">
        <v>8.5</v>
      </c>
      <c r="E11" s="14">
        <v>6.5</v>
      </c>
      <c r="F11" s="14">
        <v>6</v>
      </c>
      <c r="G11" s="14">
        <v>5.5</v>
      </c>
      <c r="H11" s="14">
        <v>7.5</v>
      </c>
      <c r="I11" s="15">
        <f>'PORTIERI - GE'!$D11*'Pesi e Budget Iniziale'!$B$5+'PORTIERI - GE'!$E11*'Pesi e Budget Iniziale'!$B$6+'Pesi e Budget Iniziale'!$B$7*'PORTIERI - GE'!$F11+'PORTIERI - GE'!$G11*'Pesi e Budget Iniziale'!$B$8+'Pesi e Budget Iniziale'!$B$9*'PORTIERI - GE'!$H11+VLOOKUP(B11,SQUADRE!$A$2:$B$21,2,FALSE)*'Pesi e Budget Iniziale'!$B$10+'Pesi e Budget Iniziale'!$B$11*VLOOKUP(B11,'FATTORE CASA'!$A$2:$B$21,2,FALSE)+VLOOKUP(B11,ALLENATORE!$A$2:$B$21,2,FALSE)*'Pesi e Budget Iniziale'!$B$12</f>
        <v>73.242433333333338</v>
      </c>
      <c r="J11" s="16">
        <f t="shared" si="2"/>
        <v>4.8790955902736144</v>
      </c>
      <c r="K11" s="16">
        <f t="shared" si="0"/>
        <v>4.8790955902736144</v>
      </c>
      <c r="L11" s="15">
        <f>'PORTIERI - GE'!$D11*'Pesi e Budget Iniziale'!$D$5+'PORTIERI - GE'!$E11*'Pesi e Budget Iniziale'!$D$6+'Pesi e Budget Iniziale'!$D$7*'PORTIERI - GE'!$F11+'PORTIERI - GE'!$G11*'Pesi e Budget Iniziale'!$D$8+'Pesi e Budget Iniziale'!$D$9*'PORTIERI - GE'!$H11+VLOOKUP(B11,SQUADRE!$A$2:$B$21,2,FALSE)*'Pesi e Budget Iniziale'!$D$10+'Pesi e Budget Iniziale'!$D$11*VLOOKUP(B11,'FATTORE CASA'!$A$2:$B$21,2,FALSE)+VLOOKUP(B11,ALLENATORE!$A$2:$B$21,2,FALSE)*'Pesi e Budget Iniziale'!$D$12</f>
        <v>74.509933333333336</v>
      </c>
      <c r="M11" s="16">
        <f t="shared" si="3"/>
        <v>6.4479149651404555</v>
      </c>
      <c r="N11" s="16">
        <f t="shared" si="1"/>
        <v>6.4479149651404555</v>
      </c>
      <c r="P11" s="19"/>
    </row>
    <row r="12" spans="1:17" ht="12.75" customHeight="1">
      <c r="A12" s="9" t="s">
        <v>59</v>
      </c>
      <c r="B12" s="13" t="s">
        <v>60</v>
      </c>
      <c r="C12" s="13">
        <v>8</v>
      </c>
      <c r="D12" s="14">
        <v>9.5</v>
      </c>
      <c r="E12" s="14">
        <v>7</v>
      </c>
      <c r="F12" s="14">
        <v>8</v>
      </c>
      <c r="G12" s="14">
        <v>7</v>
      </c>
      <c r="H12" s="14">
        <v>7</v>
      </c>
      <c r="I12" s="15">
        <f>'PORTIERI - GE'!$D12*'Pesi e Budget Iniziale'!$B$5+'PORTIERI - GE'!$E12*'Pesi e Budget Iniziale'!$B$6+'Pesi e Budget Iniziale'!$B$7*'PORTIERI - GE'!$F12+'PORTIERI - GE'!$G12*'Pesi e Budget Iniziale'!$B$8+'Pesi e Budget Iniziale'!$B$9*'PORTIERI - GE'!$H12+VLOOKUP(B12,SQUADRE!$A$2:$B$21,2,FALSE)*'Pesi e Budget Iniziale'!$B$10+'Pesi e Budget Iniziale'!$B$11*VLOOKUP(B12,'FATTORE CASA'!$A$2:$B$21,2,FALSE)+VLOOKUP(B12,ALLENATORE!$A$2:$B$21,2,FALSE)*'Pesi e Budget Iniziale'!$B$12</f>
        <v>79.974613333333323</v>
      </c>
      <c r="J12" s="16">
        <f t="shared" si="2"/>
        <v>15.009434867645991</v>
      </c>
      <c r="K12" s="16">
        <f t="shared" si="0"/>
        <v>15.009434867645991</v>
      </c>
      <c r="L12" s="15">
        <f>'PORTIERI - GE'!$D12*'Pesi e Budget Iniziale'!$D$5+'PORTIERI - GE'!$E12*'Pesi e Budget Iniziale'!$D$6+'Pesi e Budget Iniziale'!$D$7*'PORTIERI - GE'!$F12+'PORTIERI - GE'!$G12*'Pesi e Budget Iniziale'!$D$8+'Pesi e Budget Iniziale'!$D$9*'PORTIERI - GE'!$H12+VLOOKUP(B12,SQUADRE!$A$2:$B$21,2,FALSE)*'Pesi e Budget Iniziale'!$D$10+'Pesi e Budget Iniziale'!$D$11*VLOOKUP(B12,'FATTORE CASA'!$A$2:$B$21,2,FALSE)+VLOOKUP(B12,ALLENATORE!$A$2:$B$21,2,FALSE)*'Pesi e Budget Iniziale'!$D$12</f>
        <v>81.339613333333332</v>
      </c>
      <c r="M12" s="16">
        <f t="shared" si="3"/>
        <v>16.212404287773552</v>
      </c>
      <c r="N12" s="16">
        <f t="shared" si="1"/>
        <v>16.212404287773552</v>
      </c>
      <c r="P12" s="19"/>
    </row>
    <row r="13" spans="1:17" ht="12.75" customHeight="1">
      <c r="A13" s="9" t="s">
        <v>61</v>
      </c>
      <c r="B13" s="13" t="s">
        <v>62</v>
      </c>
      <c r="C13" s="13">
        <v>8</v>
      </c>
      <c r="D13" s="14">
        <v>7</v>
      </c>
      <c r="E13" s="14">
        <v>6.5</v>
      </c>
      <c r="F13" s="14">
        <v>7.5</v>
      </c>
      <c r="G13" s="14">
        <v>6.5</v>
      </c>
      <c r="H13" s="14">
        <v>6</v>
      </c>
      <c r="I13" s="15">
        <f>'PORTIERI - GE'!$D13*'Pesi e Budget Iniziale'!$B$5+'PORTIERI - GE'!$E13*'Pesi e Budget Iniziale'!$B$6+'Pesi e Budget Iniziale'!$B$7*'PORTIERI - GE'!$F13+'PORTIERI - GE'!$G13*'Pesi e Budget Iniziale'!$B$8+'Pesi e Budget Iniziale'!$B$9*'PORTIERI - GE'!$H13+VLOOKUP(B13,SQUADRE!$A$2:$B$21,2,FALSE)*'Pesi e Budget Iniziale'!$B$10+'Pesi e Budget Iniziale'!$B$11*VLOOKUP(B13,'FATTORE CASA'!$A$2:$B$21,2,FALSE)+VLOOKUP(B13,ALLENATORE!$A$2:$B$21,2,FALSE)*'Pesi e Budget Iniziale'!$B$12</f>
        <v>74.187923333333345</v>
      </c>
      <c r="J13" s="16">
        <f t="shared" si="2"/>
        <v>6.3018345074390645</v>
      </c>
      <c r="K13" s="16">
        <f t="shared" si="0"/>
        <v>6.3018345074390645</v>
      </c>
      <c r="L13" s="15">
        <f>'PORTIERI - GE'!$D13*'Pesi e Budget Iniziale'!$D$5+'PORTIERI - GE'!$E13*'Pesi e Budget Iniziale'!$D$6+'Pesi e Budget Iniziale'!$D$7*'PORTIERI - GE'!$F13+'PORTIERI - GE'!$G13*'Pesi e Budget Iniziale'!$D$8+'Pesi e Budget Iniziale'!$D$9*'PORTIERI - GE'!$H13+VLOOKUP(B13,SQUADRE!$A$2:$B$21,2,FALSE)*'Pesi e Budget Iniziale'!$D$10+'Pesi e Budget Iniziale'!$D$11*VLOOKUP(B13,'FATTORE CASA'!$A$2:$B$21,2,FALSE)+VLOOKUP(B13,ALLENATORE!$A$2:$B$21,2,FALSE)*'Pesi e Budget Iniziale'!$D$12</f>
        <v>75.455423333333343</v>
      </c>
      <c r="M13" s="16">
        <f t="shared" si="3"/>
        <v>7.7996952842266261</v>
      </c>
      <c r="N13" s="16">
        <f t="shared" si="1"/>
        <v>7.7996952842266261</v>
      </c>
      <c r="P13" s="19"/>
    </row>
    <row r="14" spans="1:17" ht="12.75" customHeight="1">
      <c r="A14" s="9" t="s">
        <v>63</v>
      </c>
      <c r="B14" s="13" t="s">
        <v>64</v>
      </c>
      <c r="C14" s="13">
        <v>8</v>
      </c>
      <c r="D14" s="14">
        <v>8</v>
      </c>
      <c r="E14" s="14">
        <v>8</v>
      </c>
      <c r="F14" s="14">
        <v>7</v>
      </c>
      <c r="G14" s="14">
        <v>6</v>
      </c>
      <c r="H14" s="14">
        <v>7</v>
      </c>
      <c r="I14" s="15">
        <f>'PORTIERI - GE'!$D14*'Pesi e Budget Iniziale'!$B$5+'PORTIERI - GE'!$E14*'Pesi e Budget Iniziale'!$B$6+'Pesi e Budget Iniziale'!$B$7*'PORTIERI - GE'!$F14+'PORTIERI - GE'!$G14*'Pesi e Budget Iniziale'!$B$8+'Pesi e Budget Iniziale'!$B$9*'PORTIERI - GE'!$H14+VLOOKUP(B14,SQUADRE!$A$2:$B$21,2,FALSE)*'Pesi e Budget Iniziale'!$B$10+'Pesi e Budget Iniziale'!$B$11*VLOOKUP(B14,'FATTORE CASA'!$A$2:$B$21,2,FALSE)+VLOOKUP(B14,ALLENATORE!$A$2:$B$21,2,FALSE)*'Pesi e Budget Iniziale'!$B$12</f>
        <v>78.582746666666651</v>
      </c>
      <c r="J14" s="16">
        <f t="shared" si="2"/>
        <v>12.91500459956065</v>
      </c>
      <c r="K14" s="16">
        <f t="shared" si="0"/>
        <v>12.91500459956065</v>
      </c>
      <c r="L14" s="15">
        <f>'PORTIERI - GE'!$D14*'Pesi e Budget Iniziale'!$D$5+'PORTIERI - GE'!$E14*'Pesi e Budget Iniziale'!$D$6+'Pesi e Budget Iniziale'!$D$7*'PORTIERI - GE'!$F14+'PORTIERI - GE'!$G14*'Pesi e Budget Iniziale'!$D$8+'Pesi e Budget Iniziale'!$D$9*'PORTIERI - GE'!$H14+VLOOKUP(B14,SQUADRE!$A$2:$B$21,2,FALSE)*'Pesi e Budget Iniziale'!$D$10+'Pesi e Budget Iniziale'!$D$11*VLOOKUP(B14,'FATTORE CASA'!$A$2:$B$21,2,FALSE)+VLOOKUP(B14,ALLENATORE!$A$2:$B$21,2,FALSE)*'Pesi e Budget Iniziale'!$D$12</f>
        <v>80.142746666666653</v>
      </c>
      <c r="M14" s="16">
        <f t="shared" si="3"/>
        <v>14.501227221310369</v>
      </c>
      <c r="N14" s="16">
        <f t="shared" si="1"/>
        <v>14.501227221310369</v>
      </c>
      <c r="P14" s="38" t="s">
        <v>69</v>
      </c>
      <c r="Q14" s="39">
        <v>70</v>
      </c>
    </row>
    <row r="15" spans="1:17" ht="12.75" customHeight="1">
      <c r="A15" s="9" t="s">
        <v>83</v>
      </c>
      <c r="B15" s="13" t="s">
        <v>84</v>
      </c>
      <c r="C15" s="13">
        <v>9</v>
      </c>
      <c r="D15" s="14">
        <v>8</v>
      </c>
      <c r="E15" s="14">
        <v>7.5</v>
      </c>
      <c r="F15" s="14">
        <v>7</v>
      </c>
      <c r="G15" s="14">
        <v>6</v>
      </c>
      <c r="H15" s="14">
        <v>7</v>
      </c>
      <c r="I15" s="15">
        <f>'PORTIERI - GE'!$D15*'Pesi e Budget Iniziale'!$B$5+'PORTIERI - GE'!$E15*'Pesi e Budget Iniziale'!$B$6+'Pesi e Budget Iniziale'!$B$7*'PORTIERI - GE'!$F15+'PORTIERI - GE'!$G15*'Pesi e Budget Iniziale'!$B$8+'Pesi e Budget Iniziale'!$B$9*'PORTIERI - GE'!$H15+VLOOKUP(B15,SQUADRE!$A$2:$B$21,2,FALSE)*'Pesi e Budget Iniziale'!$B$10+'Pesi e Budget Iniziale'!$B$11*VLOOKUP(B15,'FATTORE CASA'!$A$2:$B$21,2,FALSE)+VLOOKUP(B15,ALLENATORE!$A$2:$B$21,2,FALSE)*'Pesi e Budget Iniziale'!$B$12</f>
        <v>72.339280000000002</v>
      </c>
      <c r="J15" s="16">
        <f t="shared" si="2"/>
        <v>3.5200633472028002</v>
      </c>
      <c r="K15" s="16">
        <f t="shared" si="0"/>
        <v>3.5200633472028002</v>
      </c>
      <c r="L15" s="15">
        <f>'PORTIERI - GE'!$D15*'Pesi e Budget Iniziale'!$D$5+'PORTIERI - GE'!$E15*'Pesi e Budget Iniziale'!$D$6+'Pesi e Budget Iniziale'!$D$7*'PORTIERI - GE'!$F15+'PORTIERI - GE'!$G15*'Pesi e Budget Iniziale'!$D$8+'Pesi e Budget Iniziale'!$D$9*'PORTIERI - GE'!$H15+VLOOKUP(B15,SQUADRE!$A$2:$B$21,2,FALSE)*'Pesi e Budget Iniziale'!$D$10+'Pesi e Budget Iniziale'!$D$11*VLOOKUP(B15,'FATTORE CASA'!$A$2:$B$21,2,FALSE)+VLOOKUP(B15,ALLENATORE!$A$2:$B$21,2,FALSE)*'Pesi e Budget Iniziale'!$D$12</f>
        <v>73.801780000000008</v>
      </c>
      <c r="M15" s="16">
        <f t="shared" si="3"/>
        <v>5.4354582084373106</v>
      </c>
      <c r="N15" s="16">
        <f t="shared" si="1"/>
        <v>5.4354582084373106</v>
      </c>
      <c r="P15" s="38" t="s">
        <v>90</v>
      </c>
      <c r="Q15" s="42">
        <f>'Pesi e Budget Iniziale'!C29</f>
        <v>30</v>
      </c>
    </row>
    <row r="16" spans="1:17" ht="12.75" customHeight="1">
      <c r="A16" s="9" t="s">
        <v>91</v>
      </c>
      <c r="B16" s="13" t="s">
        <v>92</v>
      </c>
      <c r="C16" s="13">
        <v>8</v>
      </c>
      <c r="D16" s="14">
        <v>9</v>
      </c>
      <c r="E16" s="14">
        <v>7</v>
      </c>
      <c r="F16" s="14">
        <v>6</v>
      </c>
      <c r="G16" s="14">
        <v>6.5</v>
      </c>
      <c r="H16" s="14">
        <v>7</v>
      </c>
      <c r="I16" s="15">
        <f>'PORTIERI - GE'!$D16*'Pesi e Budget Iniziale'!$B$5+'PORTIERI - GE'!$E16*'Pesi e Budget Iniziale'!$B$6+'Pesi e Budget Iniziale'!$B$7*'PORTIERI - GE'!$F16+'PORTIERI - GE'!$G16*'Pesi e Budget Iniziale'!$B$8+'Pesi e Budget Iniziale'!$B$9*'PORTIERI - GE'!$H16+VLOOKUP(B16,SQUADRE!$A$2:$B$21,2,FALSE)*'Pesi e Budget Iniziale'!$B$10+'Pesi e Budget Iniziale'!$B$11*VLOOKUP(B16,'FATTORE CASA'!$A$2:$B$21,2,FALSE)+VLOOKUP(B16,ALLENATORE!$A$2:$B$21,2,FALSE)*'Pesi e Budget Iniziale'!$B$12</f>
        <v>73.266071666666676</v>
      </c>
      <c r="J16" s="16">
        <f t="shared" si="2"/>
        <v>4.9146656933633004</v>
      </c>
      <c r="K16" s="16">
        <f t="shared" si="0"/>
        <v>4.9146656933633004</v>
      </c>
      <c r="L16" s="15">
        <f>'PORTIERI - GE'!$D16*'Pesi e Budget Iniziale'!$D$5+'PORTIERI - GE'!$E16*'Pesi e Budget Iniziale'!$D$6+'Pesi e Budget Iniziale'!$D$7*'PORTIERI - GE'!$F16+'PORTIERI - GE'!$G16*'Pesi e Budget Iniziale'!$D$8+'Pesi e Budget Iniziale'!$D$9*'PORTIERI - GE'!$H16+VLOOKUP(B16,SQUADRE!$A$2:$B$21,2,FALSE)*'Pesi e Budget Iniziale'!$D$10+'Pesi e Budget Iniziale'!$D$11*VLOOKUP(B16,'FATTORE CASA'!$A$2:$B$21,2,FALSE)+VLOOKUP(B16,ALLENATORE!$A$2:$B$21,2,FALSE)*'Pesi e Budget Iniziale'!$D$12</f>
        <v>74.631071666666656</v>
      </c>
      <c r="M16" s="16">
        <f t="shared" si="3"/>
        <v>6.6211081399882943</v>
      </c>
      <c r="N16" s="16">
        <f t="shared" si="1"/>
        <v>6.6211081399882943</v>
      </c>
      <c r="P16" s="19"/>
    </row>
    <row r="17" spans="1:16" ht="12.75" customHeight="1">
      <c r="A17" s="9" t="s">
        <v>93</v>
      </c>
      <c r="B17" s="13" t="s">
        <v>94</v>
      </c>
      <c r="C17" s="13">
        <v>8</v>
      </c>
      <c r="D17" s="14">
        <v>9</v>
      </c>
      <c r="E17" s="14">
        <v>7</v>
      </c>
      <c r="F17" s="14">
        <v>7</v>
      </c>
      <c r="G17" s="14">
        <v>5</v>
      </c>
      <c r="H17" s="14">
        <v>7</v>
      </c>
      <c r="I17" s="15">
        <f>'PORTIERI - GE'!$D17*'Pesi e Budget Iniziale'!$B$5+'PORTIERI - GE'!$E17*'Pesi e Budget Iniziale'!$B$6+'Pesi e Budget Iniziale'!$B$7*'PORTIERI - GE'!$F17+'PORTIERI - GE'!$G17*'Pesi e Budget Iniziale'!$B$8+'Pesi e Budget Iniziale'!$B$9*'PORTIERI - GE'!$H17+VLOOKUP(B17,SQUADRE!$A$2:$B$21,2,FALSE)*'Pesi e Budget Iniziale'!$B$10+'Pesi e Budget Iniziale'!$B$11*VLOOKUP(B17,'FATTORE CASA'!$A$2:$B$21,2,FALSE)+VLOOKUP(B17,ALLENATORE!$A$2:$B$21,2,FALSE)*'Pesi e Budget Iniziale'!$B$12</f>
        <v>73.833196666666666</v>
      </c>
      <c r="J17" s="16">
        <f t="shared" si="2"/>
        <v>5.7680547386175469</v>
      </c>
      <c r="K17" s="16">
        <f t="shared" si="0"/>
        <v>5.7680547386175469</v>
      </c>
      <c r="L17" s="15">
        <f>'PORTIERI - GE'!$D17*'Pesi e Budget Iniziale'!$D$5+'PORTIERI - GE'!$E17*'Pesi e Budget Iniziale'!$D$6+'Pesi e Budget Iniziale'!$D$7*'PORTIERI - GE'!$F17+'PORTIERI - GE'!$G17*'Pesi e Budget Iniziale'!$D$8+'Pesi e Budget Iniziale'!$D$9*'PORTIERI - GE'!$H17+VLOOKUP(B17,SQUADRE!$A$2:$B$21,2,FALSE)*'Pesi e Budget Iniziale'!$D$10+'Pesi e Budget Iniziale'!$D$11*VLOOKUP(B17,'FATTORE CASA'!$A$2:$B$21,2,FALSE)+VLOOKUP(B17,ALLENATORE!$A$2:$B$21,2,FALSE)*'Pesi e Budget Iniziale'!$D$12</f>
        <v>75.198196666666661</v>
      </c>
      <c r="M17" s="16">
        <f t="shared" si="3"/>
        <v>7.4319347097687718</v>
      </c>
      <c r="N17" s="16">
        <f t="shared" si="1"/>
        <v>7.4319347097687718</v>
      </c>
      <c r="P17" s="11"/>
    </row>
    <row r="18" spans="1:16" ht="12.75" customHeight="1">
      <c r="A18" s="9" t="s">
        <v>95</v>
      </c>
      <c r="B18" s="13" t="s">
        <v>96</v>
      </c>
      <c r="C18" s="13">
        <v>7</v>
      </c>
      <c r="D18" s="14">
        <v>8.5</v>
      </c>
      <c r="E18" s="14">
        <v>8</v>
      </c>
      <c r="F18" s="14">
        <v>7</v>
      </c>
      <c r="G18" s="14">
        <v>5</v>
      </c>
      <c r="H18" s="14">
        <v>5.5</v>
      </c>
      <c r="I18" s="15">
        <f>'PORTIERI - GE'!$D18*'Pesi e Budget Iniziale'!$B$5+'PORTIERI - GE'!$E18*'Pesi e Budget Iniziale'!$B$6+'Pesi e Budget Iniziale'!$B$7*'PORTIERI - GE'!$F18+'PORTIERI - GE'!$G18*'Pesi e Budget Iniziale'!$B$8+'Pesi e Budget Iniziale'!$B$9*'PORTIERI - GE'!$H18+VLOOKUP(B18,SQUADRE!$A$2:$B$21,2,FALSE)*'Pesi e Budget Iniziale'!$B$10+'Pesi e Budget Iniziale'!$B$11*VLOOKUP(B18,'FATTORE CASA'!$A$2:$B$21,2,FALSE)+VLOOKUP(B18,ALLENATORE!$A$2:$B$21,2,FALSE)*'Pesi e Budget Iniziale'!$B$12</f>
        <v>72.374661666666668</v>
      </c>
      <c r="J18" s="16">
        <f t="shared" si="2"/>
        <v>3.5733043905991764</v>
      </c>
      <c r="K18" s="16">
        <f t="shared" si="0"/>
        <v>3.5733043905991764</v>
      </c>
      <c r="L18" s="15">
        <f>'PORTIERI - GE'!$D18*'Pesi e Budget Iniziale'!$D$5+'PORTIERI - GE'!$E18*'Pesi e Budget Iniziale'!$D$6+'Pesi e Budget Iniziale'!$D$7*'PORTIERI - GE'!$F18+'PORTIERI - GE'!$G18*'Pesi e Budget Iniziale'!$D$8+'Pesi e Budget Iniziale'!$D$9*'PORTIERI - GE'!$H18+VLOOKUP(B18,SQUADRE!$A$2:$B$21,2,FALSE)*'Pesi e Budget Iniziale'!$D$10+'Pesi e Budget Iniziale'!$D$11*VLOOKUP(B18,'FATTORE CASA'!$A$2:$B$21,2,FALSE)+VLOOKUP(B18,ALLENATORE!$A$2:$B$21,2,FALSE)*'Pesi e Budget Iniziale'!$D$12</f>
        <v>73.93466166666667</v>
      </c>
      <c r="M18" s="16">
        <f t="shared" si="3"/>
        <v>5.6254409917214936</v>
      </c>
      <c r="N18" s="16">
        <f t="shared" si="1"/>
        <v>5.6254409917214936</v>
      </c>
      <c r="P18" s="19"/>
    </row>
    <row r="19" spans="1:16" ht="12.75" customHeight="1">
      <c r="A19" s="9" t="s">
        <v>102</v>
      </c>
      <c r="B19" s="13" t="s">
        <v>49</v>
      </c>
      <c r="C19" s="13">
        <v>8</v>
      </c>
      <c r="D19" s="14">
        <v>4</v>
      </c>
      <c r="E19" s="14">
        <v>6.5</v>
      </c>
      <c r="F19" s="14">
        <v>6.5</v>
      </c>
      <c r="G19" s="14">
        <v>6</v>
      </c>
      <c r="H19" s="14">
        <v>4</v>
      </c>
      <c r="I19" s="15">
        <f>'PORTIERI - GE'!$D19*'Pesi e Budget Iniziale'!$B$5+'PORTIERI - GE'!$E19*'Pesi e Budget Iniziale'!$B$6+'Pesi e Budget Iniziale'!$B$7*'PORTIERI - GE'!$F19+'PORTIERI - GE'!$G19*'Pesi e Budget Iniziale'!$B$8+'Pesi e Budget Iniziale'!$B$9*'PORTIERI - GE'!$H19+VLOOKUP(B19,SQUADRE!$A$2:$B$21,2,FALSE)*'Pesi e Budget Iniziale'!$B$10+'Pesi e Budget Iniziale'!$B$11*VLOOKUP(B19,'FATTORE CASA'!$A$2:$B$21,2,FALSE)+VLOOKUP(B19,ALLENATORE!$A$2:$B$21,2,FALSE)*'Pesi e Budget Iniziale'!$B$12</f>
        <v>65.275318333333331</v>
      </c>
      <c r="J19" s="16">
        <f t="shared" si="2"/>
        <v>-7.1095288986501615</v>
      </c>
      <c r="K19" s="16">
        <f t="shared" si="0"/>
        <v>1</v>
      </c>
      <c r="L19" s="15">
        <f>'PORTIERI - GE'!$D19*'Pesi e Budget Iniziale'!$D$5+'PORTIERI - GE'!$E19*'Pesi e Budget Iniziale'!$D$6+'Pesi e Budget Iniziale'!$D$7*'PORTIERI - GE'!$F19+'PORTIERI - GE'!$G19*'Pesi e Budget Iniziale'!$D$8+'Pesi e Budget Iniziale'!$D$9*'PORTIERI - GE'!$H19+VLOOKUP(B19,SQUADRE!$A$2:$B$21,2,FALSE)*'Pesi e Budget Iniziale'!$D$10+'Pesi e Budget Iniziale'!$D$11*VLOOKUP(B19,'FATTORE CASA'!$A$2:$B$21,2,FALSE)+VLOOKUP(B19,ALLENATORE!$A$2:$B$21,2,FALSE)*'Pesi e Budget Iniziale'!$D$12</f>
        <v>66.542818333333344</v>
      </c>
      <c r="M19" s="16">
        <f t="shared" si="3"/>
        <v>-4.9427811362420329</v>
      </c>
      <c r="N19" s="16">
        <f t="shared" si="1"/>
        <v>1</v>
      </c>
      <c r="P19" s="19"/>
    </row>
    <row r="20" spans="1:16" ht="12.75" customHeight="1">
      <c r="A20" s="9" t="s">
        <v>103</v>
      </c>
      <c r="B20" s="13" t="s">
        <v>26</v>
      </c>
      <c r="C20" s="13">
        <v>8</v>
      </c>
      <c r="D20" s="14">
        <v>4</v>
      </c>
      <c r="E20" s="14">
        <v>6</v>
      </c>
      <c r="F20" s="14">
        <v>6</v>
      </c>
      <c r="G20" s="14">
        <v>7</v>
      </c>
      <c r="H20" s="14">
        <v>4</v>
      </c>
      <c r="I20" s="15">
        <f>'PORTIERI - GE'!$D20*'Pesi e Budget Iniziale'!$B$5+'PORTIERI - GE'!$E20*'Pesi e Budget Iniziale'!$B$6+'Pesi e Budget Iniziale'!$B$7*'PORTIERI - GE'!$F20+'PORTIERI - GE'!$G20*'Pesi e Budget Iniziale'!$B$8+'Pesi e Budget Iniziale'!$B$9*'PORTIERI - GE'!$H20+VLOOKUP(B20,SQUADRE!$A$2:$B$21,2,FALSE)*'Pesi e Budget Iniziale'!$B$10+'Pesi e Budget Iniziale'!$B$11*VLOOKUP(B20,'FATTORE CASA'!$A$2:$B$21,2,FALSE)+VLOOKUP(B20,ALLENATORE!$A$2:$B$21,2,FALSE)*'Pesi e Budget Iniziale'!$B$12</f>
        <v>66.916243333333341</v>
      </c>
      <c r="J20" s="16">
        <f t="shared" si="2"/>
        <v>-4.6403247212926928</v>
      </c>
      <c r="K20" s="16">
        <f t="shared" si="0"/>
        <v>1</v>
      </c>
      <c r="L20" s="15">
        <f>'PORTIERI - GE'!$D20*'Pesi e Budget Iniziale'!$D$5+'PORTIERI - GE'!$E20*'Pesi e Budget Iniziale'!$D$6+'Pesi e Budget Iniziale'!$D$7*'PORTIERI - GE'!$F20+'PORTIERI - GE'!$G20*'Pesi e Budget Iniziale'!$D$8+'Pesi e Budget Iniziale'!$D$9*'PORTIERI - GE'!$H20+VLOOKUP(B20,SQUADRE!$A$2:$B$21,2,FALSE)*'Pesi e Budget Iniziale'!$D$10+'Pesi e Budget Iniziale'!$D$11*VLOOKUP(B20,'FATTORE CASA'!$A$2:$B$21,2,FALSE)+VLOOKUP(B20,ALLENATORE!$A$2:$B$21,2,FALSE)*'Pesi e Budget Iniziale'!$D$12</f>
        <v>68.086243333333343</v>
      </c>
      <c r="M20" s="16">
        <f t="shared" si="3"/>
        <v>-2.7361247580830224</v>
      </c>
      <c r="N20" s="16">
        <f t="shared" si="1"/>
        <v>1</v>
      </c>
      <c r="P20" s="19"/>
    </row>
    <row r="21" spans="1:16" ht="12.75" customHeight="1">
      <c r="A21" s="9" t="s">
        <v>105</v>
      </c>
      <c r="B21" s="13" t="s">
        <v>52</v>
      </c>
      <c r="C21" s="13">
        <v>9</v>
      </c>
      <c r="D21" s="14">
        <v>6</v>
      </c>
      <c r="E21" s="14">
        <v>6</v>
      </c>
      <c r="F21" s="14">
        <v>6</v>
      </c>
      <c r="G21" s="14">
        <v>6</v>
      </c>
      <c r="H21" s="14">
        <v>3</v>
      </c>
      <c r="I21" s="15">
        <f>'PORTIERI - GE'!$D21*'Pesi e Budget Iniziale'!$B$5+'PORTIERI - GE'!$E21*'Pesi e Budget Iniziale'!$B$6+'Pesi e Budget Iniziale'!$B$7*'PORTIERI - GE'!$F21+'PORTIERI - GE'!$G21*'Pesi e Budget Iniziale'!$B$8+'Pesi e Budget Iniziale'!$B$9*'PORTIERI - GE'!$H21+VLOOKUP(B21,SQUADRE!$A$2:$B$21,2,FALSE)*'Pesi e Budget Iniziale'!$B$10+'Pesi e Budget Iniziale'!$B$11*VLOOKUP(B21,'FATTORE CASA'!$A$2:$B$21,2,FALSE)+VLOOKUP(B21,ALLENATORE!$A$2:$B$21,2,FALSE)*'Pesi e Budget Iniziale'!$B$12</f>
        <v>61.587803333333333</v>
      </c>
      <c r="J21" s="16">
        <f t="shared" si="2"/>
        <v>-12.658367171007683</v>
      </c>
      <c r="K21" s="16">
        <f t="shared" si="0"/>
        <v>1</v>
      </c>
      <c r="L21" s="15">
        <f>'PORTIERI - GE'!$D21*'Pesi e Budget Iniziale'!$D$5+'PORTIERI - GE'!$E21*'Pesi e Budget Iniziale'!$D$6+'Pesi e Budget Iniziale'!$D$7*'PORTIERI - GE'!$F21+'PORTIERI - GE'!$G21*'Pesi e Budget Iniziale'!$D$8+'Pesi e Budget Iniziale'!$D$9*'PORTIERI - GE'!$H21+VLOOKUP(B21,SQUADRE!$A$2:$B$21,2,FALSE)*'Pesi e Budget Iniziale'!$D$10+'Pesi e Budget Iniziale'!$D$11*VLOOKUP(B21,'FATTORE CASA'!$A$2:$B$21,2,FALSE)+VLOOKUP(B21,ALLENATORE!$A$2:$B$21,2,FALSE)*'Pesi e Budget Iniziale'!$D$12</f>
        <v>62.757803333333335</v>
      </c>
      <c r="M21" s="16">
        <f t="shared" si="3"/>
        <v>-10.354270188951119</v>
      </c>
      <c r="N21" s="16">
        <f t="shared" si="1"/>
        <v>1</v>
      </c>
      <c r="P21" s="19"/>
    </row>
    <row r="22" spans="1:16" ht="12.75" customHeight="1">
      <c r="A22" s="9" t="s">
        <v>107</v>
      </c>
      <c r="B22" s="13" t="s">
        <v>108</v>
      </c>
      <c r="C22" s="13">
        <v>7</v>
      </c>
      <c r="D22" s="14">
        <v>8.5</v>
      </c>
      <c r="E22" s="14">
        <v>6.5</v>
      </c>
      <c r="F22" s="14">
        <v>6</v>
      </c>
      <c r="G22" s="14">
        <v>6</v>
      </c>
      <c r="H22" s="14">
        <v>6.5</v>
      </c>
      <c r="I22" s="15">
        <f>'PORTIERI - GE'!$D22*'Pesi e Budget Iniziale'!$B$5+'PORTIERI - GE'!$E22*'Pesi e Budget Iniziale'!$B$6+'Pesi e Budget Iniziale'!$B$7*'PORTIERI - GE'!$F22+'PORTIERI - GE'!$G22*'Pesi e Budget Iniziale'!$B$8+'Pesi e Budget Iniziale'!$B$9*'PORTIERI - GE'!$H22+VLOOKUP(B22,SQUADRE!$A$2:$B$21,2,FALSE)*'Pesi e Budget Iniziale'!$B$10+'Pesi e Budget Iniziale'!$B$11*VLOOKUP(B22,'FATTORE CASA'!$A$2:$B$21,2,FALSE)+VLOOKUP(B22,ALLENATORE!$A$2:$B$21,2,FALSE)*'Pesi e Budget Iniziale'!$B$12</f>
        <v>72.005851666666672</v>
      </c>
      <c r="J22" s="16">
        <f t="shared" si="2"/>
        <v>3.0183325346940002</v>
      </c>
      <c r="K22" s="16">
        <f t="shared" si="0"/>
        <v>3.0183325346940002</v>
      </c>
      <c r="L22" s="15">
        <f>'PORTIERI - GE'!$D22*'Pesi e Budget Iniziale'!$D$5+'PORTIERI - GE'!$E22*'Pesi e Budget Iniziale'!$D$6+'Pesi e Budget Iniziale'!$D$7*'PORTIERI - GE'!$F22+'PORTIERI - GE'!$G22*'Pesi e Budget Iniziale'!$D$8+'Pesi e Budget Iniziale'!$D$9*'PORTIERI - GE'!$H22+VLOOKUP(B22,SQUADRE!$A$2:$B$21,2,FALSE)*'Pesi e Budget Iniziale'!$D$10+'Pesi e Budget Iniziale'!$D$11*VLOOKUP(B22,'FATTORE CASA'!$A$2:$B$21,2,FALSE)+VLOOKUP(B22,ALLENATORE!$A$2:$B$21,2,FALSE)*'Pesi e Budget Iniziale'!$D$12</f>
        <v>73.27335166666667</v>
      </c>
      <c r="M22" s="16">
        <f t="shared" si="3"/>
        <v>4.679956805939657</v>
      </c>
      <c r="N22" s="16">
        <f t="shared" si="1"/>
        <v>4.679956805939657</v>
      </c>
    </row>
    <row r="23" spans="1:16" ht="12.75" customHeight="1">
      <c r="A23" s="9" t="s">
        <v>111</v>
      </c>
      <c r="B23" s="13" t="s">
        <v>112</v>
      </c>
      <c r="C23" s="13">
        <v>8</v>
      </c>
      <c r="D23" s="14">
        <v>8</v>
      </c>
      <c r="E23" s="14">
        <v>6</v>
      </c>
      <c r="F23" s="14">
        <v>6</v>
      </c>
      <c r="G23" s="14">
        <v>7</v>
      </c>
      <c r="H23" s="14">
        <v>6</v>
      </c>
      <c r="I23" s="15">
        <f>'PORTIERI - GE'!$D23*'Pesi e Budget Iniziale'!$B$5+'PORTIERI - GE'!$E23*'Pesi e Budget Iniziale'!$B$6+'Pesi e Budget Iniziale'!$B$7*'PORTIERI - GE'!$F23+'PORTIERI - GE'!$G23*'Pesi e Budget Iniziale'!$B$8+'Pesi e Budget Iniziale'!$B$9*'PORTIERI - GE'!$H23+VLOOKUP(B23,SQUADRE!$A$2:$B$21,2,FALSE)*'Pesi e Budget Iniziale'!$B$10+'Pesi e Budget Iniziale'!$B$11*VLOOKUP(B23,'FATTORE CASA'!$A$2:$B$21,2,FALSE)+VLOOKUP(B23,ALLENATORE!$A$2:$B$21,2,FALSE)*'Pesi e Budget Iniziale'!$B$12</f>
        <v>70.014490000000009</v>
      </c>
      <c r="J23" s="16">
        <f t="shared" si="2"/>
        <v>2.1804024272853439E-2</v>
      </c>
      <c r="K23" s="16">
        <f t="shared" si="0"/>
        <v>1</v>
      </c>
      <c r="L23" s="15">
        <f>'PORTIERI - GE'!$D23*'Pesi e Budget Iniziale'!$D$5+'PORTIERI - GE'!$E23*'Pesi e Budget Iniziale'!$D$6+'Pesi e Budget Iniziale'!$D$7*'PORTIERI - GE'!$F23+'PORTIERI - GE'!$G23*'Pesi e Budget Iniziale'!$D$8+'Pesi e Budget Iniziale'!$D$9*'PORTIERI - GE'!$H23+VLOOKUP(B23,SQUADRE!$A$2:$B$21,2,FALSE)*'Pesi e Budget Iniziale'!$D$10+'Pesi e Budget Iniziale'!$D$11*VLOOKUP(B23,'FATTORE CASA'!$A$2:$B$21,2,FALSE)+VLOOKUP(B23,ALLENATORE!$A$2:$B$21,2,FALSE)*'Pesi e Budget Iniziale'!$D$12</f>
        <v>71.184489999999997</v>
      </c>
      <c r="M23" s="16">
        <f t="shared" si="3"/>
        <v>1.693481972473915</v>
      </c>
      <c r="N23" s="16">
        <f t="shared" si="1"/>
        <v>1.693481972473915</v>
      </c>
      <c r="P23" s="19"/>
    </row>
    <row r="24" spans="1:16" ht="12.75" customHeight="1">
      <c r="A24" s="9" t="s">
        <v>115</v>
      </c>
      <c r="B24" s="13" t="s">
        <v>116</v>
      </c>
      <c r="C24" s="13">
        <v>10</v>
      </c>
      <c r="D24" s="14">
        <v>9</v>
      </c>
      <c r="E24" s="14">
        <v>8</v>
      </c>
      <c r="F24" s="14">
        <v>6</v>
      </c>
      <c r="G24" s="14">
        <v>6</v>
      </c>
      <c r="H24" s="14">
        <v>6</v>
      </c>
      <c r="I24" s="15">
        <f>'PORTIERI - GE'!$D24*'Pesi e Budget Iniziale'!$B$5+'PORTIERI - GE'!$E24*'Pesi e Budget Iniziale'!$B$6+'Pesi e Budget Iniziale'!$B$7*'PORTIERI - GE'!$F24+'PORTIERI - GE'!$G24*'Pesi e Budget Iniziale'!$B$8+'Pesi e Budget Iniziale'!$B$9*'PORTIERI - GE'!$H24+VLOOKUP(B24,SQUADRE!$A$2:$B$21,2,FALSE)*'Pesi e Budget Iniziale'!$B$10+'Pesi e Budget Iniziale'!$B$11*VLOOKUP(B24,'FATTORE CASA'!$A$2:$B$21,2,FALSE)+VLOOKUP(B24,ALLENATORE!$A$2:$B$21,2,FALSE)*'Pesi e Budget Iniziale'!$B$12</f>
        <v>72.817073333333326</v>
      </c>
      <c r="J24" s="16">
        <f t="shared" si="2"/>
        <v>4.2390293539247281</v>
      </c>
      <c r="K24" s="16">
        <f t="shared" si="0"/>
        <v>4.2390293539247281</v>
      </c>
      <c r="L24" s="15">
        <f>'PORTIERI - GE'!$D24*'Pesi e Budget Iniziale'!$D$5+'PORTIERI - GE'!$E24*'Pesi e Budget Iniziale'!$D$6+'Pesi e Budget Iniziale'!$D$7*'PORTIERI - GE'!$F24+'PORTIERI - GE'!$G24*'Pesi e Budget Iniziale'!$D$8+'Pesi e Budget Iniziale'!$D$9*'PORTIERI - GE'!$H24+VLOOKUP(B24,SQUADRE!$A$2:$B$21,2,FALSE)*'Pesi e Budget Iniziale'!$D$10+'Pesi e Budget Iniziale'!$D$11*VLOOKUP(B24,'FATTORE CASA'!$A$2:$B$21,2,FALSE)+VLOOKUP(B24,ALLENATORE!$A$2:$B$21,2,FALSE)*'Pesi e Budget Iniziale'!$D$12</f>
        <v>74.377073333333328</v>
      </c>
      <c r="M24" s="16">
        <f t="shared" si="3"/>
        <v>6.2579631589935936</v>
      </c>
      <c r="N24" s="16">
        <f t="shared" si="1"/>
        <v>6.2579631589935936</v>
      </c>
      <c r="P24" s="19"/>
    </row>
    <row r="25" spans="1:16" ht="12.75" customHeight="1">
      <c r="A25" s="9" t="s">
        <v>119</v>
      </c>
      <c r="B25" s="13" t="s">
        <v>120</v>
      </c>
      <c r="C25" s="13">
        <v>8</v>
      </c>
      <c r="D25" s="14">
        <v>9</v>
      </c>
      <c r="E25" s="14">
        <v>6.5</v>
      </c>
      <c r="F25" s="14">
        <v>7</v>
      </c>
      <c r="G25" s="14">
        <v>6</v>
      </c>
      <c r="H25" s="14">
        <v>6.5</v>
      </c>
      <c r="I25" s="15">
        <f>'PORTIERI - GE'!$D25*'Pesi e Budget Iniziale'!$B$5+'PORTIERI - GE'!$E25*'Pesi e Budget Iniziale'!$B$6+'Pesi e Budget Iniziale'!$B$7*'PORTIERI - GE'!$F25+'PORTIERI - GE'!$G25*'Pesi e Budget Iniziale'!$B$8+'Pesi e Budget Iniziale'!$B$9*'PORTIERI - GE'!$H25+VLOOKUP(B25,SQUADRE!$A$2:$B$21,2,FALSE)*'Pesi e Budget Iniziale'!$B$10+'Pesi e Budget Iniziale'!$B$11*VLOOKUP(B25,'FATTORE CASA'!$A$2:$B$21,2,FALSE)+VLOOKUP(B25,ALLENATORE!$A$2:$B$21,2,FALSE)*'Pesi e Budget Iniziale'!$B$12</f>
        <v>70.978634999999997</v>
      </c>
      <c r="J25" s="16">
        <f t="shared" si="2"/>
        <v>1.4726143060214234</v>
      </c>
      <c r="K25" s="16">
        <f t="shared" si="0"/>
        <v>1.4726143060214234</v>
      </c>
      <c r="L25" s="15">
        <f>'PORTIERI - GE'!$D25*'Pesi e Budget Iniziale'!$D$5+'PORTIERI - GE'!$E25*'Pesi e Budget Iniziale'!$D$6+'Pesi e Budget Iniziale'!$D$7*'PORTIERI - GE'!$F25+'PORTIERI - GE'!$G25*'Pesi e Budget Iniziale'!$D$8+'Pesi e Budget Iniziale'!$D$9*'PORTIERI - GE'!$H25+VLOOKUP(B25,SQUADRE!$A$2:$B$21,2,FALSE)*'Pesi e Budget Iniziale'!$D$10+'Pesi e Budget Iniziale'!$D$11*VLOOKUP(B25,'FATTORE CASA'!$A$2:$B$21,2,FALSE)+VLOOKUP(B25,ALLENATORE!$A$2:$B$21,2,FALSE)*'Pesi e Budget Iniziale'!$D$12</f>
        <v>72.246134999999995</v>
      </c>
      <c r="M25" s="16">
        <f t="shared" si="3"/>
        <v>3.2113307248205558</v>
      </c>
      <c r="N25" s="16">
        <f t="shared" si="1"/>
        <v>3.2113307248205558</v>
      </c>
      <c r="P25" s="19"/>
    </row>
    <row r="26" spans="1:16" ht="12.75" customHeight="1">
      <c r="A26" s="9" t="s">
        <v>123</v>
      </c>
      <c r="B26" s="13" t="s">
        <v>62</v>
      </c>
      <c r="C26" s="13">
        <v>8</v>
      </c>
      <c r="D26" s="14">
        <v>5</v>
      </c>
      <c r="E26" s="14">
        <v>6</v>
      </c>
      <c r="F26" s="14">
        <v>7</v>
      </c>
      <c r="G26" s="14">
        <v>6.5</v>
      </c>
      <c r="H26" s="14">
        <v>5</v>
      </c>
      <c r="I26" s="15">
        <f>'PORTIERI - GE'!$D26*'Pesi e Budget Iniziale'!$B$5+'PORTIERI - GE'!$E26*'Pesi e Budget Iniziale'!$B$6+'Pesi e Budget Iniziale'!$B$7*'PORTIERI - GE'!$F26+'PORTIERI - GE'!$G26*'Pesi e Budget Iniziale'!$B$8+'Pesi e Budget Iniziale'!$B$9*'PORTIERI - GE'!$H26+VLOOKUP(B26,SQUADRE!$A$2:$B$21,2,FALSE)*'Pesi e Budget Iniziale'!$B$10+'Pesi e Budget Iniziale'!$B$11*VLOOKUP(B26,'FATTORE CASA'!$A$2:$B$21,2,FALSE)+VLOOKUP(B26,ALLENATORE!$A$2:$B$21,2,FALSE)*'Pesi e Budget Iniziale'!$B$12</f>
        <v>68.189008333333334</v>
      </c>
      <c r="J26" s="16">
        <f t="shared" si="2"/>
        <v>-2.7251143035134859</v>
      </c>
      <c r="K26" s="16">
        <f t="shared" si="0"/>
        <v>1</v>
      </c>
      <c r="L26" s="15">
        <f>'PORTIERI - GE'!$D26*'Pesi e Budget Iniziale'!$D$5+'PORTIERI - GE'!$E26*'Pesi e Budget Iniziale'!$D$6+'Pesi e Budget Iniziale'!$D$7*'PORTIERI - GE'!$F26+'PORTIERI - GE'!$G26*'Pesi e Budget Iniziale'!$D$8+'Pesi e Budget Iniziale'!$D$9*'PORTIERI - GE'!$H26+VLOOKUP(B26,SQUADRE!$A$2:$B$21,2,FALSE)*'Pesi e Budget Iniziale'!$D$10+'Pesi e Budget Iniziale'!$D$11*VLOOKUP(B26,'FATTORE CASA'!$A$2:$B$21,2,FALSE)+VLOOKUP(B26,ALLENATORE!$A$2:$B$21,2,FALSE)*'Pesi e Budget Iniziale'!$D$12</f>
        <v>69.35900833333335</v>
      </c>
      <c r="M26" s="16">
        <f t="shared" si="3"/>
        <v>-0.91643477953041952</v>
      </c>
      <c r="N26" s="16">
        <f t="shared" si="1"/>
        <v>1</v>
      </c>
      <c r="P26" s="18"/>
    </row>
    <row r="27" spans="1:16" ht="12.75" customHeight="1">
      <c r="A27" s="9" t="s">
        <v>127</v>
      </c>
      <c r="B27" s="13" t="s">
        <v>31</v>
      </c>
      <c r="C27" s="13">
        <v>8</v>
      </c>
      <c r="D27" s="14">
        <v>3</v>
      </c>
      <c r="E27" s="14">
        <v>6</v>
      </c>
      <c r="F27" s="14">
        <v>6</v>
      </c>
      <c r="G27" s="14">
        <v>7</v>
      </c>
      <c r="H27" s="14">
        <v>3</v>
      </c>
      <c r="I27" s="15">
        <f>'PORTIERI - GE'!$D27*'Pesi e Budget Iniziale'!$B$5+'PORTIERI - GE'!$E27*'Pesi e Budget Iniziale'!$B$6+'Pesi e Budget Iniziale'!$B$7*'PORTIERI - GE'!$F27+'PORTIERI - GE'!$G27*'Pesi e Budget Iniziale'!$B$8+'Pesi e Budget Iniziale'!$B$9*'PORTIERI - GE'!$H27+VLOOKUP(B27,SQUADRE!$A$2:$B$21,2,FALSE)*'Pesi e Budget Iniziale'!$B$10+'Pesi e Budget Iniziale'!$B$11*VLOOKUP(B27,'FATTORE CASA'!$A$2:$B$21,2,FALSE)+VLOOKUP(B27,ALLENATORE!$A$2:$B$21,2,FALSE)*'Pesi e Budget Iniziale'!$B$12</f>
        <v>63.290153333333336</v>
      </c>
      <c r="J27" s="16">
        <f t="shared" si="2"/>
        <v>-10.096732890754495</v>
      </c>
      <c r="K27" s="16">
        <f t="shared" si="0"/>
        <v>1</v>
      </c>
      <c r="L27" s="15">
        <f>'PORTIERI - GE'!$D27*'Pesi e Budget Iniziale'!$D$5+'PORTIERI - GE'!$E27*'Pesi e Budget Iniziale'!$D$6+'Pesi e Budget Iniziale'!$D$7*'PORTIERI - GE'!$F27+'PORTIERI - GE'!$G27*'Pesi e Budget Iniziale'!$D$8+'Pesi e Budget Iniziale'!$D$9*'PORTIERI - GE'!$H27+VLOOKUP(B27,SQUADRE!$A$2:$B$21,2,FALSE)*'Pesi e Budget Iniziale'!$D$10+'Pesi e Budget Iniziale'!$D$11*VLOOKUP(B27,'FATTORE CASA'!$A$2:$B$21,2,FALSE)+VLOOKUP(B27,ALLENATORE!$A$2:$B$21,2,FALSE)*'Pesi e Budget Iniziale'!$D$12</f>
        <v>64.460153333333338</v>
      </c>
      <c r="M27" s="16">
        <f t="shared" si="3"/>
        <v>-7.9203965084295618</v>
      </c>
      <c r="N27" s="16">
        <f t="shared" si="1"/>
        <v>1</v>
      </c>
      <c r="P27" s="18"/>
    </row>
    <row r="28" spans="1:16" ht="12.75" customHeight="1">
      <c r="A28" s="9" t="s">
        <v>130</v>
      </c>
      <c r="B28" s="13" t="s">
        <v>20</v>
      </c>
      <c r="C28" s="13">
        <v>8</v>
      </c>
      <c r="D28" s="14">
        <v>3</v>
      </c>
      <c r="E28" s="14">
        <v>6</v>
      </c>
      <c r="F28" s="14">
        <v>6</v>
      </c>
      <c r="G28" s="14">
        <v>6</v>
      </c>
      <c r="H28" s="14">
        <v>3</v>
      </c>
      <c r="I28" s="15">
        <f>'PORTIERI - GE'!$D28*'Pesi e Budget Iniziale'!$B$5+'PORTIERI - GE'!$E28*'Pesi e Budget Iniziale'!$B$6+'Pesi e Budget Iniziale'!$B$7*'PORTIERI - GE'!$F28+'PORTIERI - GE'!$G28*'Pesi e Budget Iniziale'!$B$8+'Pesi e Budget Iniziale'!$B$9*'PORTIERI - GE'!$H28+VLOOKUP(B28,SQUADRE!$A$2:$B$21,2,FALSE)*'Pesi e Budget Iniziale'!$B$10+'Pesi e Budget Iniziale'!$B$11*VLOOKUP(B28,'FATTORE CASA'!$A$2:$B$21,2,FALSE)+VLOOKUP(B28,ALLENATORE!$A$2:$B$21,2,FALSE)*'Pesi e Budget Iniziale'!$B$12</f>
        <v>61.720403333333337</v>
      </c>
      <c r="J28" s="16">
        <f t="shared" si="2"/>
        <v>-12.458835520312121</v>
      </c>
      <c r="K28" s="16">
        <f t="shared" si="0"/>
        <v>1</v>
      </c>
      <c r="L28" s="15">
        <f>'PORTIERI - GE'!$D28*'Pesi e Budget Iniziale'!$D$5+'PORTIERI - GE'!$E28*'Pesi e Budget Iniziale'!$D$6+'Pesi e Budget Iniziale'!$D$7*'PORTIERI - GE'!$F28+'PORTIERI - GE'!$G28*'Pesi e Budget Iniziale'!$D$8+'Pesi e Budget Iniziale'!$D$9*'PORTIERI - GE'!$H28+VLOOKUP(B28,SQUADRE!$A$2:$B$21,2,FALSE)*'Pesi e Budget Iniziale'!$D$10+'Pesi e Budget Iniziale'!$D$11*VLOOKUP(B28,'FATTORE CASA'!$A$2:$B$21,2,FALSE)+VLOOKUP(B28,ALLENATORE!$A$2:$B$21,2,FALSE)*'Pesi e Budget Iniziale'!$D$12</f>
        <v>62.890403333333339</v>
      </c>
      <c r="M28" s="16">
        <f t="shared" si="3"/>
        <v>-10.164690108452298</v>
      </c>
      <c r="N28" s="16">
        <f t="shared" si="1"/>
        <v>1</v>
      </c>
      <c r="P28" s="18"/>
    </row>
    <row r="29" spans="1:16" ht="12.75" customHeight="1">
      <c r="A29" s="9" t="s">
        <v>134</v>
      </c>
      <c r="B29" s="13" t="s">
        <v>56</v>
      </c>
      <c r="C29" s="13">
        <v>8</v>
      </c>
      <c r="D29" s="14">
        <v>3</v>
      </c>
      <c r="E29" s="14">
        <v>7</v>
      </c>
      <c r="F29" s="14">
        <v>6</v>
      </c>
      <c r="G29" s="14">
        <v>6</v>
      </c>
      <c r="H29" s="14">
        <v>3</v>
      </c>
      <c r="I29" s="15">
        <f>'PORTIERI - GE'!$D29*'Pesi e Budget Iniziale'!$B$5+'PORTIERI - GE'!$E29*'Pesi e Budget Iniziale'!$B$6+'Pesi e Budget Iniziale'!$B$7*'PORTIERI - GE'!$F29+'PORTIERI - GE'!$G29*'Pesi e Budget Iniziale'!$B$8+'Pesi e Budget Iniziale'!$B$9*'PORTIERI - GE'!$H29+VLOOKUP(B29,SQUADRE!$A$2:$B$21,2,FALSE)*'Pesi e Budget Iniziale'!$B$10+'Pesi e Budget Iniziale'!$B$11*VLOOKUP(B29,'FATTORE CASA'!$A$2:$B$21,2,FALSE)+VLOOKUP(B29,ALLENATORE!$A$2:$B$21,2,FALSE)*'Pesi e Budget Iniziale'!$B$12</f>
        <v>60.798270000000002</v>
      </c>
      <c r="J29" s="16">
        <f t="shared" si="2"/>
        <v>-13.846428176129557</v>
      </c>
      <c r="K29" s="16">
        <f t="shared" si="0"/>
        <v>1</v>
      </c>
      <c r="L29" s="15">
        <f>'PORTIERI - GE'!$D29*'Pesi e Budget Iniziale'!$D$5+'PORTIERI - GE'!$E29*'Pesi e Budget Iniziale'!$D$6+'Pesi e Budget Iniziale'!$D$7*'PORTIERI - GE'!$F29+'PORTIERI - GE'!$G29*'Pesi e Budget Iniziale'!$D$8+'Pesi e Budget Iniziale'!$D$9*'PORTIERI - GE'!$H29+VLOOKUP(B29,SQUADRE!$A$2:$B$21,2,FALSE)*'Pesi e Budget Iniziale'!$D$10+'Pesi e Budget Iniziale'!$D$11*VLOOKUP(B29,'FATTORE CASA'!$A$2:$B$21,2,FALSE)+VLOOKUP(B29,ALLENATORE!$A$2:$B$21,2,FALSE)*'Pesi e Budget Iniziale'!$D$12</f>
        <v>62.163269999999997</v>
      </c>
      <c r="M29" s="16">
        <f t="shared" si="3"/>
        <v>-11.204282837462152</v>
      </c>
      <c r="N29" s="16">
        <f t="shared" si="1"/>
        <v>1</v>
      </c>
      <c r="P29" s="18"/>
    </row>
    <row r="30" spans="1:16" ht="12.75" customHeight="1">
      <c r="A30" s="9" t="s">
        <v>137</v>
      </c>
      <c r="B30" s="13" t="s">
        <v>36</v>
      </c>
      <c r="C30" s="13">
        <v>8</v>
      </c>
      <c r="D30" s="14">
        <v>3</v>
      </c>
      <c r="E30" s="14">
        <v>6</v>
      </c>
      <c r="F30" s="14">
        <v>6</v>
      </c>
      <c r="G30" s="14">
        <v>6</v>
      </c>
      <c r="H30" s="14">
        <v>3</v>
      </c>
      <c r="I30" s="15">
        <f>'PORTIERI - GE'!$D30*'Pesi e Budget Iniziale'!$B$5+'PORTIERI - GE'!$E30*'Pesi e Budget Iniziale'!$B$6+'Pesi e Budget Iniziale'!$B$7*'PORTIERI - GE'!$F30+'PORTIERI - GE'!$G30*'Pesi e Budget Iniziale'!$B$8+'Pesi e Budget Iniziale'!$B$9*'PORTIERI - GE'!$H30+VLOOKUP(B30,SQUADRE!$A$2:$B$21,2,FALSE)*'Pesi e Budget Iniziale'!$B$10+'Pesi e Budget Iniziale'!$B$11*VLOOKUP(B30,'FATTORE CASA'!$A$2:$B$21,2,FALSE)+VLOOKUP(B30,ALLENATORE!$A$2:$B$21,2,FALSE)*'Pesi e Budget Iniziale'!$B$12</f>
        <v>58.307470000000002</v>
      </c>
      <c r="J30" s="16">
        <f t="shared" si="2"/>
        <v>-17.594493300959726</v>
      </c>
      <c r="K30" s="16">
        <f t="shared" si="0"/>
        <v>1</v>
      </c>
      <c r="L30" s="15">
        <f>'PORTIERI - GE'!$D30*'Pesi e Budget Iniziale'!$D$5+'PORTIERI - GE'!$E30*'Pesi e Budget Iniziale'!$D$6+'Pesi e Budget Iniziale'!$D$7*'PORTIERI - GE'!$F30+'PORTIERI - GE'!$G30*'Pesi e Budget Iniziale'!$D$8+'Pesi e Budget Iniziale'!$D$9*'PORTIERI - GE'!$H30+VLOOKUP(B30,SQUADRE!$A$2:$B$21,2,FALSE)*'Pesi e Budget Iniziale'!$D$10+'Pesi e Budget Iniziale'!$D$11*VLOOKUP(B30,'FATTORE CASA'!$A$2:$B$21,2,FALSE)+VLOOKUP(B30,ALLENATORE!$A$2:$B$21,2,FALSE)*'Pesi e Budget Iniziale'!$D$12</f>
        <v>59.477470000000004</v>
      </c>
      <c r="M30" s="16">
        <f t="shared" si="3"/>
        <v>-15.044208781683253</v>
      </c>
      <c r="N30" s="16">
        <f t="shared" si="1"/>
        <v>1</v>
      </c>
      <c r="P30" s="18"/>
    </row>
    <row r="31" spans="1:16" ht="12.75" customHeight="1">
      <c r="A31" s="9" t="s">
        <v>140</v>
      </c>
      <c r="B31" s="13" t="s">
        <v>17</v>
      </c>
      <c r="C31" s="13">
        <v>8</v>
      </c>
      <c r="D31" s="14">
        <v>1</v>
      </c>
      <c r="E31" s="14">
        <v>1</v>
      </c>
      <c r="F31" s="14">
        <v>6</v>
      </c>
      <c r="G31" s="14">
        <v>6.5</v>
      </c>
      <c r="H31" s="14">
        <v>4</v>
      </c>
      <c r="I31" s="15">
        <f>'PORTIERI - GE'!$D31*'Pesi e Budget Iniziale'!$B$5+'PORTIERI - GE'!$E31*'Pesi e Budget Iniziale'!$B$6+'Pesi e Budget Iniziale'!$B$7*'PORTIERI - GE'!$F31+'PORTIERI - GE'!$G31*'Pesi e Budget Iniziale'!$B$8+'Pesi e Budget Iniziale'!$B$9*'PORTIERI - GE'!$H31+VLOOKUP(B31,SQUADRE!$A$2:$B$21,2,FALSE)*'Pesi e Budget Iniziale'!$B$10+'Pesi e Budget Iniziale'!$B$11*VLOOKUP(B31,'FATTORE CASA'!$A$2:$B$21,2,FALSE)+VLOOKUP(B31,ALLENATORE!$A$2:$B$21,2,FALSE)*'Pesi e Budget Iniziale'!$B$12</f>
        <v>56.800401666666673</v>
      </c>
      <c r="J31" s="16">
        <f t="shared" si="2"/>
        <v>-19.862274841389542</v>
      </c>
      <c r="K31" s="16">
        <f t="shared" si="0"/>
        <v>1</v>
      </c>
      <c r="L31" s="15">
        <f>'PORTIERI - GE'!$D31*'Pesi e Budget Iniziale'!$D$5+'PORTIERI - GE'!$E31*'Pesi e Budget Iniziale'!$D$6+'Pesi e Budget Iniziale'!$D$7*'PORTIERI - GE'!$F31+'PORTIERI - GE'!$G31*'Pesi e Budget Iniziale'!$D$8+'Pesi e Budget Iniziale'!$D$9*'PORTIERI - GE'!$H31+VLOOKUP(B31,SQUADRE!$A$2:$B$21,2,FALSE)*'Pesi e Budget Iniziale'!$D$10+'Pesi e Budget Iniziale'!$D$11*VLOOKUP(B31,'FATTORE CASA'!$A$2:$B$21,2,FALSE)+VLOOKUP(B31,ALLENATORE!$A$2:$B$21,2,FALSE)*'Pesi e Budget Iniziale'!$D$12</f>
        <v>56.995401666666673</v>
      </c>
      <c r="M31" s="16">
        <f t="shared" si="3"/>
        <v>-18.592856703530103</v>
      </c>
      <c r="N31" s="16">
        <f t="shared" si="1"/>
        <v>1</v>
      </c>
      <c r="P31" s="18"/>
    </row>
    <row r="32" spans="1:16" ht="12.75" customHeight="1">
      <c r="A32" s="9" t="s">
        <v>143</v>
      </c>
      <c r="B32" s="13" t="s">
        <v>58</v>
      </c>
      <c r="C32" s="13">
        <v>8</v>
      </c>
      <c r="D32" s="14">
        <v>3</v>
      </c>
      <c r="E32" s="14">
        <v>6</v>
      </c>
      <c r="F32" s="14">
        <v>6</v>
      </c>
      <c r="G32" s="14">
        <v>5.5</v>
      </c>
      <c r="H32" s="14">
        <v>3</v>
      </c>
      <c r="I32" s="15">
        <f>'PORTIERI - GE'!$D32*'Pesi e Budget Iniziale'!$B$5+'PORTIERI - GE'!$E32*'Pesi e Budget Iniziale'!$B$6+'Pesi e Budget Iniziale'!$B$7*'PORTIERI - GE'!$F32+'PORTIERI - GE'!$G32*'Pesi e Budget Iniziale'!$B$8+'Pesi e Budget Iniziale'!$B$9*'PORTIERI - GE'!$H32+VLOOKUP(B32,SQUADRE!$A$2:$B$21,2,FALSE)*'Pesi e Budget Iniziale'!$B$10+'Pesi e Budget Iniziale'!$B$11*VLOOKUP(B32,'FATTORE CASA'!$A$2:$B$21,2,FALSE)+VLOOKUP(B32,ALLENATORE!$A$2:$B$21,2,FALSE)*'Pesi e Budget Iniziale'!$B$12</f>
        <v>57.382628333333329</v>
      </c>
      <c r="J32" s="16">
        <f t="shared" si="2"/>
        <v>-18.98616135813942</v>
      </c>
      <c r="K32" s="16">
        <f t="shared" si="0"/>
        <v>1</v>
      </c>
      <c r="L32" s="15">
        <f>'PORTIERI - GE'!$D32*'Pesi e Budget Iniziale'!$D$5+'PORTIERI - GE'!$E32*'Pesi e Budget Iniziale'!$D$6+'Pesi e Budget Iniziale'!$D$7*'PORTIERI - GE'!$F32+'PORTIERI - GE'!$G32*'Pesi e Budget Iniziale'!$D$8+'Pesi e Budget Iniziale'!$D$9*'PORTIERI - GE'!$H32+VLOOKUP(B32,SQUADRE!$A$2:$B$21,2,FALSE)*'Pesi e Budget Iniziale'!$D$10+'Pesi e Budget Iniziale'!$D$11*VLOOKUP(B32,'FATTORE CASA'!$A$2:$B$21,2,FALSE)+VLOOKUP(B32,ALLENATORE!$A$2:$B$21,2,FALSE)*'Pesi e Budget Iniziale'!$D$12</f>
        <v>58.552628333333331</v>
      </c>
      <c r="M32" s="16">
        <f t="shared" si="3"/>
        <v>-16.366467888887819</v>
      </c>
      <c r="N32" s="16">
        <f t="shared" si="1"/>
        <v>1</v>
      </c>
      <c r="P32" s="18"/>
    </row>
    <row r="33" spans="1:16" ht="12.75" customHeight="1">
      <c r="A33" s="9" t="s">
        <v>147</v>
      </c>
      <c r="B33" s="13" t="s">
        <v>31</v>
      </c>
      <c r="C33" s="13">
        <v>9</v>
      </c>
      <c r="D33" s="14">
        <v>1</v>
      </c>
      <c r="E33" s="14">
        <v>6</v>
      </c>
      <c r="F33" s="14">
        <v>6</v>
      </c>
      <c r="G33" s="14">
        <v>7</v>
      </c>
      <c r="H33" s="14">
        <v>1</v>
      </c>
      <c r="I33" s="15">
        <f>'PORTIERI - GE'!$D33*'Pesi e Budget Iniziale'!$B$5+'PORTIERI - GE'!$E33*'Pesi e Budget Iniziale'!$B$6+'Pesi e Budget Iniziale'!$B$7*'PORTIERI - GE'!$F33+'PORTIERI - GE'!$G33*'Pesi e Budget Iniziale'!$B$8+'Pesi e Budget Iniziale'!$B$9*'PORTIERI - GE'!$H33+VLOOKUP(B33,SQUADRE!$A$2:$B$21,2,FALSE)*'Pesi e Budget Iniziale'!$B$10+'Pesi e Budget Iniziale'!$B$11*VLOOKUP(B33,'FATTORE CASA'!$A$2:$B$21,2,FALSE)+VLOOKUP(B33,ALLENATORE!$A$2:$B$21,2,FALSE)*'Pesi e Budget Iniziale'!$B$12</f>
        <v>57.223573333333334</v>
      </c>
      <c r="J33" s="16">
        <f t="shared" si="2"/>
        <v>-19.225501529341379</v>
      </c>
      <c r="K33" s="16">
        <f t="shared" si="0"/>
        <v>1</v>
      </c>
      <c r="L33" s="15">
        <f>'PORTIERI - GE'!$D33*'Pesi e Budget Iniziale'!$D$5+'PORTIERI - GE'!$E33*'Pesi e Budget Iniziale'!$D$6+'Pesi e Budget Iniziale'!$D$7*'PORTIERI - GE'!$F33+'PORTIERI - GE'!$G33*'Pesi e Budget Iniziale'!$D$8+'Pesi e Budget Iniziale'!$D$9*'PORTIERI - GE'!$H33+VLOOKUP(B33,SQUADRE!$A$2:$B$21,2,FALSE)*'Pesi e Budget Iniziale'!$D$10+'Pesi e Budget Iniziale'!$D$11*VLOOKUP(B33,'FATTORE CASA'!$A$2:$B$21,2,FALSE)+VLOOKUP(B33,ALLENATORE!$A$2:$B$21,2,FALSE)*'Pesi e Budget Iniziale'!$D$12</f>
        <v>58.393573333333336</v>
      </c>
      <c r="M33" s="16">
        <f t="shared" si="3"/>
        <v>-16.593871054074384</v>
      </c>
      <c r="N33" s="16">
        <f t="shared" si="1"/>
        <v>1</v>
      </c>
      <c r="P33" s="18"/>
    </row>
    <row r="34" spans="1:16" ht="12.75" customHeight="1">
      <c r="A34" s="9" t="s">
        <v>152</v>
      </c>
      <c r="B34" s="13" t="s">
        <v>58</v>
      </c>
      <c r="C34" s="13">
        <v>9</v>
      </c>
      <c r="D34" s="14">
        <v>1</v>
      </c>
      <c r="E34" s="14">
        <v>6</v>
      </c>
      <c r="F34" s="14">
        <v>6</v>
      </c>
      <c r="G34" s="14">
        <v>6</v>
      </c>
      <c r="H34" s="14">
        <v>3</v>
      </c>
      <c r="I34" s="15">
        <f>'PORTIERI - GE'!$D34*'Pesi e Budget Iniziale'!$B$5+'PORTIERI - GE'!$E34*'Pesi e Budget Iniziale'!$B$6+'Pesi e Budget Iniziale'!$B$7*'PORTIERI - GE'!$F34+'PORTIERI - GE'!$G34*'Pesi e Budget Iniziale'!$B$8+'Pesi e Budget Iniziale'!$B$9*'PORTIERI - GE'!$H34+VLOOKUP(B34,SQUADRE!$A$2:$B$21,2,FALSE)*'Pesi e Budget Iniziale'!$B$10+'Pesi e Budget Iniziale'!$B$11*VLOOKUP(B34,'FATTORE CASA'!$A$2:$B$21,2,FALSE)+VLOOKUP(B34,ALLENATORE!$A$2:$B$21,2,FALSE)*'Pesi e Budget Iniziale'!$B$12</f>
        <v>55.717003333333331</v>
      </c>
      <c r="J34" s="16">
        <f t="shared" si="2"/>
        <v>-21.492533195920544</v>
      </c>
      <c r="K34" s="16">
        <f t="shared" si="0"/>
        <v>1</v>
      </c>
      <c r="L34" s="15">
        <f>'PORTIERI - GE'!$D34*'Pesi e Budget Iniziale'!$D$5+'PORTIERI - GE'!$E34*'Pesi e Budget Iniziale'!$D$6+'Pesi e Budget Iniziale'!$D$7*'PORTIERI - GE'!$F34+'PORTIERI - GE'!$G34*'Pesi e Budget Iniziale'!$D$8+'Pesi e Budget Iniziale'!$D$9*'PORTIERI - GE'!$H34+VLOOKUP(B34,SQUADRE!$A$2:$B$21,2,FALSE)*'Pesi e Budget Iniziale'!$D$10+'Pesi e Budget Iniziale'!$D$11*VLOOKUP(B34,'FATTORE CASA'!$A$2:$B$21,2,FALSE)+VLOOKUP(B34,ALLENATORE!$A$2:$B$21,2,FALSE)*'Pesi e Budget Iniziale'!$D$12</f>
        <v>56.887003333333332</v>
      </c>
      <c r="M34" s="16">
        <f t="shared" si="3"/>
        <v>-18.747835321624166</v>
      </c>
      <c r="N34" s="16">
        <f t="shared" si="1"/>
        <v>1</v>
      </c>
      <c r="P34" s="11"/>
    </row>
    <row r="35" spans="1:16" ht="12.75" customHeight="1">
      <c r="A35" s="9" t="s">
        <v>156</v>
      </c>
      <c r="B35" s="13" t="s">
        <v>64</v>
      </c>
      <c r="C35" s="13">
        <v>7</v>
      </c>
      <c r="D35" s="14">
        <v>4</v>
      </c>
      <c r="E35" s="14">
        <v>6</v>
      </c>
      <c r="F35" s="14">
        <v>6</v>
      </c>
      <c r="G35" s="14">
        <v>6</v>
      </c>
      <c r="H35" s="14">
        <v>3</v>
      </c>
      <c r="I35" s="15">
        <f>'PORTIERI - GE'!$D35*'Pesi e Budget Iniziale'!$B$5+'PORTIERI - GE'!$E35*'Pesi e Budget Iniziale'!$B$6+'Pesi e Budget Iniziale'!$B$7*'PORTIERI - GE'!$F35+'PORTIERI - GE'!$G35*'Pesi e Budget Iniziale'!$B$8+'Pesi e Budget Iniziale'!$B$9*'PORTIERI - GE'!$H35+VLOOKUP(B35,SQUADRE!$A$2:$B$21,2,FALSE)*'Pesi e Budget Iniziale'!$B$10+'Pesi e Budget Iniziale'!$B$11*VLOOKUP(B35,'FATTORE CASA'!$A$2:$B$21,2,FALSE)+VLOOKUP(B35,ALLENATORE!$A$2:$B$21,2,FALSE)*'Pesi e Budget Iniziale'!$B$12</f>
        <v>61.298336666666664</v>
      </c>
      <c r="J35" s="16">
        <f t="shared" si="2"/>
        <v>-13.093946068604517</v>
      </c>
      <c r="K35" s="16">
        <f t="shared" si="0"/>
        <v>1</v>
      </c>
      <c r="L35" s="15">
        <f>'PORTIERI - GE'!$D35*'Pesi e Budget Iniziale'!$D$5+'PORTIERI - GE'!$E35*'Pesi e Budget Iniziale'!$D$6+'Pesi e Budget Iniziale'!$D$7*'PORTIERI - GE'!$F35+'PORTIERI - GE'!$G35*'Pesi e Budget Iniziale'!$D$8+'Pesi e Budget Iniziale'!$D$9*'PORTIERI - GE'!$H35+VLOOKUP(B35,SQUADRE!$A$2:$B$21,2,FALSE)*'Pesi e Budget Iniziale'!$D$10+'Pesi e Budget Iniziale'!$D$11*VLOOKUP(B35,'FATTORE CASA'!$A$2:$B$21,2,FALSE)+VLOOKUP(B35,ALLENATORE!$A$2:$B$21,2,FALSE)*'Pesi e Budget Iniziale'!$D$12</f>
        <v>62.468336666666666</v>
      </c>
      <c r="M35" s="16">
        <f t="shared" si="3"/>
        <v>-10.768124743765533</v>
      </c>
      <c r="N35" s="16">
        <f t="shared" si="1"/>
        <v>1</v>
      </c>
      <c r="P35" s="18"/>
    </row>
    <row r="36" spans="1:16" ht="12.75" customHeight="1">
      <c r="A36" s="9" t="s">
        <v>159</v>
      </c>
      <c r="B36" s="13" t="s">
        <v>49</v>
      </c>
      <c r="C36" s="13">
        <v>7</v>
      </c>
      <c r="D36" s="14">
        <v>2</v>
      </c>
      <c r="E36" s="14">
        <v>6</v>
      </c>
      <c r="F36" s="14">
        <v>5</v>
      </c>
      <c r="G36" s="14">
        <v>5</v>
      </c>
      <c r="H36" s="14">
        <v>2</v>
      </c>
      <c r="I36" s="15">
        <f>'PORTIERI - GE'!$D36*'Pesi e Budget Iniziale'!$B$5+'PORTIERI - GE'!$E36*'Pesi e Budget Iniziale'!$B$6+'Pesi e Budget Iniziale'!$B$7*'PORTIERI - GE'!$F36+'PORTIERI - GE'!$G36*'Pesi e Budget Iniziale'!$B$8+'Pesi e Budget Iniziale'!$B$9*'PORTIERI - GE'!$H36+VLOOKUP(B36,SQUADRE!$A$2:$B$21,2,FALSE)*'Pesi e Budget Iniziale'!$B$10+'Pesi e Budget Iniziale'!$B$11*VLOOKUP(B36,'FATTORE CASA'!$A$2:$B$21,2,FALSE)+VLOOKUP(B36,ALLENATORE!$A$2:$B$21,2,FALSE)*'Pesi e Budget Iniziale'!$B$12</f>
        <v>54.163113333333335</v>
      </c>
      <c r="J36" s="16">
        <f t="shared" si="2"/>
        <v>-23.830770275100861</v>
      </c>
      <c r="K36" s="16">
        <f t="shared" si="0"/>
        <v>1</v>
      </c>
      <c r="L36" s="15">
        <f>'PORTIERI - GE'!$D36*'Pesi e Budget Iniziale'!$D$5+'PORTIERI - GE'!$E36*'Pesi e Budget Iniziale'!$D$6+'Pesi e Budget Iniziale'!$D$7*'PORTIERI - GE'!$F36+'PORTIERI - GE'!$G36*'Pesi e Budget Iniziale'!$D$8+'Pesi e Budget Iniziale'!$D$9*'PORTIERI - GE'!$H36+VLOOKUP(B36,SQUADRE!$A$2:$B$21,2,FALSE)*'Pesi e Budget Iniziale'!$D$10+'Pesi e Budget Iniziale'!$D$11*VLOOKUP(B36,'FATTORE CASA'!$A$2:$B$21,2,FALSE)+VLOOKUP(B36,ALLENATORE!$A$2:$B$21,2,FALSE)*'Pesi e Budget Iniziale'!$D$12</f>
        <v>55.333113333333337</v>
      </c>
      <c r="M36" s="16">
        <f t="shared" si="3"/>
        <v>-20.969453657116645</v>
      </c>
      <c r="N36" s="16">
        <f t="shared" si="1"/>
        <v>1</v>
      </c>
      <c r="P36" s="18"/>
    </row>
    <row r="37" spans="1:16" ht="12.75" customHeight="1">
      <c r="A37" s="9" t="s">
        <v>161</v>
      </c>
      <c r="B37" s="13" t="s">
        <v>94</v>
      </c>
      <c r="C37" s="13">
        <v>8</v>
      </c>
      <c r="D37" s="14">
        <v>3</v>
      </c>
      <c r="E37" s="14">
        <v>7</v>
      </c>
      <c r="F37" s="14">
        <v>7</v>
      </c>
      <c r="G37" s="14">
        <v>5</v>
      </c>
      <c r="H37" s="14">
        <v>3</v>
      </c>
      <c r="I37" s="15">
        <f>'PORTIERI - GE'!$D37*'Pesi e Budget Iniziale'!$B$5+'PORTIERI - GE'!$E37*'Pesi e Budget Iniziale'!$B$6+'Pesi e Budget Iniziale'!$B$7*'PORTIERI - GE'!$F37+'PORTIERI - GE'!$G37*'Pesi e Budget Iniziale'!$B$8+'Pesi e Budget Iniziale'!$B$9*'PORTIERI - GE'!$H37+VLOOKUP(B37,SQUADRE!$A$2:$B$21,2,FALSE)*'Pesi e Budget Iniziale'!$B$10+'Pesi e Budget Iniziale'!$B$11*VLOOKUP(B37,'FATTORE CASA'!$A$2:$B$21,2,FALSE)+VLOOKUP(B37,ALLENATORE!$A$2:$B$21,2,FALSE)*'Pesi e Budget Iniziale'!$B$12</f>
        <v>59.100036666666661</v>
      </c>
      <c r="J37" s="16">
        <f t="shared" si="2"/>
        <v>-16.401867846312143</v>
      </c>
      <c r="K37" s="16">
        <f t="shared" si="0"/>
        <v>1</v>
      </c>
      <c r="L37" s="15">
        <f>'PORTIERI - GE'!$D37*'Pesi e Budget Iniziale'!$D$5+'PORTIERI - GE'!$E37*'Pesi e Budget Iniziale'!$D$6+'Pesi e Budget Iniziale'!$D$7*'PORTIERI - GE'!$F37+'PORTIERI - GE'!$G37*'Pesi e Budget Iniziale'!$D$8+'Pesi e Budget Iniziale'!$D$9*'PORTIERI - GE'!$H37+VLOOKUP(B37,SQUADRE!$A$2:$B$21,2,FALSE)*'Pesi e Budget Iniziale'!$D$10+'Pesi e Budget Iniziale'!$D$11*VLOOKUP(B37,'FATTORE CASA'!$A$2:$B$21,2,FALSE)+VLOOKUP(B37,ALLENATORE!$A$2:$B$21,2,FALSE)*'Pesi e Budget Iniziale'!$D$12</f>
        <v>60.46503666666667</v>
      </c>
      <c r="M37" s="16">
        <f t="shared" si="3"/>
        <v>-13.632270861889786</v>
      </c>
      <c r="N37" s="16">
        <f t="shared" si="1"/>
        <v>1</v>
      </c>
      <c r="P37" s="18"/>
    </row>
    <row r="38" spans="1:16" ht="12.75" customHeight="1">
      <c r="A38" s="9" t="s">
        <v>165</v>
      </c>
      <c r="B38" s="13" t="s">
        <v>84</v>
      </c>
      <c r="C38" s="13">
        <v>8</v>
      </c>
      <c r="D38" s="14">
        <v>3</v>
      </c>
      <c r="E38" s="14">
        <v>6.5</v>
      </c>
      <c r="F38" s="14">
        <v>6</v>
      </c>
      <c r="G38" s="14">
        <v>6</v>
      </c>
      <c r="H38" s="14">
        <v>3</v>
      </c>
      <c r="I38" s="15">
        <f>'PORTIERI - GE'!$D38*'Pesi e Budget Iniziale'!$B$5+'PORTIERI - GE'!$E38*'Pesi e Budget Iniziale'!$B$6+'Pesi e Budget Iniziale'!$B$7*'PORTIERI - GE'!$F38+'PORTIERI - GE'!$G38*'Pesi e Budget Iniziale'!$B$8+'Pesi e Budget Iniziale'!$B$9*'PORTIERI - GE'!$H38+VLOOKUP(B38,SQUADRE!$A$2:$B$21,2,FALSE)*'Pesi e Budget Iniziale'!$B$10+'Pesi e Budget Iniziale'!$B$11*VLOOKUP(B38,'FATTORE CASA'!$A$2:$B$21,2,FALSE)+VLOOKUP(B38,ALLENATORE!$A$2:$B$21,2,FALSE)*'Pesi e Budget Iniziale'!$B$12</f>
        <v>55.574869999999997</v>
      </c>
      <c r="J38" s="16">
        <f t="shared" si="2"/>
        <v>-21.706410259411207</v>
      </c>
      <c r="K38" s="16">
        <f t="shared" si="0"/>
        <v>1</v>
      </c>
      <c r="L38" s="15">
        <f>'PORTIERI - GE'!$D38*'Pesi e Budget Iniziale'!$D$5+'PORTIERI - GE'!$E38*'Pesi e Budget Iniziale'!$D$6+'Pesi e Budget Iniziale'!$D$7*'PORTIERI - GE'!$F38+'PORTIERI - GE'!$G38*'Pesi e Budget Iniziale'!$D$8+'Pesi e Budget Iniziale'!$D$9*'PORTIERI - GE'!$H38+VLOOKUP(B38,SQUADRE!$A$2:$B$21,2,FALSE)*'Pesi e Budget Iniziale'!$D$10+'Pesi e Budget Iniziale'!$D$11*VLOOKUP(B38,'FATTORE CASA'!$A$2:$B$21,2,FALSE)+VLOOKUP(B38,ALLENATORE!$A$2:$B$21,2,FALSE)*'Pesi e Budget Iniziale'!$D$12</f>
        <v>56.842370000000003</v>
      </c>
      <c r="M38" s="16">
        <f t="shared" si="3"/>
        <v>-18.811648224537151</v>
      </c>
      <c r="N38" s="16">
        <f t="shared" si="1"/>
        <v>1</v>
      </c>
      <c r="P38" s="18"/>
    </row>
    <row r="39" spans="1:16" ht="12.75" customHeight="1">
      <c r="A39" s="9" t="s">
        <v>169</v>
      </c>
      <c r="B39" s="13" t="s">
        <v>112</v>
      </c>
      <c r="C39" s="13">
        <v>7</v>
      </c>
      <c r="D39" s="14">
        <v>3</v>
      </c>
      <c r="E39" s="14">
        <v>6</v>
      </c>
      <c r="F39" s="14">
        <v>6</v>
      </c>
      <c r="G39" s="14">
        <v>6</v>
      </c>
      <c r="H39" s="14">
        <v>3</v>
      </c>
      <c r="I39" s="15">
        <f>'PORTIERI - GE'!$D39*'Pesi e Budget Iniziale'!$B$5+'PORTIERI - GE'!$E39*'Pesi e Budget Iniziale'!$B$6+'Pesi e Budget Iniziale'!$B$7*'PORTIERI - GE'!$F39+'PORTIERI - GE'!$G39*'Pesi e Budget Iniziale'!$B$8+'Pesi e Budget Iniziale'!$B$9*'PORTIERI - GE'!$H39+VLOOKUP(B39,SQUADRE!$A$2:$B$21,2,FALSE)*'Pesi e Budget Iniziale'!$B$10+'Pesi e Budget Iniziale'!$B$11*VLOOKUP(B39,'FATTORE CASA'!$A$2:$B$21,2,FALSE)+VLOOKUP(B39,ALLENATORE!$A$2:$B$21,2,FALSE)*'Pesi e Budget Iniziale'!$B$12</f>
        <v>56.445869999999999</v>
      </c>
      <c r="J39" s="16">
        <f t="shared" si="2"/>
        <v>-20.39576118131297</v>
      </c>
      <c r="K39" s="16">
        <f t="shared" si="0"/>
        <v>1</v>
      </c>
      <c r="L39" s="15">
        <f>'PORTIERI - GE'!$D39*'Pesi e Budget Iniziale'!$D$5+'PORTIERI - GE'!$E39*'Pesi e Budget Iniziale'!$D$6+'Pesi e Budget Iniziale'!$D$7*'PORTIERI - GE'!$F39+'PORTIERI - GE'!$G39*'Pesi e Budget Iniziale'!$D$8+'Pesi e Budget Iniziale'!$D$9*'PORTIERI - GE'!$H39+VLOOKUP(B39,SQUADRE!$A$2:$B$21,2,FALSE)*'Pesi e Budget Iniziale'!$D$10+'Pesi e Budget Iniziale'!$D$11*VLOOKUP(B39,'FATTORE CASA'!$A$2:$B$21,2,FALSE)+VLOOKUP(B39,ALLENATORE!$A$2:$B$21,2,FALSE)*'Pesi e Budget Iniziale'!$D$12</f>
        <v>57.615870000000001</v>
      </c>
      <c r="M39" s="16">
        <f t="shared" si="3"/>
        <v>-17.7057644216274</v>
      </c>
      <c r="N39" s="16">
        <f t="shared" si="1"/>
        <v>1</v>
      </c>
      <c r="P39" s="18"/>
    </row>
    <row r="40" spans="1:16" ht="12.75" customHeight="1">
      <c r="A40" s="9" t="s">
        <v>172</v>
      </c>
      <c r="B40" s="13" t="s">
        <v>60</v>
      </c>
      <c r="C40" s="13">
        <v>7</v>
      </c>
      <c r="D40" s="14">
        <v>3</v>
      </c>
      <c r="E40" s="14">
        <v>6</v>
      </c>
      <c r="F40" s="14">
        <v>6</v>
      </c>
      <c r="G40" s="14">
        <v>6</v>
      </c>
      <c r="H40" s="14">
        <v>3</v>
      </c>
      <c r="I40" s="15">
        <f>'PORTIERI - GE'!$D40*'Pesi e Budget Iniziale'!$B$5+'PORTIERI - GE'!$E40*'Pesi e Budget Iniziale'!$B$6+'Pesi e Budget Iniziale'!$B$7*'PORTIERI - GE'!$F40+'PORTIERI - GE'!$G40*'Pesi e Budget Iniziale'!$B$8+'Pesi e Budget Iniziale'!$B$9*'PORTIERI - GE'!$H40+VLOOKUP(B40,SQUADRE!$A$2:$B$21,2,FALSE)*'Pesi e Budget Iniziale'!$B$10+'Pesi e Budget Iniziale'!$B$11*VLOOKUP(B40,'FATTORE CASA'!$A$2:$B$21,2,FALSE)+VLOOKUP(B40,ALLENATORE!$A$2:$B$21,2,FALSE)*'Pesi e Budget Iniziale'!$B$12</f>
        <v>57.880203333333334</v>
      </c>
      <c r="J40" s="16">
        <f t="shared" si="2"/>
        <v>-18.237428619867622</v>
      </c>
      <c r="K40" s="16">
        <f t="shared" si="0"/>
        <v>1</v>
      </c>
      <c r="L40" s="15">
        <f>'PORTIERI - GE'!$D40*'Pesi e Budget Iniziale'!$D$5+'PORTIERI - GE'!$E40*'Pesi e Budget Iniziale'!$D$6+'Pesi e Budget Iniziale'!$D$7*'PORTIERI - GE'!$F40+'PORTIERI - GE'!$G40*'Pesi e Budget Iniziale'!$D$8+'Pesi e Budget Iniziale'!$D$9*'PORTIERI - GE'!$H40+VLOOKUP(B40,SQUADRE!$A$2:$B$21,2,FALSE)*'Pesi e Budget Iniziale'!$D$10+'Pesi e Budget Iniziale'!$D$11*VLOOKUP(B40,'FATTORE CASA'!$A$2:$B$21,2,FALSE)+VLOOKUP(B40,ALLENATORE!$A$2:$B$21,2,FALSE)*'Pesi e Budget Iniziale'!$D$12</f>
        <v>59.050203333333336</v>
      </c>
      <c r="M40" s="16">
        <f t="shared" si="3"/>
        <v>-15.655077929957208</v>
      </c>
      <c r="N40" s="16">
        <f t="shared" si="1"/>
        <v>1</v>
      </c>
      <c r="P40" s="18"/>
    </row>
    <row r="41" spans="1:16" ht="12.75" customHeight="1">
      <c r="A41" s="9" t="s">
        <v>175</v>
      </c>
      <c r="B41" s="13" t="s">
        <v>92</v>
      </c>
      <c r="C41" s="13">
        <v>7</v>
      </c>
      <c r="D41" s="14">
        <v>3</v>
      </c>
      <c r="E41" s="14">
        <v>5.5</v>
      </c>
      <c r="F41" s="14">
        <v>6</v>
      </c>
      <c r="G41" s="14">
        <v>6</v>
      </c>
      <c r="H41" s="14">
        <v>3</v>
      </c>
      <c r="I41" s="15">
        <f>'PORTIERI - GE'!$D41*'Pesi e Budget Iniziale'!$B$5+'PORTIERI - GE'!$E41*'Pesi e Budget Iniziale'!$B$6+'Pesi e Budget Iniziale'!$B$7*'PORTIERI - GE'!$F41+'PORTIERI - GE'!$G41*'Pesi e Budget Iniziale'!$B$8+'Pesi e Budget Iniziale'!$B$9*'PORTIERI - GE'!$H41+VLOOKUP(B41,SQUADRE!$A$2:$B$21,2,FALSE)*'Pesi e Budget Iniziale'!$B$10+'Pesi e Budget Iniziale'!$B$11*VLOOKUP(B41,'FATTORE CASA'!$A$2:$B$21,2,FALSE)+VLOOKUP(B41,ALLENATORE!$A$2:$B$21,2,FALSE)*'Pesi e Budget Iniziale'!$B$12</f>
        <v>54.868536666666664</v>
      </c>
      <c r="J41" s="16">
        <f t="shared" si="2"/>
        <v>-22.769274934684894</v>
      </c>
      <c r="K41" s="16">
        <f t="shared" si="0"/>
        <v>1</v>
      </c>
      <c r="L41" s="15">
        <f>'PORTIERI - GE'!$D41*'Pesi e Budget Iniziale'!$D$5+'PORTIERI - GE'!$E41*'Pesi e Budget Iniziale'!$D$6+'Pesi e Budget Iniziale'!$D$7*'PORTIERI - GE'!$F41+'PORTIERI - GE'!$G41*'Pesi e Budget Iniziale'!$D$8+'Pesi e Budget Iniziale'!$D$9*'PORTIERI - GE'!$H41+VLOOKUP(B41,SQUADRE!$A$2:$B$21,2,FALSE)*'Pesi e Budget Iniziale'!$D$10+'Pesi e Budget Iniziale'!$D$11*VLOOKUP(B41,'FATTORE CASA'!$A$2:$B$21,2,FALSE)+VLOOKUP(B41,ALLENATORE!$A$2:$B$21,2,FALSE)*'Pesi e Budget Iniziale'!$D$12</f>
        <v>55.941036666666669</v>
      </c>
      <c r="M41" s="16">
        <f t="shared" si="3"/>
        <v>-20.100297137731722</v>
      </c>
      <c r="N41" s="16">
        <f t="shared" si="1"/>
        <v>1</v>
      </c>
      <c r="P41" s="11"/>
    </row>
    <row r="42" spans="1:16" ht="12.75" customHeight="1">
      <c r="A42" s="9" t="s">
        <v>178</v>
      </c>
      <c r="B42" s="13" t="s">
        <v>20</v>
      </c>
      <c r="C42" s="13">
        <v>7</v>
      </c>
      <c r="D42" s="14">
        <v>1</v>
      </c>
      <c r="E42" s="14">
        <v>5.5</v>
      </c>
      <c r="F42" s="14">
        <v>5</v>
      </c>
      <c r="G42" s="14">
        <v>5.5</v>
      </c>
      <c r="H42" s="14">
        <v>1</v>
      </c>
      <c r="I42" s="15">
        <f>'PORTIERI - GE'!$D42*'Pesi e Budget Iniziale'!$B$5+'PORTIERI - GE'!$E42*'Pesi e Budget Iniziale'!$B$6+'Pesi e Budget Iniziale'!$B$7*'PORTIERI - GE'!$F42+'PORTIERI - GE'!$G42*'Pesi e Budget Iniziale'!$B$8+'Pesi e Budget Iniziale'!$B$9*'PORTIERI - GE'!$H42+VLOOKUP(B42,SQUADRE!$A$2:$B$21,2,FALSE)*'Pesi e Budget Iniziale'!$B$10+'Pesi e Budget Iniziale'!$B$11*VLOOKUP(B42,'FATTORE CASA'!$A$2:$B$21,2,FALSE)+VLOOKUP(B42,ALLENATORE!$A$2:$B$21,2,FALSE)*'Pesi e Budget Iniziale'!$B$12</f>
        <v>52.298198333333339</v>
      </c>
      <c r="J42" s="16">
        <f t="shared" si="2"/>
        <v>-26.637026446721492</v>
      </c>
      <c r="K42" s="16">
        <f t="shared" si="0"/>
        <v>1</v>
      </c>
      <c r="L42" s="15">
        <f>'PORTIERI - GE'!$D42*'Pesi e Budget Iniziale'!$D$5+'PORTIERI - GE'!$E42*'Pesi e Budget Iniziale'!$D$6+'Pesi e Budget Iniziale'!$D$7*'PORTIERI - GE'!$F42+'PORTIERI - GE'!$G42*'Pesi e Budget Iniziale'!$D$8+'Pesi e Budget Iniziale'!$D$9*'PORTIERI - GE'!$H42+VLOOKUP(B42,SQUADRE!$A$2:$B$21,2,FALSE)*'Pesi e Budget Iniziale'!$D$10+'Pesi e Budget Iniziale'!$D$11*VLOOKUP(B42,'FATTORE CASA'!$A$2:$B$21,2,FALSE)+VLOOKUP(B42,ALLENATORE!$A$2:$B$21,2,FALSE)*'Pesi e Budget Iniziale'!$D$12</f>
        <v>53.370698333333337</v>
      </c>
      <c r="M42" s="16">
        <f t="shared" si="3"/>
        <v>-23.775145917087102</v>
      </c>
      <c r="N42" s="16">
        <f t="shared" si="1"/>
        <v>1</v>
      </c>
      <c r="P42" s="18"/>
    </row>
    <row r="43" spans="1:16" ht="12.75" customHeight="1">
      <c r="A43" s="9" t="s">
        <v>181</v>
      </c>
      <c r="B43" s="13" t="s">
        <v>36</v>
      </c>
      <c r="C43" s="13">
        <v>6</v>
      </c>
      <c r="D43" s="14">
        <v>1</v>
      </c>
      <c r="E43" s="14">
        <v>6</v>
      </c>
      <c r="F43" s="14">
        <v>6</v>
      </c>
      <c r="G43" s="14">
        <v>5</v>
      </c>
      <c r="H43" s="14">
        <v>1</v>
      </c>
      <c r="I43" s="15">
        <f>'PORTIERI - GE'!$D43*'Pesi e Budget Iniziale'!$B$5+'PORTIERI - GE'!$E43*'Pesi e Budget Iniziale'!$B$6+'Pesi e Budget Iniziale'!$B$7*'PORTIERI - GE'!$F43+'PORTIERI - GE'!$G43*'Pesi e Budget Iniziale'!$B$8+'Pesi e Budget Iniziale'!$B$9*'PORTIERI - GE'!$H43+VLOOKUP(B43,SQUADRE!$A$2:$B$21,2,FALSE)*'Pesi e Budget Iniziale'!$B$10+'Pesi e Budget Iniziale'!$B$11*VLOOKUP(B43,'FATTORE CASA'!$A$2:$B$21,2,FALSE)+VLOOKUP(B43,ALLENATORE!$A$2:$B$21,2,FALSE)*'Pesi e Budget Iniziale'!$B$12</f>
        <v>50.372140000000002</v>
      </c>
      <c r="J43" s="16">
        <f t="shared" si="2"/>
        <v>-29.535288879496179</v>
      </c>
      <c r="K43" s="16">
        <f t="shared" si="0"/>
        <v>1</v>
      </c>
      <c r="L43" s="15">
        <f>'PORTIERI - GE'!$D43*'Pesi e Budget Iniziale'!$D$5+'PORTIERI - GE'!$E43*'Pesi e Budget Iniziale'!$D$6+'Pesi e Budget Iniziale'!$D$7*'PORTIERI - GE'!$F43+'PORTIERI - GE'!$G43*'Pesi e Budget Iniziale'!$D$8+'Pesi e Budget Iniziale'!$D$9*'PORTIERI - GE'!$H43+VLOOKUP(B43,SQUADRE!$A$2:$B$21,2,FALSE)*'Pesi e Budget Iniziale'!$D$10+'Pesi e Budget Iniziale'!$D$11*VLOOKUP(B43,'FATTORE CASA'!$A$2:$B$21,2,FALSE)+VLOOKUP(B43,ALLENATORE!$A$2:$B$21,2,FALSE)*'Pesi e Budget Iniziale'!$D$12</f>
        <v>51.542140000000003</v>
      </c>
      <c r="M43" s="16">
        <f t="shared" si="3"/>
        <v>-26.389461422593236</v>
      </c>
      <c r="N43" s="16">
        <f t="shared" si="1"/>
        <v>1</v>
      </c>
      <c r="P43" s="18"/>
    </row>
    <row r="44" spans="1:16" ht="12.75" customHeight="1">
      <c r="A44" s="9" t="s">
        <v>184</v>
      </c>
      <c r="B44" s="13" t="s">
        <v>108</v>
      </c>
      <c r="C44" s="13">
        <v>8</v>
      </c>
      <c r="D44" s="14">
        <v>3</v>
      </c>
      <c r="E44" s="14">
        <v>5.5</v>
      </c>
      <c r="F44" s="14">
        <v>5</v>
      </c>
      <c r="G44" s="14">
        <v>5.5</v>
      </c>
      <c r="H44" s="14">
        <v>3</v>
      </c>
      <c r="I44" s="15">
        <f>'PORTIERI - GE'!$D44*'Pesi e Budget Iniziale'!$B$5+'PORTIERI - GE'!$E44*'Pesi e Budget Iniziale'!$B$6+'Pesi e Budget Iniziale'!$B$7*'PORTIERI - GE'!$F44+'PORTIERI - GE'!$G44*'Pesi e Budget Iniziale'!$B$8+'Pesi e Budget Iniziale'!$B$9*'PORTIERI - GE'!$H44+VLOOKUP(B44,SQUADRE!$A$2:$B$21,2,FALSE)*'Pesi e Budget Iniziale'!$B$10+'Pesi e Budget Iniziale'!$B$11*VLOOKUP(B44,'FATTORE CASA'!$A$2:$B$21,2,FALSE)+VLOOKUP(B44,ALLENATORE!$A$2:$B$21,2,FALSE)*'Pesi e Budget Iniziale'!$B$12</f>
        <v>54.523711666666671</v>
      </c>
      <c r="J44" s="16">
        <f t="shared" si="2"/>
        <v>-23.288155036126014</v>
      </c>
      <c r="K44" s="16">
        <f t="shared" si="0"/>
        <v>1</v>
      </c>
      <c r="L44" s="15">
        <f>'PORTIERI - GE'!$D44*'Pesi e Budget Iniziale'!$D$5+'PORTIERI - GE'!$E44*'Pesi e Budget Iniziale'!$D$6+'Pesi e Budget Iniziale'!$D$7*'PORTIERI - GE'!$F44+'PORTIERI - GE'!$G44*'Pesi e Budget Iniziale'!$D$8+'Pesi e Budget Iniziale'!$D$9*'PORTIERI - GE'!$H44+VLOOKUP(B44,SQUADRE!$A$2:$B$21,2,FALSE)*'Pesi e Budget Iniziale'!$D$10+'Pesi e Budget Iniziale'!$D$11*VLOOKUP(B44,'FATTORE CASA'!$A$2:$B$21,2,FALSE)+VLOOKUP(B44,ALLENATORE!$A$2:$B$21,2,FALSE)*'Pesi e Budget Iniziale'!$D$12</f>
        <v>55.596211666666676</v>
      </c>
      <c r="M44" s="16">
        <f t="shared" si="3"/>
        <v>-20.593298278440642</v>
      </c>
      <c r="N44" s="16">
        <f t="shared" si="1"/>
        <v>1</v>
      </c>
      <c r="P44" s="18"/>
    </row>
    <row r="45" spans="1:16" ht="12.75" customHeight="1">
      <c r="A45" s="9" t="s">
        <v>188</v>
      </c>
      <c r="B45" s="13" t="s">
        <v>120</v>
      </c>
      <c r="C45" s="13">
        <v>9</v>
      </c>
      <c r="D45" s="14">
        <v>3</v>
      </c>
      <c r="E45" s="14">
        <v>6</v>
      </c>
      <c r="F45" s="14">
        <v>6</v>
      </c>
      <c r="G45" s="14">
        <v>5</v>
      </c>
      <c r="H45" s="14">
        <v>3</v>
      </c>
      <c r="I45" s="15">
        <f>'PORTIERI - GE'!$D45*'Pesi e Budget Iniziale'!$B$5+'PORTIERI - GE'!$E45*'Pesi e Budget Iniziale'!$B$6+'Pesi e Budget Iniziale'!$B$7*'PORTIERI - GE'!$F45+'PORTIERI - GE'!$G45*'Pesi e Budget Iniziale'!$B$8+'Pesi e Budget Iniziale'!$B$9*'PORTIERI - GE'!$H45+VLOOKUP(B45,SQUADRE!$A$2:$B$21,2,FALSE)*'Pesi e Budget Iniziale'!$B$10+'Pesi e Budget Iniziale'!$B$11*VLOOKUP(B45,'FATTORE CASA'!$A$2:$B$21,2,FALSE)+VLOOKUP(B45,ALLENATORE!$A$2:$B$21,2,FALSE)*'Pesi e Budget Iniziale'!$B$12</f>
        <v>52.822119999999998</v>
      </c>
      <c r="J45" s="16">
        <f t="shared" si="2"/>
        <v>-25.848648203997783</v>
      </c>
      <c r="K45" s="16">
        <f t="shared" si="0"/>
        <v>1</v>
      </c>
      <c r="L45" s="15">
        <f>'PORTIERI - GE'!$D45*'Pesi e Budget Iniziale'!$D$5+'PORTIERI - GE'!$E45*'Pesi e Budget Iniziale'!$D$6+'Pesi e Budget Iniziale'!$D$7*'PORTIERI - GE'!$F45+'PORTIERI - GE'!$G45*'Pesi e Budget Iniziale'!$D$8+'Pesi e Budget Iniziale'!$D$9*'PORTIERI - GE'!$H45+VLOOKUP(B45,SQUADRE!$A$2:$B$21,2,FALSE)*'Pesi e Budget Iniziale'!$D$10+'Pesi e Budget Iniziale'!$D$11*VLOOKUP(B45,'FATTORE CASA'!$A$2:$B$21,2,FALSE)+VLOOKUP(B45,ALLENATORE!$A$2:$B$21,2,FALSE)*'Pesi e Budget Iniziale'!$D$12</f>
        <v>53.99212</v>
      </c>
      <c r="M45" s="16">
        <f t="shared" si="3"/>
        <v>-22.886690641141598</v>
      </c>
      <c r="N45" s="16">
        <f t="shared" si="1"/>
        <v>1</v>
      </c>
      <c r="P45" s="18"/>
    </row>
    <row r="46" spans="1:16" ht="12.75" customHeight="1">
      <c r="A46" s="9" t="s">
        <v>192</v>
      </c>
      <c r="B46" s="13" t="s">
        <v>116</v>
      </c>
      <c r="C46" s="13">
        <v>8</v>
      </c>
      <c r="D46" s="14">
        <v>3</v>
      </c>
      <c r="E46" s="14">
        <v>5</v>
      </c>
      <c r="F46" s="14">
        <v>6</v>
      </c>
      <c r="G46" s="14">
        <v>5</v>
      </c>
      <c r="H46" s="14">
        <v>3</v>
      </c>
      <c r="I46" s="15">
        <f>'PORTIERI - GE'!$D46*'Pesi e Budget Iniziale'!$B$5+'PORTIERI - GE'!$E46*'Pesi e Budget Iniziale'!$B$6+'Pesi e Budget Iniziale'!$B$7*'PORTIERI - GE'!$F46+'PORTIERI - GE'!$G46*'Pesi e Budget Iniziale'!$B$8+'Pesi e Budget Iniziale'!$B$9*'PORTIERI - GE'!$H46+VLOOKUP(B46,SQUADRE!$A$2:$B$21,2,FALSE)*'Pesi e Budget Iniziale'!$B$10+'Pesi e Budget Iniziale'!$B$11*VLOOKUP(B46,'FATTORE CASA'!$A$2:$B$21,2,FALSE)+VLOOKUP(B46,ALLENATORE!$A$2:$B$21,2,FALSE)*'Pesi e Budget Iniziale'!$B$12</f>
        <v>52.488453333333332</v>
      </c>
      <c r="J46" s="16">
        <f t="shared" si="2"/>
        <v>-26.350737651826456</v>
      </c>
      <c r="K46" s="16">
        <f t="shared" si="0"/>
        <v>1</v>
      </c>
      <c r="L46" s="15">
        <f>'PORTIERI - GE'!$D46*'Pesi e Budget Iniziale'!$D$5+'PORTIERI - GE'!$E46*'Pesi e Budget Iniziale'!$D$6+'Pesi e Budget Iniziale'!$D$7*'PORTIERI - GE'!$F46+'PORTIERI - GE'!$G46*'Pesi e Budget Iniziale'!$D$8+'Pesi e Budget Iniziale'!$D$9*'PORTIERI - GE'!$H46+VLOOKUP(B46,SQUADRE!$A$2:$B$21,2,FALSE)*'Pesi e Budget Iniziale'!$D$10+'Pesi e Budget Iniziale'!$D$11*VLOOKUP(B46,'FATTORE CASA'!$A$2:$B$21,2,FALSE)+VLOOKUP(B46,ALLENATORE!$A$2:$B$21,2,FALSE)*'Pesi e Budget Iniziale'!$D$12</f>
        <v>53.463453333333334</v>
      </c>
      <c r="M46" s="16">
        <f t="shared" si="3"/>
        <v>-23.64253279214995</v>
      </c>
      <c r="N46" s="16">
        <f t="shared" si="1"/>
        <v>1</v>
      </c>
      <c r="P46" s="18"/>
    </row>
    <row r="47" spans="1:16" ht="12.75" customHeight="1">
      <c r="A47" s="9" t="s">
        <v>195</v>
      </c>
      <c r="B47" s="13" t="s">
        <v>60</v>
      </c>
      <c r="C47" s="13">
        <v>8</v>
      </c>
      <c r="D47" s="14">
        <v>1</v>
      </c>
      <c r="E47" s="14">
        <v>6</v>
      </c>
      <c r="F47" s="14">
        <v>6</v>
      </c>
      <c r="G47" s="14">
        <v>5.5</v>
      </c>
      <c r="H47" s="14">
        <v>1</v>
      </c>
      <c r="I47" s="15">
        <f>'PORTIERI - GE'!$D47*'Pesi e Budget Iniziale'!$B$5+'PORTIERI - GE'!$E47*'Pesi e Budget Iniziale'!$B$6+'Pesi e Budget Iniziale'!$B$7*'PORTIERI - GE'!$F47+'PORTIERI - GE'!$G47*'Pesi e Budget Iniziale'!$B$8+'Pesi e Budget Iniziale'!$B$9*'PORTIERI - GE'!$H47+VLOOKUP(B47,SQUADRE!$A$2:$B$21,2,FALSE)*'Pesi e Budget Iniziale'!$B$10+'Pesi e Budget Iniziale'!$B$11*VLOOKUP(B47,'FATTORE CASA'!$A$2:$B$21,2,FALSE)+VLOOKUP(B47,ALLENATORE!$A$2:$B$21,2,FALSE)*'Pesi e Budget Iniziale'!$B$12</f>
        <v>50.879248333333337</v>
      </c>
      <c r="J47" s="16">
        <f t="shared" si="2"/>
        <v>-28.772210728429279</v>
      </c>
      <c r="K47" s="16">
        <f t="shared" si="0"/>
        <v>1</v>
      </c>
      <c r="L47" s="15">
        <f>'PORTIERI - GE'!$D47*'Pesi e Budget Iniziale'!$D$5+'PORTIERI - GE'!$E47*'Pesi e Budget Iniziale'!$D$6+'Pesi e Budget Iniziale'!$D$7*'PORTIERI - GE'!$F47+'PORTIERI - GE'!$G47*'Pesi e Budget Iniziale'!$D$8+'Pesi e Budget Iniziale'!$D$9*'PORTIERI - GE'!$H47+VLOOKUP(B47,SQUADRE!$A$2:$B$21,2,FALSE)*'Pesi e Budget Iniziale'!$D$10+'Pesi e Budget Iniziale'!$D$11*VLOOKUP(B47,'FATTORE CASA'!$A$2:$B$21,2,FALSE)+VLOOKUP(B47,ALLENATORE!$A$2:$B$21,2,FALSE)*'Pesi e Budget Iniziale'!$D$12</f>
        <v>52.049248333333338</v>
      </c>
      <c r="M47" s="16">
        <f t="shared" si="3"/>
        <v>-25.664441523234608</v>
      </c>
      <c r="N47" s="16">
        <f t="shared" si="1"/>
        <v>1</v>
      </c>
      <c r="P47" s="18"/>
    </row>
    <row r="48" spans="1:16" ht="12.75" customHeight="1">
      <c r="A48" s="9" t="s">
        <v>199</v>
      </c>
      <c r="B48" s="13" t="s">
        <v>84</v>
      </c>
      <c r="C48" s="13">
        <v>7</v>
      </c>
      <c r="D48" s="14">
        <v>1</v>
      </c>
      <c r="E48" s="14">
        <v>6</v>
      </c>
      <c r="F48" s="14">
        <v>6</v>
      </c>
      <c r="G48" s="14">
        <v>5</v>
      </c>
      <c r="H48" s="14">
        <v>1</v>
      </c>
      <c r="I48" s="15">
        <f>'PORTIERI - GE'!$D48*'Pesi e Budget Iniziale'!$B$5+'PORTIERI - GE'!$E48*'Pesi e Budget Iniziale'!$B$6+'Pesi e Budget Iniziale'!$B$7*'PORTIERI - GE'!$F48+'PORTIERI - GE'!$G48*'Pesi e Budget Iniziale'!$B$8+'Pesi e Budget Iniziale'!$B$9*'PORTIERI - GE'!$H48+VLOOKUP(B48,SQUADRE!$A$2:$B$21,2,FALSE)*'Pesi e Budget Iniziale'!$B$10+'Pesi e Budget Iniziale'!$B$11*VLOOKUP(B48,'FATTORE CASA'!$A$2:$B$21,2,FALSE)+VLOOKUP(B48,ALLENATORE!$A$2:$B$21,2,FALSE)*'Pesi e Budget Iniziale'!$B$12</f>
        <v>46.72954</v>
      </c>
      <c r="J48" s="16">
        <f t="shared" si="2"/>
        <v>-35.016540695662229</v>
      </c>
      <c r="K48" s="16">
        <f t="shared" si="0"/>
        <v>1</v>
      </c>
      <c r="L48" s="15">
        <f>'PORTIERI - GE'!$D48*'Pesi e Budget Iniziale'!$D$5+'PORTIERI - GE'!$E48*'Pesi e Budget Iniziale'!$D$6+'Pesi e Budget Iniziale'!$D$7*'PORTIERI - GE'!$F48+'PORTIERI - GE'!$G48*'Pesi e Budget Iniziale'!$D$8+'Pesi e Budget Iniziale'!$D$9*'PORTIERI - GE'!$H48+VLOOKUP(B48,SQUADRE!$A$2:$B$21,2,FALSE)*'Pesi e Budget Iniziale'!$D$10+'Pesi e Budget Iniziale'!$D$11*VLOOKUP(B48,'FATTORE CASA'!$A$2:$B$21,2,FALSE)+VLOOKUP(B48,ALLENATORE!$A$2:$B$21,2,FALSE)*'Pesi e Budget Iniziale'!$D$12</f>
        <v>47.899540000000002</v>
      </c>
      <c r="M48" s="16">
        <f t="shared" si="3"/>
        <v>-31.597337751590103</v>
      </c>
      <c r="N48" s="16">
        <f t="shared" si="1"/>
        <v>1</v>
      </c>
      <c r="P48" s="18"/>
    </row>
    <row r="49" spans="1:16" ht="12.75" customHeight="1">
      <c r="A49" s="9" t="s">
        <v>203</v>
      </c>
      <c r="B49" s="13" t="s">
        <v>56</v>
      </c>
      <c r="C49" s="13">
        <v>9</v>
      </c>
      <c r="D49" s="14">
        <v>1</v>
      </c>
      <c r="E49" s="14">
        <v>1</v>
      </c>
      <c r="F49" s="14">
        <v>6</v>
      </c>
      <c r="G49" s="14">
        <v>6</v>
      </c>
      <c r="H49" s="14">
        <v>1</v>
      </c>
      <c r="I49" s="15">
        <f>'PORTIERI - GE'!$D49*'Pesi e Budget Iniziale'!$B$5+'PORTIERI - GE'!$E49*'Pesi e Budget Iniziale'!$B$6+'Pesi e Budget Iniziale'!$B$7*'PORTIERI - GE'!$F49+'PORTIERI - GE'!$G49*'Pesi e Budget Iniziale'!$B$8+'Pesi e Budget Iniziale'!$B$9*'PORTIERI - GE'!$H49+VLOOKUP(B49,SQUADRE!$A$2:$B$21,2,FALSE)*'Pesi e Budget Iniziale'!$B$10+'Pesi e Budget Iniziale'!$B$11*VLOOKUP(B49,'FATTORE CASA'!$A$2:$B$21,2,FALSE)+VLOOKUP(B49,ALLENATORE!$A$2:$B$21,2,FALSE)*'Pesi e Budget Iniziale'!$B$12</f>
        <v>43.811689999999999</v>
      </c>
      <c r="J49" s="16">
        <f t="shared" si="2"/>
        <v>-39.407215107291307</v>
      </c>
      <c r="K49" s="16">
        <f t="shared" si="0"/>
        <v>1</v>
      </c>
      <c r="L49" s="15">
        <f>'PORTIERI - GE'!$D49*'Pesi e Budget Iniziale'!$D$5+'PORTIERI - GE'!$E49*'Pesi e Budget Iniziale'!$D$6+'Pesi e Budget Iniziale'!$D$7*'PORTIERI - GE'!$F49+'PORTIERI - GE'!$G49*'Pesi e Budget Iniziale'!$D$8+'Pesi e Budget Iniziale'!$D$9*'PORTIERI - GE'!$H49+VLOOKUP(B49,SQUADRE!$A$2:$B$21,2,FALSE)*'Pesi e Budget Iniziale'!$D$10+'Pesi e Budget Iniziale'!$D$11*VLOOKUP(B49,'FATTORE CASA'!$A$2:$B$21,2,FALSE)+VLOOKUP(B49,ALLENATORE!$A$2:$B$21,2,FALSE)*'Pesi e Budget Iniziale'!$D$12</f>
        <v>44.006689999999992</v>
      </c>
      <c r="M49" s="16">
        <f t="shared" si="3"/>
        <v>-37.163000016822501</v>
      </c>
      <c r="N49" s="16">
        <f t="shared" si="1"/>
        <v>1</v>
      </c>
      <c r="P49" s="18"/>
    </row>
    <row r="50" spans="1:16" ht="12.75" customHeight="1">
      <c r="A50" s="9" t="s">
        <v>206</v>
      </c>
      <c r="B50" s="13" t="s">
        <v>112</v>
      </c>
      <c r="C50" s="13">
        <v>8</v>
      </c>
      <c r="D50" s="14">
        <v>1</v>
      </c>
      <c r="E50" s="14">
        <v>5</v>
      </c>
      <c r="F50" s="14">
        <v>5</v>
      </c>
      <c r="G50" s="14">
        <v>5</v>
      </c>
      <c r="H50" s="14">
        <v>1</v>
      </c>
      <c r="I50" s="15">
        <f>'PORTIERI - GE'!$D50*'Pesi e Budget Iniziale'!$B$5+'PORTIERI - GE'!$E50*'Pesi e Budget Iniziale'!$B$6+'Pesi e Budget Iniziale'!$B$7*'PORTIERI - GE'!$F50+'PORTIERI - GE'!$G50*'Pesi e Budget Iniziale'!$B$8+'Pesi e Budget Iniziale'!$B$9*'PORTIERI - GE'!$H50+VLOOKUP(B50,SQUADRE!$A$2:$B$21,2,FALSE)*'Pesi e Budget Iniziale'!$B$10+'Pesi e Budget Iniziale'!$B$11*VLOOKUP(B50,'FATTORE CASA'!$A$2:$B$21,2,FALSE)+VLOOKUP(B50,ALLENATORE!$A$2:$B$21,2,FALSE)*'Pesi e Budget Iniziale'!$B$12</f>
        <v>45.179290000000002</v>
      </c>
      <c r="J50" s="16">
        <f t="shared" si="2"/>
        <v>-37.349300435411692</v>
      </c>
      <c r="K50" s="16">
        <f t="shared" si="0"/>
        <v>1</v>
      </c>
      <c r="L50" s="15">
        <f>'PORTIERI - GE'!$D50*'Pesi e Budget Iniziale'!$D$5+'PORTIERI - GE'!$E50*'Pesi e Budget Iniziale'!$D$6+'Pesi e Budget Iniziale'!$D$7*'PORTIERI - GE'!$F50+'PORTIERI - GE'!$G50*'Pesi e Budget Iniziale'!$D$8+'Pesi e Budget Iniziale'!$D$9*'PORTIERI - GE'!$H50+VLOOKUP(B50,SQUADRE!$A$2:$B$21,2,FALSE)*'Pesi e Budget Iniziale'!$D$10+'Pesi e Budget Iniziale'!$D$11*VLOOKUP(B50,'FATTORE CASA'!$A$2:$B$21,2,FALSE)+VLOOKUP(B50,ALLENATORE!$A$2:$B$21,2,FALSE)*'Pesi e Budget Iniziale'!$D$12</f>
        <v>46.154290000000003</v>
      </c>
      <c r="M50" s="16">
        <f t="shared" si="3"/>
        <v>-34.092546164037735</v>
      </c>
      <c r="N50" s="16">
        <f t="shared" si="1"/>
        <v>1</v>
      </c>
      <c r="P50" s="18"/>
    </row>
    <row r="51" spans="1:16" ht="12.75" customHeight="1">
      <c r="A51" s="9" t="s">
        <v>210</v>
      </c>
      <c r="B51" s="13" t="s">
        <v>108</v>
      </c>
      <c r="C51" s="13">
        <v>8</v>
      </c>
      <c r="D51" s="14">
        <v>1</v>
      </c>
      <c r="E51" s="14">
        <v>5</v>
      </c>
      <c r="F51" s="14">
        <v>5</v>
      </c>
      <c r="G51" s="14">
        <v>5</v>
      </c>
      <c r="H51" s="14">
        <v>1</v>
      </c>
      <c r="I51" s="15">
        <f>'PORTIERI - GE'!$D51*'Pesi e Budget Iniziale'!$B$5+'PORTIERI - GE'!$E51*'Pesi e Budget Iniziale'!$B$6+'Pesi e Budget Iniziale'!$B$7*'PORTIERI - GE'!$F51+'PORTIERI - GE'!$G51*'Pesi e Budget Iniziale'!$B$8+'Pesi e Budget Iniziale'!$B$9*'PORTIERI - GE'!$H51+VLOOKUP(B51,SQUADRE!$A$2:$B$21,2,FALSE)*'Pesi e Budget Iniziale'!$B$10+'Pesi e Budget Iniziale'!$B$11*VLOOKUP(B51,'FATTORE CASA'!$A$2:$B$21,2,FALSE)+VLOOKUP(B51,ALLENATORE!$A$2:$B$21,2,FALSE)*'Pesi e Budget Iniziale'!$B$12</f>
        <v>46.61275666666667</v>
      </c>
      <c r="J51" s="16">
        <f t="shared" si="2"/>
        <v>-35.192272002402262</v>
      </c>
      <c r="K51" s="16">
        <f t="shared" si="0"/>
        <v>1</v>
      </c>
      <c r="L51" s="15">
        <f>'PORTIERI - GE'!$D51*'Pesi e Budget Iniziale'!$D$5+'PORTIERI - GE'!$E51*'Pesi e Budget Iniziale'!$D$6+'Pesi e Budget Iniziale'!$D$7*'PORTIERI - GE'!$F51+'PORTIERI - GE'!$G51*'Pesi e Budget Iniziale'!$D$8+'Pesi e Budget Iniziale'!$D$9*'PORTIERI - GE'!$H51+VLOOKUP(B51,SQUADRE!$A$2:$B$21,2,FALSE)*'Pesi e Budget Iniziale'!$D$10+'Pesi e Budget Iniziale'!$D$11*VLOOKUP(B51,'FATTORE CASA'!$A$2:$B$21,2,FALSE)+VLOOKUP(B51,ALLENATORE!$A$2:$B$21,2,FALSE)*'Pesi e Budget Iniziale'!$D$12</f>
        <v>47.587756666666678</v>
      </c>
      <c r="M51" s="16">
        <f t="shared" si="3"/>
        <v>-32.043098757861003</v>
      </c>
      <c r="N51" s="16">
        <f t="shared" si="1"/>
        <v>1</v>
      </c>
      <c r="P51" s="18"/>
    </row>
    <row r="52" spans="1:16" ht="12.75" customHeight="1">
      <c r="A52" s="9" t="s">
        <v>213</v>
      </c>
      <c r="B52" s="13" t="s">
        <v>96</v>
      </c>
      <c r="C52" s="13">
        <v>6</v>
      </c>
      <c r="D52" s="14">
        <v>3</v>
      </c>
      <c r="E52" s="14">
        <v>3</v>
      </c>
      <c r="F52" s="14">
        <v>4</v>
      </c>
      <c r="G52" s="14">
        <v>4</v>
      </c>
      <c r="H52" s="14">
        <v>3</v>
      </c>
      <c r="I52" s="15">
        <f>'PORTIERI - GE'!$D52*'Pesi e Budget Iniziale'!$B$5+'PORTIERI - GE'!$E52*'Pesi e Budget Iniziale'!$B$6+'Pesi e Budget Iniziale'!$B$7*'PORTIERI - GE'!$F52+'PORTIERI - GE'!$G52*'Pesi e Budget Iniziale'!$B$8+'Pesi e Budget Iniziale'!$B$9*'PORTIERI - GE'!$H52+VLOOKUP(B52,SQUADRE!$A$2:$B$21,2,FALSE)*'Pesi e Budget Iniziale'!$B$10+'Pesi e Budget Iniziale'!$B$11*VLOOKUP(B52,'FATTORE CASA'!$A$2:$B$21,2,FALSE)+VLOOKUP(B52,ALLENATORE!$A$2:$B$21,2,FALSE)*'Pesi e Budget Iniziale'!$B$12</f>
        <v>45.388936666666666</v>
      </c>
      <c r="J52" s="16">
        <f t="shared" si="2"/>
        <v>-37.033831766762972</v>
      </c>
      <c r="K52" s="16">
        <f t="shared" si="0"/>
        <v>1</v>
      </c>
      <c r="L52" s="15">
        <f>'PORTIERI - GE'!$D52*'Pesi e Budget Iniziale'!$D$5+'PORTIERI - GE'!$E52*'Pesi e Budget Iniziale'!$D$6+'Pesi e Budget Iniziale'!$D$7*'PORTIERI - GE'!$F52+'PORTIERI - GE'!$G52*'Pesi e Budget Iniziale'!$D$8+'Pesi e Budget Iniziale'!$D$9*'PORTIERI - GE'!$H52+VLOOKUP(B52,SQUADRE!$A$2:$B$21,2,FALSE)*'Pesi e Budget Iniziale'!$D$10+'Pesi e Budget Iniziale'!$D$11*VLOOKUP(B52,'FATTORE CASA'!$A$2:$B$21,2,FALSE)+VLOOKUP(B52,ALLENATORE!$A$2:$B$21,2,FALSE)*'Pesi e Budget Iniziale'!$D$12</f>
        <v>45.973936666666667</v>
      </c>
      <c r="M52" s="16">
        <f t="shared" si="3"/>
        <v>-34.350399855226009</v>
      </c>
      <c r="N52" s="16">
        <f t="shared" si="1"/>
        <v>1</v>
      </c>
      <c r="P52" s="18"/>
    </row>
    <row r="53" spans="1:16" ht="12.75" customHeight="1">
      <c r="A53" s="9" t="s">
        <v>218</v>
      </c>
      <c r="B53" s="13" t="s">
        <v>120</v>
      </c>
      <c r="C53" s="13">
        <v>8</v>
      </c>
      <c r="D53" s="14">
        <v>1</v>
      </c>
      <c r="E53" s="14">
        <v>5</v>
      </c>
      <c r="F53" s="14">
        <v>6</v>
      </c>
      <c r="G53" s="14">
        <v>5</v>
      </c>
      <c r="H53" s="14">
        <v>1</v>
      </c>
      <c r="I53" s="15">
        <f>'PORTIERI - GE'!$D53*'Pesi e Budget Iniziale'!$B$5+'PORTIERI - GE'!$E53*'Pesi e Budget Iniziale'!$B$6+'Pesi e Budget Iniziale'!$B$7*'PORTIERI - GE'!$F53+'PORTIERI - GE'!$G53*'Pesi e Budget Iniziale'!$B$8+'Pesi e Budget Iniziale'!$B$9*'PORTIERI - GE'!$H53+VLOOKUP(B53,SQUADRE!$A$2:$B$21,2,FALSE)*'Pesi e Budget Iniziale'!$B$10+'Pesi e Budget Iniziale'!$B$11*VLOOKUP(B53,'FATTORE CASA'!$A$2:$B$21,2,FALSE)+VLOOKUP(B53,ALLENATORE!$A$2:$B$21,2,FALSE)*'Pesi e Budget Iniziale'!$B$12</f>
        <v>44.935540000000003</v>
      </c>
      <c r="J53" s="16">
        <f t="shared" si="2"/>
        <v>-37.716086558013799</v>
      </c>
      <c r="K53" s="16">
        <f t="shared" si="0"/>
        <v>1</v>
      </c>
      <c r="L53" s="15">
        <f>'PORTIERI - GE'!$D53*'Pesi e Budget Iniziale'!$D$5+'PORTIERI - GE'!$E53*'Pesi e Budget Iniziale'!$D$6+'Pesi e Budget Iniziale'!$D$7*'PORTIERI - GE'!$F53+'PORTIERI - GE'!$G53*'Pesi e Budget Iniziale'!$D$8+'Pesi e Budget Iniziale'!$D$9*'PORTIERI - GE'!$H53+VLOOKUP(B53,SQUADRE!$A$2:$B$21,2,FALSE)*'Pesi e Budget Iniziale'!$D$10+'Pesi e Budget Iniziale'!$D$11*VLOOKUP(B53,'FATTORE CASA'!$A$2:$B$21,2,FALSE)+VLOOKUP(B53,ALLENATORE!$A$2:$B$21,2,FALSE)*'Pesi e Budget Iniziale'!$D$12</f>
        <v>45.910540000000005</v>
      </c>
      <c r="M53" s="16">
        <f t="shared" si="3"/>
        <v>-34.441038959072337</v>
      </c>
      <c r="N53" s="16">
        <f t="shared" si="1"/>
        <v>1</v>
      </c>
      <c r="P53" s="18"/>
    </row>
    <row r="54" spans="1:16" ht="12.75" customHeight="1">
      <c r="A54" s="9" t="s">
        <v>222</v>
      </c>
      <c r="B54" s="13" t="s">
        <v>94</v>
      </c>
      <c r="C54" s="13">
        <v>7</v>
      </c>
      <c r="D54" s="14">
        <v>1</v>
      </c>
      <c r="E54" s="14">
        <v>5</v>
      </c>
      <c r="F54" s="14">
        <v>5</v>
      </c>
      <c r="G54" s="14">
        <v>4</v>
      </c>
      <c r="H54" s="14">
        <v>1</v>
      </c>
      <c r="I54" s="15">
        <f>'PORTIERI - GE'!$D54*'Pesi e Budget Iniziale'!$B$5+'PORTIERI - GE'!$E54*'Pesi e Budget Iniziale'!$B$6+'Pesi e Budget Iniziale'!$B$7*'PORTIERI - GE'!$F54+'PORTIERI - GE'!$G54*'Pesi e Budget Iniziale'!$B$8+'Pesi e Budget Iniziale'!$B$9*'PORTIERI - GE'!$H54+VLOOKUP(B54,SQUADRE!$A$2:$B$21,2,FALSE)*'Pesi e Budget Iniziale'!$B$10+'Pesi e Budget Iniziale'!$B$11*VLOOKUP(B54,'FATTORE CASA'!$A$2:$B$21,2,FALSE)+VLOOKUP(B54,ALLENATORE!$A$2:$B$21,2,FALSE)*'Pesi e Budget Iniziale'!$B$12</f>
        <v>44.502206666666673</v>
      </c>
      <c r="J54" s="16">
        <f t="shared" si="2"/>
        <v>-38.36815077597312</v>
      </c>
      <c r="K54" s="16">
        <f t="shared" si="0"/>
        <v>1</v>
      </c>
      <c r="L54" s="15">
        <f>'PORTIERI - GE'!$D54*'Pesi e Budget Iniziale'!$D$5+'PORTIERI - GE'!$E54*'Pesi e Budget Iniziale'!$D$6+'Pesi e Budget Iniziale'!$D$7*'PORTIERI - GE'!$F54+'PORTIERI - GE'!$G54*'Pesi e Budget Iniziale'!$D$8+'Pesi e Budget Iniziale'!$D$9*'PORTIERI - GE'!$H54+VLOOKUP(B54,SQUADRE!$A$2:$B$21,2,FALSE)*'Pesi e Budget Iniziale'!$D$10+'Pesi e Budget Iniziale'!$D$11*VLOOKUP(B54,'FATTORE CASA'!$A$2:$B$21,2,FALSE)+VLOOKUP(B54,ALLENATORE!$A$2:$B$21,2,FALSE)*'Pesi e Budget Iniziale'!$D$12</f>
        <v>45.477206666666667</v>
      </c>
      <c r="M54" s="16">
        <f t="shared" si="3"/>
        <v>-35.06058170580048</v>
      </c>
      <c r="N54" s="16">
        <f t="shared" si="1"/>
        <v>1</v>
      </c>
      <c r="P54" s="18"/>
    </row>
    <row r="55" spans="1:16" ht="12.75" customHeight="1">
      <c r="A55" s="9" t="s">
        <v>225</v>
      </c>
      <c r="B55" s="13" t="s">
        <v>92</v>
      </c>
      <c r="C55" s="13">
        <v>7</v>
      </c>
      <c r="D55" s="14">
        <v>1</v>
      </c>
      <c r="E55" s="14">
        <v>1</v>
      </c>
      <c r="F55" s="14">
        <v>6</v>
      </c>
      <c r="G55" s="14">
        <v>6</v>
      </c>
      <c r="H55" s="14">
        <v>1</v>
      </c>
      <c r="I55" s="15">
        <f>'PORTIERI - GE'!$D55*'Pesi e Budget Iniziale'!$B$5+'PORTIERI - GE'!$E55*'Pesi e Budget Iniziale'!$B$6+'Pesi e Budget Iniziale'!$B$7*'PORTIERI - GE'!$F55+'PORTIERI - GE'!$G55*'Pesi e Budget Iniziale'!$B$8+'Pesi e Budget Iniziale'!$B$9*'PORTIERI - GE'!$H55+VLOOKUP(B55,SQUADRE!$A$2:$B$21,2,FALSE)*'Pesi e Budget Iniziale'!$B$10+'Pesi e Budget Iniziale'!$B$11*VLOOKUP(B55,'FATTORE CASA'!$A$2:$B$21,2,FALSE)+VLOOKUP(B55,ALLENATORE!$A$2:$B$21,2,FALSE)*'Pesi e Budget Iniziale'!$B$12</f>
        <v>40.611956666666671</v>
      </c>
      <c r="J55" s="16">
        <f t="shared" si="2"/>
        <v>-44.222057292702914</v>
      </c>
      <c r="K55" s="16">
        <f t="shared" si="0"/>
        <v>1</v>
      </c>
      <c r="L55" s="15">
        <f>'PORTIERI - GE'!$D55*'Pesi e Budget Iniziale'!$D$5+'PORTIERI - GE'!$E55*'Pesi e Budget Iniziale'!$D$6+'Pesi e Budget Iniziale'!$D$7*'PORTIERI - GE'!$F55+'PORTIERI - GE'!$G55*'Pesi e Budget Iniziale'!$D$8+'Pesi e Budget Iniziale'!$D$9*'PORTIERI - GE'!$H55+VLOOKUP(B55,SQUADRE!$A$2:$B$21,2,FALSE)*'Pesi e Budget Iniziale'!$D$10+'Pesi e Budget Iniziale'!$D$11*VLOOKUP(B55,'FATTORE CASA'!$A$2:$B$21,2,FALSE)+VLOOKUP(B55,ALLENATORE!$A$2:$B$21,2,FALSE)*'Pesi e Budget Iniziale'!$D$12</f>
        <v>40.806956666666672</v>
      </c>
      <c r="M55" s="16">
        <f t="shared" si="3"/>
        <v>-41.737703658663158</v>
      </c>
      <c r="N55" s="16">
        <f t="shared" si="1"/>
        <v>1</v>
      </c>
      <c r="P55" s="18"/>
    </row>
    <row r="56" spans="1:16" ht="12.75" customHeight="1">
      <c r="A56" s="9" t="s">
        <v>229</v>
      </c>
      <c r="B56" s="13" t="s">
        <v>62</v>
      </c>
      <c r="C56" s="13">
        <v>7</v>
      </c>
      <c r="D56" s="14">
        <v>1</v>
      </c>
      <c r="E56" s="14">
        <v>1</v>
      </c>
      <c r="F56" s="14">
        <v>4</v>
      </c>
      <c r="G56" s="14">
        <v>6.5</v>
      </c>
      <c r="H56" s="14">
        <v>1</v>
      </c>
      <c r="I56" s="15">
        <f>'PORTIERI - GE'!$D56*'Pesi e Budget Iniziale'!$B$5+'PORTIERI - GE'!$E56*'Pesi e Budget Iniziale'!$B$6+'Pesi e Budget Iniziale'!$B$7*'PORTIERI - GE'!$F56+'PORTIERI - GE'!$G56*'Pesi e Budget Iniziale'!$B$8+'Pesi e Budget Iniziale'!$B$9*'PORTIERI - GE'!$H56+VLOOKUP(B56,SQUADRE!$A$2:$B$21,2,FALSE)*'Pesi e Budget Iniziale'!$B$10+'Pesi e Budget Iniziale'!$B$11*VLOOKUP(B56,'FATTORE CASA'!$A$2:$B$21,2,FALSE)+VLOOKUP(B56,ALLENATORE!$A$2:$B$21,2,FALSE)*'Pesi e Budget Iniziale'!$B$12</f>
        <v>42.422098333333338</v>
      </c>
      <c r="J56" s="16">
        <f t="shared" si="2"/>
        <v>-41.498222038232342</v>
      </c>
      <c r="K56" s="16">
        <f t="shared" si="0"/>
        <v>1</v>
      </c>
      <c r="L56" s="15">
        <f>'PORTIERI - GE'!$D56*'Pesi e Budget Iniziale'!$D$5+'PORTIERI - GE'!$E56*'Pesi e Budget Iniziale'!$D$6+'Pesi e Budget Iniziale'!$D$7*'PORTIERI - GE'!$F56+'PORTIERI - GE'!$G56*'Pesi e Budget Iniziale'!$D$8+'Pesi e Budget Iniziale'!$D$9*'PORTIERI - GE'!$H56+VLOOKUP(B56,SQUADRE!$A$2:$B$21,2,FALSE)*'Pesi e Budget Iniziale'!$D$10+'Pesi e Budget Iniziale'!$D$11*VLOOKUP(B56,'FATTORE CASA'!$A$2:$B$21,2,FALSE)+VLOOKUP(B56,ALLENATORE!$A$2:$B$21,2,FALSE)*'Pesi e Budget Iniziale'!$D$12</f>
        <v>42.617098333333338</v>
      </c>
      <c r="M56" s="16">
        <f t="shared" si="3"/>
        <v>-39.149718719892995</v>
      </c>
      <c r="N56" s="16">
        <f t="shared" si="1"/>
        <v>1</v>
      </c>
      <c r="P56" s="18"/>
    </row>
    <row r="57" spans="1:16" ht="12.75" customHeight="1">
      <c r="A57" s="9" t="s">
        <v>232</v>
      </c>
      <c r="B57" s="13" t="s">
        <v>26</v>
      </c>
      <c r="C57" s="13">
        <v>8</v>
      </c>
      <c r="D57" s="14">
        <v>1</v>
      </c>
      <c r="E57" s="14">
        <v>1</v>
      </c>
      <c r="F57" s="14">
        <v>1</v>
      </c>
      <c r="G57" s="14">
        <v>7</v>
      </c>
      <c r="H57" s="14">
        <v>1</v>
      </c>
      <c r="I57" s="15">
        <f>'PORTIERI - GE'!$D57*'Pesi e Budget Iniziale'!$B$5+'PORTIERI - GE'!$E57*'Pesi e Budget Iniziale'!$B$6+'Pesi e Budget Iniziale'!$B$7*'PORTIERI - GE'!$F57+'PORTIERI - GE'!$G57*'Pesi e Budget Iniziale'!$B$8+'Pesi e Budget Iniziale'!$B$9*'PORTIERI - GE'!$H57+VLOOKUP(B57,SQUADRE!$A$2:$B$21,2,FALSE)*'Pesi e Budget Iniziale'!$B$10+'Pesi e Budget Iniziale'!$B$11*VLOOKUP(B57,'FATTORE CASA'!$A$2:$B$21,2,FALSE)+VLOOKUP(B57,ALLENATORE!$A$2:$B$21,2,FALSE)*'Pesi e Budget Iniziale'!$B$12</f>
        <v>41.160123333333338</v>
      </c>
      <c r="J57" s="16">
        <f t="shared" si="2"/>
        <v>-43.39719605698437</v>
      </c>
      <c r="K57" s="16">
        <f t="shared" si="0"/>
        <v>1</v>
      </c>
      <c r="L57" s="15">
        <f>'PORTIERI - GE'!$D57*'Pesi e Budget Iniziale'!$D$5+'PORTIERI - GE'!$E57*'Pesi e Budget Iniziale'!$D$6+'Pesi e Budget Iniziale'!$D$7*'PORTIERI - GE'!$F57+'PORTIERI - GE'!$G57*'Pesi e Budget Iniziale'!$D$8+'Pesi e Budget Iniziale'!$D$9*'PORTIERI - GE'!$H57+VLOOKUP(B57,SQUADRE!$A$2:$B$21,2,FALSE)*'Pesi e Budget Iniziale'!$D$10+'Pesi e Budget Iniziale'!$D$11*VLOOKUP(B57,'FATTORE CASA'!$A$2:$B$21,2,FALSE)+VLOOKUP(B57,ALLENATORE!$A$2:$B$21,2,FALSE)*'Pesi e Budget Iniziale'!$D$12</f>
        <v>41.355123333333331</v>
      </c>
      <c r="M57" s="16">
        <f t="shared" si="3"/>
        <v>-40.953982084052065</v>
      </c>
      <c r="N57" s="16">
        <f t="shared" si="1"/>
        <v>1</v>
      </c>
      <c r="P57" s="18"/>
    </row>
    <row r="58" spans="1:16" ht="12.75" customHeight="1">
      <c r="A58" s="9" t="s">
        <v>235</v>
      </c>
      <c r="B58" s="13" t="s">
        <v>116</v>
      </c>
      <c r="C58" s="13">
        <v>8</v>
      </c>
      <c r="D58" s="14">
        <v>1</v>
      </c>
      <c r="E58" s="14">
        <v>1</v>
      </c>
      <c r="F58" s="14">
        <v>6</v>
      </c>
      <c r="G58" s="14">
        <v>5</v>
      </c>
      <c r="H58" s="14">
        <v>1</v>
      </c>
      <c r="I58" s="15">
        <f>'PORTIERI - GE'!$D58*'Pesi e Budget Iniziale'!$B$5+'PORTIERI - GE'!$E58*'Pesi e Budget Iniziale'!$B$6+'Pesi e Budget Iniziale'!$B$7*'PORTIERI - GE'!$F58+'PORTIERI - GE'!$G58*'Pesi e Budget Iniziale'!$B$8+'Pesi e Budget Iniziale'!$B$9*'PORTIERI - GE'!$H58+VLOOKUP(B58,SQUADRE!$A$2:$B$21,2,FALSE)*'Pesi e Budget Iniziale'!$B$10+'Pesi e Budget Iniziale'!$B$11*VLOOKUP(B58,'FATTORE CASA'!$A$2:$B$21,2,FALSE)+VLOOKUP(B58,ALLENATORE!$A$2:$B$21,2,FALSE)*'Pesi e Budget Iniziale'!$B$12</f>
        <v>39.141873333333336</v>
      </c>
      <c r="J58" s="16">
        <f t="shared" si="2"/>
        <v>-46.434185152129913</v>
      </c>
      <c r="K58" s="16">
        <f t="shared" si="0"/>
        <v>1</v>
      </c>
      <c r="L58" s="15">
        <f>'PORTIERI - GE'!$D58*'Pesi e Budget Iniziale'!$D$5+'PORTIERI - GE'!$E58*'Pesi e Budget Iniziale'!$D$6+'Pesi e Budget Iniziale'!$D$7*'PORTIERI - GE'!$F58+'PORTIERI - GE'!$G58*'Pesi e Budget Iniziale'!$D$8+'Pesi e Budget Iniziale'!$D$9*'PORTIERI - GE'!$H58+VLOOKUP(B58,SQUADRE!$A$2:$B$21,2,FALSE)*'Pesi e Budget Iniziale'!$D$10+'Pesi e Budget Iniziale'!$D$11*VLOOKUP(B58,'FATTORE CASA'!$A$2:$B$21,2,FALSE)+VLOOKUP(B58,ALLENATORE!$A$2:$B$21,2,FALSE)*'Pesi e Budget Iniziale'!$D$12</f>
        <v>39.336873333333337</v>
      </c>
      <c r="M58" s="16">
        <f t="shared" si="3"/>
        <v>-43.839502426938445</v>
      </c>
      <c r="N58" s="16">
        <f t="shared" si="1"/>
        <v>1</v>
      </c>
      <c r="P58" s="11"/>
    </row>
    <row r="59" spans="1:16" ht="12.75" customHeight="1">
      <c r="A59" s="9" t="s">
        <v>237</v>
      </c>
      <c r="B59" s="13" t="s">
        <v>64</v>
      </c>
      <c r="C59" s="13">
        <v>8</v>
      </c>
      <c r="D59" s="14">
        <v>1</v>
      </c>
      <c r="E59" s="14">
        <v>1</v>
      </c>
      <c r="F59" s="14">
        <v>4</v>
      </c>
      <c r="G59" s="14">
        <v>5</v>
      </c>
      <c r="H59" s="14">
        <v>1</v>
      </c>
      <c r="I59" s="15">
        <f>'PORTIERI - GE'!$D59*'Pesi e Budget Iniziale'!$B$5+'PORTIERI - GE'!$E59*'Pesi e Budget Iniziale'!$B$6+'Pesi e Budget Iniziale'!$B$7*'PORTIERI - GE'!$F59+'PORTIERI - GE'!$G59*'Pesi e Budget Iniziale'!$B$8+'Pesi e Budget Iniziale'!$B$9*'PORTIERI - GE'!$H59+VLOOKUP(B59,SQUADRE!$A$2:$B$21,2,FALSE)*'Pesi e Budget Iniziale'!$B$10+'Pesi e Budget Iniziale'!$B$11*VLOOKUP(B59,'FATTORE CASA'!$A$2:$B$21,2,FALSE)+VLOOKUP(B59,ALLENATORE!$A$2:$B$21,2,FALSE)*'Pesi e Budget Iniziale'!$B$12</f>
        <v>39.940506666666671</v>
      </c>
      <c r="J59" s="16">
        <f t="shared" si="2"/>
        <v>-45.232430798430869</v>
      </c>
      <c r="K59" s="16">
        <f t="shared" si="0"/>
        <v>1</v>
      </c>
      <c r="L59" s="15">
        <f>'PORTIERI - GE'!$D59*'Pesi e Budget Iniziale'!$D$5+'PORTIERI - GE'!$E59*'Pesi e Budget Iniziale'!$D$6+'Pesi e Budget Iniziale'!$D$7*'PORTIERI - GE'!$F59+'PORTIERI - GE'!$G59*'Pesi e Budget Iniziale'!$D$8+'Pesi e Budget Iniziale'!$D$9*'PORTIERI - GE'!$H59+VLOOKUP(B59,SQUADRE!$A$2:$B$21,2,FALSE)*'Pesi e Budget Iniziale'!$D$10+'Pesi e Budget Iniziale'!$D$11*VLOOKUP(B59,'FATTORE CASA'!$A$2:$B$21,2,FALSE)+VLOOKUP(B59,ALLENATORE!$A$2:$B$21,2,FALSE)*'Pesi e Budget Iniziale'!$D$12</f>
        <v>40.135506666666664</v>
      </c>
      <c r="M59" s="16">
        <f t="shared" si="3"/>
        <v>-42.697685144718456</v>
      </c>
      <c r="N59" s="16">
        <f t="shared" si="1"/>
        <v>1</v>
      </c>
      <c r="P59" s="18"/>
    </row>
    <row r="60" spans="1:16" ht="12.75" customHeight="1">
      <c r="A60" s="9" t="s">
        <v>240</v>
      </c>
      <c r="B60" s="13" t="s">
        <v>116</v>
      </c>
      <c r="C60" s="13">
        <v>4</v>
      </c>
      <c r="D60" s="14">
        <v>1</v>
      </c>
      <c r="E60" s="14">
        <v>1</v>
      </c>
      <c r="F60" s="14">
        <v>4</v>
      </c>
      <c r="G60" s="14">
        <v>5</v>
      </c>
      <c r="H60" s="14">
        <v>1</v>
      </c>
      <c r="I60" s="15">
        <f>'PORTIERI - GE'!$D60*'Pesi e Budget Iniziale'!$B$5+'PORTIERI - GE'!$E60*'Pesi e Budget Iniziale'!$B$6+'Pesi e Budget Iniziale'!$B$7*'PORTIERI - GE'!$F60+'PORTIERI - GE'!$G60*'Pesi e Budget Iniziale'!$B$8+'Pesi e Budget Iniziale'!$B$9*'PORTIERI - GE'!$H60+VLOOKUP(B60,SQUADRE!$A$2:$B$21,2,FALSE)*'Pesi e Budget Iniziale'!$B$10+'Pesi e Budget Iniziale'!$B$11*VLOOKUP(B60,'FATTORE CASA'!$A$2:$B$21,2,FALSE)+VLOOKUP(B60,ALLENATORE!$A$2:$B$21,2,FALSE)*'Pesi e Budget Iniziale'!$B$12</f>
        <v>36.119373333333336</v>
      </c>
      <c r="J60" s="16">
        <f t="shared" si="2"/>
        <v>-50.982333072396159</v>
      </c>
      <c r="K60" s="16">
        <f t="shared" si="0"/>
        <v>1</v>
      </c>
      <c r="L60" s="15">
        <f>'PORTIERI - GE'!$D60*'Pesi e Budget Iniziale'!$D$5+'PORTIERI - GE'!$E60*'Pesi e Budget Iniziale'!$D$6+'Pesi e Budget Iniziale'!$D$7*'PORTIERI - GE'!$F60+'PORTIERI - GE'!$G60*'Pesi e Budget Iniziale'!$D$8+'Pesi e Budget Iniziale'!$D$9*'PORTIERI - GE'!$H60+VLOOKUP(B60,SQUADRE!$A$2:$B$21,2,FALSE)*'Pesi e Budget Iniziale'!$D$10+'Pesi e Budget Iniziale'!$D$11*VLOOKUP(B60,'FATTORE CASA'!$A$2:$B$21,2,FALSE)+VLOOKUP(B60,ALLENATORE!$A$2:$B$21,2,FALSE)*'Pesi e Budget Iniziale'!$D$12</f>
        <v>36.314373333333336</v>
      </c>
      <c r="M60" s="16">
        <f t="shared" si="3"/>
        <v>-48.160813085367316</v>
      </c>
      <c r="N60" s="16">
        <f t="shared" si="1"/>
        <v>1</v>
      </c>
      <c r="P60" s="18"/>
    </row>
    <row r="61" spans="1:16" ht="12.75" customHeight="1">
      <c r="A61" s="9" t="s">
        <v>243</v>
      </c>
      <c r="B61" s="13" t="s">
        <v>96</v>
      </c>
      <c r="C61" s="13">
        <v>8</v>
      </c>
      <c r="D61" s="14">
        <v>1</v>
      </c>
      <c r="E61" s="14">
        <v>1</v>
      </c>
      <c r="F61" s="14">
        <v>4</v>
      </c>
      <c r="G61" s="14">
        <v>4</v>
      </c>
      <c r="H61" s="14">
        <v>1</v>
      </c>
      <c r="I61" s="15">
        <f>'PORTIERI - GE'!$D61*'Pesi e Budget Iniziale'!$B$5+'PORTIERI - GE'!$E61*'Pesi e Budget Iniziale'!$B$6+'Pesi e Budget Iniziale'!$B$7*'PORTIERI - GE'!$F61+'PORTIERI - GE'!$G61*'Pesi e Budget Iniziale'!$B$8+'Pesi e Budget Iniziale'!$B$9*'PORTIERI - GE'!$H61+VLOOKUP(B61,SQUADRE!$A$2:$B$21,2,FALSE)*'Pesi e Budget Iniziale'!$B$10+'Pesi e Budget Iniziale'!$B$11*VLOOKUP(B61,'FATTORE CASA'!$A$2:$B$21,2,FALSE)+VLOOKUP(B61,ALLENATORE!$A$2:$B$21,2,FALSE)*'Pesi e Budget Iniziale'!$B$12</f>
        <v>35.682356666666664</v>
      </c>
      <c r="J61" s="16">
        <f t="shared" si="2"/>
        <v>-51.639939836208143</v>
      </c>
      <c r="K61" s="16">
        <f t="shared" si="0"/>
        <v>1</v>
      </c>
      <c r="L61" s="15">
        <f>'PORTIERI - GE'!$D61*'Pesi e Budget Iniziale'!$D$5+'PORTIERI - GE'!$E61*'Pesi e Budget Iniziale'!$D$6+'Pesi e Budget Iniziale'!$D$7*'PORTIERI - GE'!$F61+'PORTIERI - GE'!$G61*'Pesi e Budget Iniziale'!$D$8+'Pesi e Budget Iniziale'!$D$9*'PORTIERI - GE'!$H61+VLOOKUP(B61,SQUADRE!$A$2:$B$21,2,FALSE)*'Pesi e Budget Iniziale'!$D$10+'Pesi e Budget Iniziale'!$D$11*VLOOKUP(B61,'FATTORE CASA'!$A$2:$B$21,2,FALSE)+VLOOKUP(B61,ALLENATORE!$A$2:$B$21,2,FALSE)*'Pesi e Budget Iniziale'!$D$12</f>
        <v>35.877356666666664</v>
      </c>
      <c r="M61" s="16">
        <f t="shared" si="3"/>
        <v>-48.785621945442678</v>
      </c>
      <c r="N61" s="16">
        <f t="shared" si="1"/>
        <v>1</v>
      </c>
      <c r="P61" s="18"/>
    </row>
    <row r="62" spans="1:16" ht="12.75" customHeight="1">
      <c r="A62" s="9"/>
      <c r="B62" s="13"/>
      <c r="C62" s="13">
        <v>7</v>
      </c>
      <c r="D62" s="14"/>
      <c r="E62" s="14"/>
      <c r="F62" s="14"/>
      <c r="G62" s="14"/>
      <c r="H62" s="14"/>
      <c r="I62" s="22"/>
      <c r="J62" s="16"/>
      <c r="K62" s="16"/>
      <c r="L62" s="15"/>
      <c r="M62" s="16"/>
      <c r="N62" s="16"/>
      <c r="P62" s="18"/>
    </row>
    <row r="63" spans="1:16" ht="12.75" customHeight="1">
      <c r="A63" s="9"/>
      <c r="B63" s="13"/>
      <c r="C63" s="13">
        <v>6</v>
      </c>
      <c r="D63" s="14"/>
      <c r="E63" s="14"/>
      <c r="F63" s="14"/>
      <c r="G63" s="14"/>
      <c r="H63" s="14"/>
      <c r="I63" s="22"/>
      <c r="J63" s="16"/>
      <c r="K63" s="16"/>
      <c r="L63" s="15"/>
      <c r="M63" s="16"/>
      <c r="N63" s="16"/>
      <c r="P63" s="18"/>
    </row>
    <row r="64" spans="1:16" ht="12.75" customHeight="1">
      <c r="A64" s="9"/>
      <c r="B64" s="13"/>
      <c r="C64" s="13">
        <v>7</v>
      </c>
      <c r="D64" s="14"/>
      <c r="E64" s="14"/>
      <c r="F64" s="14"/>
      <c r="G64" s="14"/>
      <c r="H64" s="14"/>
      <c r="I64" s="22"/>
      <c r="J64" s="16"/>
      <c r="K64" s="16"/>
      <c r="L64" s="15"/>
      <c r="M64" s="16"/>
      <c r="N64" s="16"/>
      <c r="P64" s="18"/>
    </row>
    <row r="65" spans="1:16" ht="12.75" customHeight="1">
      <c r="A65" s="9"/>
      <c r="B65" s="13"/>
      <c r="C65" s="13">
        <v>5</v>
      </c>
      <c r="D65" s="14"/>
      <c r="E65" s="14"/>
      <c r="F65" s="14"/>
      <c r="G65" s="14"/>
      <c r="H65" s="14"/>
      <c r="I65" s="22"/>
      <c r="J65" s="16"/>
      <c r="K65" s="16"/>
      <c r="L65" s="15"/>
      <c r="M65" s="16"/>
      <c r="N65" s="16"/>
      <c r="P65" s="18"/>
    </row>
    <row r="66" spans="1:16" ht="12.75" customHeight="1">
      <c r="A66" s="9"/>
      <c r="B66" s="13"/>
      <c r="C66" s="13"/>
      <c r="D66" s="14"/>
      <c r="E66" s="14"/>
      <c r="F66" s="14"/>
      <c r="G66" s="14"/>
      <c r="H66" s="14"/>
      <c r="I66" s="22"/>
      <c r="J66" s="16"/>
      <c r="K66" s="16"/>
      <c r="L66" s="15"/>
      <c r="M66" s="16"/>
      <c r="N66" s="16"/>
      <c r="P66" s="18"/>
    </row>
    <row r="67" spans="1:16" ht="12.75" customHeight="1">
      <c r="A67" s="35"/>
      <c r="B67" s="35"/>
      <c r="C67" s="35"/>
      <c r="D67" s="25"/>
      <c r="E67" s="48"/>
      <c r="F67" s="48"/>
      <c r="G67" s="48"/>
      <c r="H67" s="48"/>
      <c r="I67" s="48"/>
      <c r="J67" s="25"/>
      <c r="K67" s="25"/>
      <c r="L67" s="49"/>
      <c r="M67" s="25"/>
      <c r="N67" s="25"/>
      <c r="P67" s="18"/>
    </row>
    <row r="68" spans="1:16" ht="12.75" customHeight="1">
      <c r="A68" s="35"/>
      <c r="B68" s="35"/>
      <c r="C68" s="35"/>
      <c r="D68" s="25"/>
      <c r="E68" s="48"/>
      <c r="F68" s="48"/>
      <c r="G68" s="48"/>
      <c r="H68" s="48"/>
      <c r="I68" s="48"/>
      <c r="J68" s="25"/>
      <c r="K68" s="25"/>
      <c r="L68" s="49"/>
      <c r="M68" s="25"/>
      <c r="N68" s="25"/>
      <c r="P68" s="18"/>
    </row>
    <row r="69" spans="1:16" ht="12.75" customHeight="1">
      <c r="A69" s="19"/>
      <c r="B69" s="19"/>
      <c r="C69" s="19"/>
      <c r="D69" s="50"/>
      <c r="E69" s="48"/>
      <c r="F69" s="48"/>
      <c r="G69" s="48"/>
      <c r="H69" s="48"/>
      <c r="I69" s="48"/>
      <c r="J69" s="25"/>
      <c r="K69" s="25"/>
      <c r="L69" s="49"/>
      <c r="M69" s="25"/>
      <c r="N69" s="25"/>
      <c r="P69" s="18"/>
    </row>
    <row r="70" spans="1:16" ht="12.75" customHeight="1">
      <c r="A70" s="19"/>
      <c r="B70" s="19"/>
      <c r="C70" s="19"/>
      <c r="D70" s="50"/>
      <c r="E70" s="48"/>
      <c r="F70" s="48"/>
      <c r="G70" s="48"/>
      <c r="H70" s="48"/>
      <c r="I70" s="48"/>
      <c r="J70" s="25"/>
      <c r="K70" s="25"/>
      <c r="L70" s="49"/>
      <c r="M70" s="25"/>
      <c r="N70" s="25"/>
      <c r="P70" s="18"/>
    </row>
    <row r="71" spans="1:16" ht="12.75" customHeight="1">
      <c r="A71" s="19"/>
      <c r="B71" s="19"/>
      <c r="C71" s="19"/>
      <c r="D71" s="50"/>
      <c r="E71" s="48"/>
      <c r="F71" s="48"/>
      <c r="G71" s="48"/>
      <c r="H71" s="48"/>
      <c r="I71" s="48"/>
      <c r="J71" s="25"/>
      <c r="K71" s="25"/>
      <c r="L71" s="49"/>
      <c r="M71" s="25"/>
      <c r="N71" s="25"/>
      <c r="P71" s="18"/>
    </row>
    <row r="72" spans="1:16" ht="12.75" customHeight="1">
      <c r="A72" s="19"/>
      <c r="B72" s="19"/>
      <c r="C72" s="19"/>
      <c r="D72" s="50"/>
      <c r="E72" s="48"/>
      <c r="F72" s="48"/>
      <c r="G72" s="48"/>
      <c r="H72" s="48"/>
      <c r="I72" s="48"/>
      <c r="J72" s="25"/>
      <c r="K72" s="25"/>
      <c r="L72" s="49"/>
      <c r="M72" s="25"/>
      <c r="N72" s="25"/>
      <c r="P72" s="18"/>
    </row>
    <row r="73" spans="1:16" ht="12.75" customHeight="1">
      <c r="A73" s="19"/>
      <c r="B73" s="19"/>
      <c r="C73" s="19"/>
      <c r="D73" s="50"/>
      <c r="E73" s="48"/>
      <c r="F73" s="48"/>
      <c r="G73" s="48"/>
      <c r="H73" s="48"/>
      <c r="I73" s="48"/>
      <c r="J73" s="25"/>
      <c r="K73" s="25"/>
      <c r="L73" s="49"/>
      <c r="M73" s="25"/>
      <c r="N73" s="25"/>
      <c r="P73" s="18"/>
    </row>
    <row r="74" spans="1:16" ht="12.75" customHeight="1">
      <c r="A74" s="19"/>
      <c r="B74" s="19"/>
      <c r="C74" s="19"/>
      <c r="D74" s="50"/>
      <c r="E74" s="48"/>
      <c r="F74" s="48"/>
      <c r="G74" s="48"/>
      <c r="H74" s="48"/>
      <c r="I74" s="48"/>
      <c r="J74" s="25"/>
      <c r="K74" s="25"/>
      <c r="L74" s="49"/>
      <c r="M74" s="25"/>
      <c r="N74" s="25"/>
      <c r="P74" s="18"/>
    </row>
    <row r="75" spans="1:16" ht="12.75" customHeight="1">
      <c r="A75" s="19"/>
      <c r="B75" s="19"/>
      <c r="C75" s="19"/>
      <c r="D75" s="50"/>
      <c r="E75" s="48"/>
      <c r="F75" s="48"/>
      <c r="G75" s="48"/>
      <c r="H75" s="48"/>
      <c r="I75" s="48"/>
      <c r="J75" s="25"/>
      <c r="K75" s="25"/>
      <c r="L75" s="49"/>
      <c r="M75" s="25"/>
      <c r="N75" s="25"/>
      <c r="P75" s="11"/>
    </row>
    <row r="76" spans="1:16" ht="12.75" customHeight="1">
      <c r="A76" s="19"/>
      <c r="B76" s="19"/>
      <c r="C76" s="19"/>
      <c r="D76" s="50"/>
      <c r="E76" s="48"/>
      <c r="F76" s="48"/>
      <c r="G76" s="48"/>
      <c r="H76" s="48"/>
      <c r="I76" s="48"/>
      <c r="J76" s="25"/>
      <c r="K76" s="25"/>
      <c r="L76" s="49"/>
      <c r="M76" s="25"/>
      <c r="N76" s="25"/>
      <c r="P76" s="18"/>
    </row>
    <row r="77" spans="1:16" ht="12.75" customHeight="1">
      <c r="A77" s="19"/>
      <c r="B77" s="19"/>
      <c r="C77" s="19"/>
      <c r="D77" s="50"/>
      <c r="E77" s="48"/>
      <c r="F77" s="48"/>
      <c r="G77" s="48"/>
      <c r="H77" s="48"/>
      <c r="I77" s="48"/>
      <c r="J77" s="25"/>
      <c r="K77" s="25"/>
      <c r="L77" s="49"/>
      <c r="M77" s="25"/>
      <c r="N77" s="25"/>
      <c r="P77" s="18"/>
    </row>
    <row r="78" spans="1:16" ht="12.75" customHeight="1">
      <c r="A78" s="19"/>
      <c r="B78" s="19"/>
      <c r="C78" s="19"/>
      <c r="D78" s="50"/>
      <c r="E78" s="48"/>
      <c r="F78" s="48"/>
      <c r="G78" s="48"/>
      <c r="H78" s="48"/>
      <c r="I78" s="48"/>
      <c r="J78" s="25"/>
      <c r="K78" s="25"/>
      <c r="L78" s="49"/>
      <c r="M78" s="25"/>
      <c r="N78" s="25"/>
      <c r="P78" s="18"/>
    </row>
    <row r="79" spans="1:16" ht="12.75" customHeight="1">
      <c r="A79" s="19"/>
      <c r="B79" s="19"/>
      <c r="C79" s="19"/>
      <c r="D79" s="50"/>
      <c r="E79" s="48"/>
      <c r="F79" s="48"/>
      <c r="G79" s="48"/>
      <c r="H79" s="48"/>
      <c r="I79" s="48"/>
      <c r="J79" s="25"/>
      <c r="K79" s="25"/>
      <c r="L79" s="49"/>
      <c r="M79" s="25"/>
      <c r="N79" s="25"/>
      <c r="P79" s="18"/>
    </row>
    <row r="80" spans="1:16" ht="12.75" customHeight="1">
      <c r="A80" s="19"/>
      <c r="B80" s="19"/>
      <c r="C80" s="19"/>
      <c r="D80" s="50"/>
      <c r="E80" s="48"/>
      <c r="F80" s="48"/>
      <c r="G80" s="48"/>
      <c r="H80" s="48"/>
      <c r="I80" s="48"/>
      <c r="J80" s="25"/>
      <c r="K80" s="25"/>
      <c r="L80" s="49"/>
      <c r="M80" s="25"/>
      <c r="N80" s="25"/>
      <c r="P80" s="18"/>
    </row>
    <row r="81" spans="1:16" ht="12.75" customHeight="1">
      <c r="A81" s="19"/>
      <c r="B81" s="19"/>
      <c r="C81" s="19"/>
      <c r="D81" s="50"/>
      <c r="E81" s="48"/>
      <c r="F81" s="48"/>
      <c r="G81" s="48"/>
      <c r="H81" s="48"/>
      <c r="I81" s="48"/>
      <c r="J81" s="25"/>
      <c r="K81" s="25"/>
      <c r="L81" s="49"/>
      <c r="M81" s="25"/>
      <c r="N81" s="25"/>
      <c r="P81" s="18"/>
    </row>
    <row r="82" spans="1:16" ht="12.75" customHeight="1">
      <c r="A82" s="19"/>
      <c r="B82" s="19"/>
      <c r="C82" s="19"/>
      <c r="D82" s="50"/>
      <c r="E82" s="48"/>
      <c r="F82" s="48"/>
      <c r="G82" s="48"/>
      <c r="H82" s="48"/>
      <c r="I82" s="48"/>
      <c r="J82" s="25"/>
      <c r="K82" s="25"/>
      <c r="L82" s="49"/>
      <c r="M82" s="25"/>
      <c r="N82" s="25"/>
      <c r="P82" s="18"/>
    </row>
    <row r="83" spans="1:16" ht="12.75" customHeight="1">
      <c r="A83" s="19"/>
      <c r="B83" s="19"/>
      <c r="C83" s="19"/>
      <c r="D83" s="50"/>
      <c r="E83" s="48"/>
      <c r="F83" s="48"/>
      <c r="G83" s="48"/>
      <c r="H83" s="48"/>
      <c r="I83" s="48"/>
      <c r="J83" s="25"/>
      <c r="K83" s="25"/>
      <c r="L83" s="49"/>
      <c r="M83" s="25"/>
      <c r="N83" s="25"/>
      <c r="P83" s="18"/>
    </row>
    <row r="84" spans="1:16" ht="12.75" customHeight="1">
      <c r="A84" s="19"/>
      <c r="B84" s="19"/>
      <c r="C84" s="19"/>
      <c r="D84" s="50"/>
      <c r="E84" s="48"/>
      <c r="F84" s="48"/>
      <c r="G84" s="48"/>
      <c r="H84" s="48"/>
      <c r="I84" s="48"/>
      <c r="J84" s="25"/>
      <c r="K84" s="25"/>
      <c r="L84" s="49"/>
      <c r="M84" s="25"/>
      <c r="N84" s="25"/>
      <c r="P84" s="18"/>
    </row>
    <row r="85" spans="1:16" ht="12.75" customHeight="1">
      <c r="A85" s="19"/>
      <c r="B85" s="19"/>
      <c r="C85" s="19"/>
      <c r="D85" s="50"/>
      <c r="E85" s="48"/>
      <c r="F85" s="48"/>
      <c r="G85" s="48"/>
      <c r="H85" s="48"/>
      <c r="I85" s="48"/>
      <c r="J85" s="25"/>
      <c r="K85" s="25"/>
      <c r="L85" s="49"/>
      <c r="M85" s="25"/>
      <c r="N85" s="25"/>
      <c r="P85" s="18"/>
    </row>
    <row r="86" spans="1:16" ht="12.75" customHeight="1">
      <c r="A86" s="19"/>
      <c r="B86" s="19"/>
      <c r="C86" s="19"/>
      <c r="D86" s="50"/>
      <c r="E86" s="48"/>
      <c r="F86" s="48"/>
      <c r="G86" s="48"/>
      <c r="H86" s="48"/>
      <c r="I86" s="48"/>
      <c r="J86" s="25"/>
      <c r="K86" s="25"/>
      <c r="L86" s="49"/>
      <c r="M86" s="25"/>
      <c r="N86" s="25"/>
      <c r="P86" s="18"/>
    </row>
    <row r="87" spans="1:16" ht="12.75" customHeight="1">
      <c r="A87" s="19"/>
      <c r="B87" s="19"/>
      <c r="C87" s="19"/>
      <c r="D87" s="50"/>
      <c r="E87" s="48"/>
      <c r="F87" s="48"/>
      <c r="G87" s="48"/>
      <c r="H87" s="48"/>
      <c r="I87" s="48"/>
      <c r="J87" s="25"/>
      <c r="K87" s="25"/>
      <c r="L87" s="49"/>
      <c r="M87" s="25"/>
      <c r="N87" s="25"/>
      <c r="P87" s="18"/>
    </row>
    <row r="88" spans="1:16" ht="12.75" customHeight="1">
      <c r="A88" s="19"/>
      <c r="B88" s="19"/>
      <c r="C88" s="19"/>
      <c r="D88" s="50"/>
      <c r="E88" s="48"/>
      <c r="F88" s="48"/>
      <c r="G88" s="48"/>
      <c r="H88" s="48"/>
      <c r="I88" s="48"/>
      <c r="J88" s="25"/>
      <c r="K88" s="25"/>
      <c r="L88" s="49"/>
      <c r="M88" s="25"/>
      <c r="N88" s="25"/>
      <c r="P88" s="18"/>
    </row>
    <row r="89" spans="1:16" ht="12.75" customHeight="1">
      <c r="A89" s="19"/>
      <c r="B89" s="19"/>
      <c r="C89" s="19"/>
      <c r="D89" s="50"/>
      <c r="E89" s="48"/>
      <c r="F89" s="48"/>
      <c r="G89" s="48"/>
      <c r="H89" s="48"/>
      <c r="I89" s="48"/>
      <c r="J89" s="25"/>
      <c r="K89" s="25"/>
      <c r="L89" s="49"/>
      <c r="M89" s="25"/>
      <c r="N89" s="25"/>
      <c r="P89" s="11"/>
    </row>
    <row r="90" spans="1:16" ht="12.75" customHeight="1">
      <c r="A90" s="19"/>
      <c r="B90" s="19"/>
      <c r="C90" s="19"/>
      <c r="D90" s="50"/>
      <c r="E90" s="48"/>
      <c r="F90" s="48"/>
      <c r="G90" s="48"/>
      <c r="H90" s="48"/>
      <c r="I90" s="48"/>
      <c r="J90" s="25"/>
      <c r="K90" s="25"/>
      <c r="L90" s="49"/>
      <c r="M90" s="25"/>
      <c r="N90" s="25"/>
      <c r="P90" s="11"/>
    </row>
    <row r="91" spans="1:16" ht="12.75" customHeight="1">
      <c r="A91" s="19"/>
      <c r="B91" s="19"/>
      <c r="C91" s="19"/>
      <c r="D91" s="50"/>
      <c r="E91" s="48"/>
      <c r="F91" s="48"/>
      <c r="G91" s="48"/>
      <c r="H91" s="48"/>
      <c r="I91" s="48"/>
      <c r="J91" s="25"/>
      <c r="K91" s="25"/>
      <c r="L91" s="49"/>
      <c r="M91" s="25"/>
      <c r="N91" s="25"/>
      <c r="P91" s="18"/>
    </row>
    <row r="92" spans="1:16" ht="12.75" customHeight="1">
      <c r="A92" s="19"/>
      <c r="B92" s="19"/>
      <c r="C92" s="19"/>
      <c r="D92" s="50"/>
      <c r="E92" s="48"/>
      <c r="F92" s="48"/>
      <c r="G92" s="48"/>
      <c r="H92" s="48"/>
      <c r="I92" s="48"/>
      <c r="J92" s="25"/>
      <c r="K92" s="25"/>
      <c r="L92" s="49"/>
      <c r="M92" s="25"/>
      <c r="N92" s="25"/>
      <c r="P92" s="19"/>
    </row>
    <row r="93" spans="1:16" ht="12.75" customHeight="1">
      <c r="A93" s="19"/>
      <c r="B93" s="19"/>
      <c r="C93" s="19"/>
      <c r="D93" s="50"/>
      <c r="E93" s="48"/>
      <c r="F93" s="48"/>
      <c r="G93" s="48"/>
      <c r="H93" s="48"/>
      <c r="I93" s="48"/>
      <c r="J93" s="25"/>
      <c r="K93" s="25"/>
      <c r="L93" s="49"/>
      <c r="M93" s="25"/>
      <c r="N93" s="25"/>
      <c r="P93" s="19"/>
    </row>
    <row r="94" spans="1:16" ht="12.75" customHeight="1">
      <c r="A94" s="19"/>
      <c r="B94" s="19"/>
      <c r="C94" s="19"/>
      <c r="D94" s="50"/>
      <c r="E94" s="48"/>
      <c r="F94" s="48"/>
      <c r="G94" s="48"/>
      <c r="H94" s="48"/>
      <c r="I94" s="48"/>
      <c r="J94" s="25"/>
      <c r="K94" s="25"/>
      <c r="L94" s="49"/>
      <c r="M94" s="25"/>
      <c r="N94" s="25"/>
      <c r="P94" s="19"/>
    </row>
    <row r="95" spans="1:16" ht="12.75" customHeight="1">
      <c r="A95" s="19"/>
      <c r="B95" s="19"/>
      <c r="C95" s="19"/>
      <c r="D95" s="50"/>
      <c r="E95" s="48"/>
      <c r="F95" s="48"/>
      <c r="G95" s="48"/>
      <c r="H95" s="48"/>
      <c r="I95" s="48"/>
      <c r="J95" s="25"/>
      <c r="K95" s="25"/>
      <c r="L95" s="49"/>
      <c r="M95" s="25"/>
      <c r="N95" s="25"/>
      <c r="P95" s="19"/>
    </row>
    <row r="96" spans="1:16" ht="12.75" customHeight="1">
      <c r="A96" s="19"/>
      <c r="B96" s="19"/>
      <c r="C96" s="19"/>
      <c r="D96" s="50"/>
      <c r="E96" s="48"/>
      <c r="F96" s="48"/>
      <c r="G96" s="48"/>
      <c r="H96" s="48"/>
      <c r="I96" s="48"/>
      <c r="J96" s="25"/>
      <c r="K96" s="25"/>
      <c r="L96" s="49"/>
      <c r="M96" s="25"/>
      <c r="N96" s="25"/>
      <c r="P96" s="19"/>
    </row>
    <row r="97" spans="1:16" ht="12.75" customHeight="1">
      <c r="A97" s="19"/>
      <c r="B97" s="19"/>
      <c r="C97" s="19"/>
      <c r="D97" s="50"/>
      <c r="E97" s="48"/>
      <c r="F97" s="48"/>
      <c r="G97" s="48"/>
      <c r="H97" s="48"/>
      <c r="I97" s="48"/>
      <c r="J97" s="25"/>
      <c r="K97" s="25"/>
      <c r="L97" s="49"/>
      <c r="M97" s="25"/>
      <c r="N97" s="25"/>
      <c r="P97" s="19"/>
    </row>
    <row r="98" spans="1:16" ht="12.75" customHeight="1">
      <c r="A98" s="19"/>
      <c r="B98" s="19"/>
      <c r="C98" s="19"/>
      <c r="D98" s="50"/>
      <c r="E98" s="48"/>
      <c r="F98" s="48"/>
      <c r="G98" s="48"/>
      <c r="H98" s="48"/>
      <c r="I98" s="48"/>
      <c r="J98" s="25"/>
      <c r="K98" s="25"/>
      <c r="L98" s="49"/>
      <c r="M98" s="25"/>
      <c r="N98" s="25"/>
      <c r="P98" s="19"/>
    </row>
    <row r="99" spans="1:16" ht="12.75" customHeight="1">
      <c r="A99" s="19"/>
      <c r="B99" s="19"/>
      <c r="C99" s="19"/>
      <c r="D99" s="50"/>
      <c r="E99" s="48"/>
      <c r="F99" s="48"/>
      <c r="G99" s="48"/>
      <c r="H99" s="48"/>
      <c r="I99" s="48"/>
      <c r="J99" s="25"/>
      <c r="K99" s="25"/>
      <c r="L99" s="49"/>
      <c r="M99" s="25"/>
      <c r="N99" s="25"/>
      <c r="P99" s="19"/>
    </row>
    <row r="100" spans="1:16" ht="12.75" customHeight="1">
      <c r="A100" s="19"/>
      <c r="B100" s="19"/>
      <c r="C100" s="19"/>
      <c r="D100" s="50"/>
      <c r="E100" s="48"/>
      <c r="F100" s="48"/>
      <c r="G100" s="48"/>
      <c r="H100" s="48"/>
      <c r="I100" s="48"/>
      <c r="J100" s="25"/>
      <c r="K100" s="25"/>
      <c r="L100" s="49"/>
      <c r="M100" s="25"/>
      <c r="N100" s="25"/>
      <c r="P100" s="19"/>
    </row>
    <row r="101" spans="1:16" ht="12.75" customHeight="1">
      <c r="A101" s="19"/>
      <c r="B101" s="19"/>
      <c r="C101" s="19"/>
      <c r="D101" s="50"/>
      <c r="E101" s="48"/>
      <c r="F101" s="48"/>
      <c r="G101" s="48"/>
      <c r="H101" s="48"/>
      <c r="I101" s="48"/>
      <c r="J101" s="25"/>
      <c r="K101" s="25"/>
      <c r="L101" s="49"/>
      <c r="M101" s="25"/>
      <c r="N101" s="25"/>
      <c r="P101" s="19"/>
    </row>
    <row r="102" spans="1:16" ht="12.75" customHeight="1">
      <c r="A102" s="19"/>
      <c r="B102" s="19"/>
      <c r="C102" s="19"/>
      <c r="D102" s="50"/>
      <c r="E102" s="48"/>
      <c r="F102" s="48"/>
      <c r="G102" s="48"/>
      <c r="H102" s="48"/>
      <c r="I102" s="48"/>
      <c r="J102" s="25"/>
      <c r="K102" s="25"/>
      <c r="L102" s="49"/>
      <c r="M102" s="25"/>
      <c r="N102" s="25"/>
      <c r="P102" s="19"/>
    </row>
    <row r="103" spans="1:16" ht="12.75" customHeight="1">
      <c r="A103" s="19"/>
      <c r="B103" s="19"/>
      <c r="C103" s="19"/>
      <c r="D103" s="50"/>
      <c r="E103" s="48"/>
      <c r="F103" s="48"/>
      <c r="G103" s="48"/>
      <c r="H103" s="48"/>
      <c r="I103" s="48"/>
      <c r="J103" s="25"/>
      <c r="K103" s="25"/>
      <c r="L103" s="49"/>
      <c r="M103" s="25"/>
      <c r="N103" s="25"/>
      <c r="P103" s="19"/>
    </row>
    <row r="104" spans="1:16" ht="12.75" customHeight="1">
      <c r="A104" s="19"/>
      <c r="B104" s="19"/>
      <c r="C104" s="19"/>
      <c r="D104" s="50"/>
      <c r="E104" s="48"/>
      <c r="F104" s="48"/>
      <c r="G104" s="48"/>
      <c r="H104" s="48"/>
      <c r="I104" s="48"/>
      <c r="J104" s="25"/>
      <c r="K104" s="25"/>
      <c r="L104" s="49"/>
      <c r="M104" s="25"/>
      <c r="N104" s="25"/>
      <c r="P104" s="19"/>
    </row>
    <row r="105" spans="1:16" ht="12.75" customHeight="1">
      <c r="A105" s="19"/>
      <c r="B105" s="19"/>
      <c r="C105" s="19"/>
      <c r="D105" s="50"/>
      <c r="E105" s="48"/>
      <c r="F105" s="48"/>
      <c r="G105" s="48"/>
      <c r="H105" s="48"/>
      <c r="I105" s="48"/>
      <c r="J105" s="25"/>
      <c r="K105" s="25"/>
      <c r="L105" s="49"/>
      <c r="M105" s="25"/>
      <c r="N105" s="25"/>
      <c r="P105" s="19"/>
    </row>
    <row r="106" spans="1:16" ht="12.75" customHeight="1">
      <c r="A106" s="19"/>
      <c r="B106" s="19"/>
      <c r="C106" s="19"/>
      <c r="D106" s="50"/>
      <c r="E106" s="48"/>
      <c r="F106" s="48"/>
      <c r="G106" s="48"/>
      <c r="H106" s="48"/>
      <c r="I106" s="48"/>
      <c r="J106" s="25"/>
      <c r="K106" s="25"/>
      <c r="L106" s="49"/>
      <c r="M106" s="25"/>
      <c r="N106" s="25"/>
      <c r="P106" s="19"/>
    </row>
    <row r="107" spans="1:16" ht="12.75" customHeight="1">
      <c r="A107" s="19"/>
      <c r="B107" s="19"/>
      <c r="C107" s="19"/>
      <c r="D107" s="50"/>
      <c r="E107" s="48"/>
      <c r="F107" s="48"/>
      <c r="G107" s="48"/>
      <c r="H107" s="48"/>
      <c r="I107" s="48"/>
      <c r="J107" s="25"/>
      <c r="K107" s="25"/>
      <c r="L107" s="49"/>
      <c r="M107" s="25"/>
      <c r="N107" s="25"/>
      <c r="P107" s="19"/>
    </row>
    <row r="108" spans="1:16" ht="12.75" customHeight="1">
      <c r="A108" s="19"/>
      <c r="B108" s="19"/>
      <c r="C108" s="19"/>
      <c r="D108" s="50"/>
      <c r="E108" s="48"/>
      <c r="F108" s="48"/>
      <c r="G108" s="48"/>
      <c r="H108" s="48"/>
      <c r="I108" s="48"/>
      <c r="J108" s="25"/>
      <c r="K108" s="25"/>
      <c r="L108" s="49"/>
      <c r="M108" s="25"/>
      <c r="N108" s="25"/>
      <c r="P108" s="19"/>
    </row>
    <row r="109" spans="1:16" ht="12.75" customHeight="1">
      <c r="A109" s="19"/>
      <c r="B109" s="19"/>
      <c r="C109" s="19"/>
      <c r="D109" s="50"/>
      <c r="E109" s="48"/>
      <c r="F109" s="48"/>
      <c r="G109" s="48"/>
      <c r="H109" s="48"/>
      <c r="I109" s="48"/>
      <c r="J109" s="25"/>
      <c r="K109" s="25"/>
      <c r="L109" s="49"/>
      <c r="M109" s="25"/>
      <c r="N109" s="25"/>
      <c r="P109" s="19"/>
    </row>
    <row r="110" spans="1:16" ht="12.75" customHeight="1">
      <c r="A110" s="19"/>
      <c r="B110" s="19"/>
      <c r="C110" s="19"/>
      <c r="D110" s="50"/>
      <c r="E110" s="48"/>
      <c r="F110" s="48"/>
      <c r="G110" s="48"/>
      <c r="H110" s="48"/>
      <c r="I110" s="48"/>
      <c r="J110" s="25"/>
      <c r="K110" s="25"/>
      <c r="L110" s="49"/>
      <c r="M110" s="25"/>
      <c r="N110" s="25"/>
      <c r="P110" s="19"/>
    </row>
    <row r="111" spans="1:16" ht="12.75" customHeight="1">
      <c r="A111" s="19"/>
      <c r="B111" s="19"/>
      <c r="C111" s="19"/>
      <c r="D111" s="50"/>
      <c r="E111" s="48"/>
      <c r="F111" s="48"/>
      <c r="G111" s="48"/>
      <c r="H111" s="48"/>
      <c r="I111" s="48"/>
      <c r="J111" s="25"/>
      <c r="K111" s="25"/>
      <c r="L111" s="49"/>
      <c r="M111" s="25"/>
      <c r="N111" s="25"/>
      <c r="P111" s="19"/>
    </row>
    <row r="112" spans="1:16" ht="12.75" customHeight="1">
      <c r="A112" s="19"/>
      <c r="B112" s="19"/>
      <c r="C112" s="19"/>
      <c r="D112" s="50"/>
      <c r="E112" s="48"/>
      <c r="F112" s="48"/>
      <c r="G112" s="48"/>
      <c r="H112" s="48"/>
      <c r="I112" s="48"/>
      <c r="J112" s="25"/>
      <c r="K112" s="25"/>
      <c r="L112" s="49"/>
      <c r="M112" s="25"/>
      <c r="N112" s="25"/>
      <c r="P112" s="19"/>
    </row>
    <row r="113" spans="1:16" ht="12.75" customHeight="1">
      <c r="A113" s="19"/>
      <c r="B113" s="19"/>
      <c r="C113" s="19"/>
      <c r="D113" s="50"/>
      <c r="E113" s="48"/>
      <c r="F113" s="48"/>
      <c r="G113" s="48"/>
      <c r="H113" s="48"/>
      <c r="I113" s="48"/>
      <c r="J113" s="25"/>
      <c r="K113" s="25"/>
      <c r="L113" s="49"/>
      <c r="M113" s="25"/>
      <c r="N113" s="25"/>
      <c r="P113" s="19"/>
    </row>
    <row r="114" spans="1:16" ht="12.75" customHeight="1">
      <c r="A114" s="19"/>
      <c r="B114" s="19"/>
      <c r="C114" s="19"/>
      <c r="D114" s="50"/>
      <c r="E114" s="48"/>
      <c r="F114" s="48"/>
      <c r="G114" s="48"/>
      <c r="H114" s="48"/>
      <c r="I114" s="48"/>
      <c r="J114" s="25"/>
      <c r="K114" s="25"/>
      <c r="L114" s="49"/>
      <c r="M114" s="25"/>
      <c r="N114" s="25"/>
      <c r="P114" s="19"/>
    </row>
    <row r="115" spans="1:16" ht="12.75" customHeight="1">
      <c r="A115" s="19"/>
      <c r="B115" s="19"/>
      <c r="C115" s="19"/>
      <c r="D115" s="50"/>
      <c r="E115" s="48"/>
      <c r="F115" s="48"/>
      <c r="G115" s="48"/>
      <c r="H115" s="48"/>
      <c r="I115" s="48"/>
      <c r="J115" s="25"/>
      <c r="K115" s="25"/>
      <c r="L115" s="49"/>
      <c r="M115" s="25"/>
      <c r="N115" s="25"/>
      <c r="P115" s="19"/>
    </row>
    <row r="116" spans="1:16" ht="12.75" customHeight="1">
      <c r="A116" s="19"/>
      <c r="B116" s="19"/>
      <c r="C116" s="19"/>
      <c r="D116" s="50"/>
      <c r="E116" s="48"/>
      <c r="F116" s="48"/>
      <c r="G116" s="48"/>
      <c r="H116" s="48"/>
      <c r="I116" s="48"/>
      <c r="J116" s="25"/>
      <c r="K116" s="25"/>
      <c r="L116" s="49"/>
      <c r="M116" s="25"/>
      <c r="N116" s="25"/>
      <c r="P116" s="19"/>
    </row>
    <row r="117" spans="1:16" ht="12.75" customHeight="1">
      <c r="A117" s="19"/>
      <c r="B117" s="19"/>
      <c r="C117" s="19"/>
      <c r="D117" s="50"/>
      <c r="E117" s="48"/>
      <c r="F117" s="48"/>
      <c r="G117" s="48"/>
      <c r="H117" s="48"/>
      <c r="I117" s="48"/>
      <c r="J117" s="25"/>
      <c r="K117" s="25"/>
      <c r="L117" s="49"/>
      <c r="M117" s="25"/>
      <c r="N117" s="25"/>
      <c r="P117" s="19"/>
    </row>
    <row r="118" spans="1:16" ht="12.75" customHeight="1">
      <c r="A118" s="19"/>
      <c r="B118" s="19"/>
      <c r="C118" s="19"/>
      <c r="D118" s="50"/>
      <c r="E118" s="48"/>
      <c r="F118" s="48"/>
      <c r="G118" s="48"/>
      <c r="H118" s="48"/>
      <c r="I118" s="48"/>
      <c r="J118" s="25"/>
      <c r="K118" s="25"/>
      <c r="L118" s="49"/>
      <c r="M118" s="25"/>
      <c r="N118" s="25"/>
      <c r="P118" s="19"/>
    </row>
    <row r="119" spans="1:16" ht="12.75" customHeight="1">
      <c r="A119" s="19"/>
      <c r="B119" s="19"/>
      <c r="C119" s="19"/>
      <c r="D119" s="50"/>
      <c r="E119" s="48"/>
      <c r="F119" s="48"/>
      <c r="G119" s="48"/>
      <c r="H119" s="48"/>
      <c r="I119" s="48"/>
      <c r="J119" s="25"/>
      <c r="K119" s="25"/>
      <c r="L119" s="49"/>
      <c r="M119" s="25"/>
      <c r="N119" s="25"/>
      <c r="P119" s="19"/>
    </row>
    <row r="120" spans="1:16" ht="12.75" customHeight="1">
      <c r="A120" s="19"/>
      <c r="B120" s="19"/>
      <c r="C120" s="19"/>
      <c r="D120" s="50"/>
      <c r="E120" s="48"/>
      <c r="F120" s="48"/>
      <c r="G120" s="48"/>
      <c r="H120" s="48"/>
      <c r="I120" s="48"/>
      <c r="J120" s="25"/>
      <c r="K120" s="25"/>
      <c r="L120" s="49"/>
      <c r="M120" s="25"/>
      <c r="N120" s="25"/>
      <c r="P120" s="19"/>
    </row>
    <row r="121" spans="1:16" ht="12.75" customHeight="1">
      <c r="A121" s="19"/>
      <c r="B121" s="19"/>
      <c r="C121" s="19"/>
      <c r="D121" s="50"/>
      <c r="E121" s="48"/>
      <c r="F121" s="48"/>
      <c r="G121" s="48"/>
      <c r="H121" s="48"/>
      <c r="I121" s="48"/>
      <c r="J121" s="25"/>
      <c r="K121" s="25"/>
      <c r="L121" s="49"/>
      <c r="M121" s="25"/>
      <c r="N121" s="25"/>
      <c r="P121" s="19"/>
    </row>
    <row r="122" spans="1:16" ht="12.75" customHeight="1">
      <c r="A122" s="19"/>
      <c r="B122" s="19"/>
      <c r="C122" s="19"/>
      <c r="D122" s="50"/>
      <c r="E122" s="48"/>
      <c r="F122" s="48"/>
      <c r="G122" s="48"/>
      <c r="H122" s="48"/>
      <c r="I122" s="48"/>
      <c r="J122" s="25"/>
      <c r="K122" s="25"/>
      <c r="L122" s="49"/>
      <c r="M122" s="25"/>
      <c r="N122" s="25"/>
      <c r="P122" s="19"/>
    </row>
    <row r="123" spans="1:16" ht="12.75" customHeight="1">
      <c r="A123" s="19"/>
      <c r="B123" s="19"/>
      <c r="C123" s="19"/>
      <c r="D123" s="50"/>
      <c r="E123" s="48"/>
      <c r="F123" s="48"/>
      <c r="G123" s="48"/>
      <c r="H123" s="48"/>
      <c r="I123" s="48"/>
      <c r="J123" s="25"/>
      <c r="K123" s="25"/>
      <c r="L123" s="49"/>
      <c r="M123" s="25"/>
      <c r="N123" s="25"/>
      <c r="P123" s="19"/>
    </row>
    <row r="124" spans="1:16" ht="12.75" customHeight="1">
      <c r="A124" s="19"/>
      <c r="B124" s="19"/>
      <c r="C124" s="19"/>
      <c r="D124" s="50"/>
      <c r="E124" s="48"/>
      <c r="F124" s="48"/>
      <c r="G124" s="48"/>
      <c r="H124" s="48"/>
      <c r="I124" s="48"/>
      <c r="J124" s="25"/>
      <c r="K124" s="25"/>
      <c r="L124" s="49"/>
      <c r="M124" s="25"/>
      <c r="N124" s="25"/>
      <c r="P124" s="19"/>
    </row>
    <row r="125" spans="1:16" ht="12.75" customHeight="1">
      <c r="A125" s="19"/>
      <c r="B125" s="19"/>
      <c r="C125" s="19"/>
      <c r="D125" s="50"/>
      <c r="E125" s="48"/>
      <c r="F125" s="48"/>
      <c r="G125" s="48"/>
      <c r="H125" s="48"/>
      <c r="I125" s="48"/>
      <c r="J125" s="25"/>
      <c r="K125" s="25"/>
      <c r="L125" s="49"/>
      <c r="M125" s="25"/>
      <c r="N125" s="25"/>
      <c r="P125" s="19"/>
    </row>
    <row r="126" spans="1:16" ht="12.75" customHeight="1">
      <c r="A126" s="19"/>
      <c r="B126" s="19"/>
      <c r="C126" s="19"/>
      <c r="D126" s="50"/>
      <c r="E126" s="48"/>
      <c r="F126" s="48"/>
      <c r="G126" s="48"/>
      <c r="H126" s="48"/>
      <c r="I126" s="48"/>
      <c r="J126" s="25"/>
      <c r="K126" s="25"/>
      <c r="L126" s="49"/>
      <c r="M126" s="25"/>
      <c r="N126" s="25"/>
      <c r="P126" s="19"/>
    </row>
    <row r="127" spans="1:16" ht="12.75" customHeight="1">
      <c r="A127" s="19"/>
      <c r="B127" s="19"/>
      <c r="C127" s="19"/>
      <c r="D127" s="50"/>
      <c r="E127" s="48"/>
      <c r="F127" s="48"/>
      <c r="G127" s="48"/>
      <c r="H127" s="48"/>
      <c r="I127" s="48"/>
      <c r="J127" s="25"/>
      <c r="K127" s="25"/>
      <c r="L127" s="49"/>
      <c r="M127" s="25"/>
      <c r="N127" s="25"/>
      <c r="P127" s="19"/>
    </row>
    <row r="128" spans="1:16" ht="12.75" customHeight="1">
      <c r="A128" s="19"/>
      <c r="B128" s="19"/>
      <c r="C128" s="19"/>
      <c r="D128" s="50"/>
      <c r="E128" s="48"/>
      <c r="F128" s="48"/>
      <c r="G128" s="48"/>
      <c r="H128" s="48"/>
      <c r="I128" s="48"/>
      <c r="J128" s="25"/>
      <c r="K128" s="25"/>
      <c r="L128" s="49"/>
      <c r="M128" s="25"/>
      <c r="N128" s="25"/>
      <c r="P128" s="19"/>
    </row>
    <row r="129" spans="1:16" ht="12.75" customHeight="1">
      <c r="A129" s="19"/>
      <c r="B129" s="19"/>
      <c r="C129" s="19"/>
      <c r="D129" s="50"/>
      <c r="E129" s="48"/>
      <c r="F129" s="48"/>
      <c r="G129" s="48"/>
      <c r="H129" s="48"/>
      <c r="I129" s="48"/>
      <c r="J129" s="25"/>
      <c r="K129" s="25"/>
      <c r="L129" s="49"/>
      <c r="M129" s="25"/>
      <c r="N129" s="25"/>
      <c r="P129" s="19"/>
    </row>
    <row r="130" spans="1:16" ht="12.75" customHeight="1">
      <c r="A130" s="19"/>
      <c r="B130" s="19"/>
      <c r="C130" s="19"/>
      <c r="D130" s="50"/>
      <c r="E130" s="48"/>
      <c r="F130" s="48"/>
      <c r="G130" s="48"/>
      <c r="H130" s="48"/>
      <c r="I130" s="48"/>
      <c r="J130" s="25"/>
      <c r="K130" s="25"/>
      <c r="L130" s="49"/>
      <c r="M130" s="25"/>
      <c r="N130" s="25"/>
      <c r="P130" s="19"/>
    </row>
    <row r="131" spans="1:16" ht="12.75" customHeight="1">
      <c r="A131" s="19"/>
      <c r="B131" s="19"/>
      <c r="C131" s="19"/>
      <c r="D131" s="50"/>
      <c r="E131" s="48"/>
      <c r="F131" s="48"/>
      <c r="G131" s="48"/>
      <c r="H131" s="48"/>
      <c r="I131" s="48"/>
      <c r="J131" s="25"/>
      <c r="K131" s="25"/>
      <c r="L131" s="49"/>
      <c r="M131" s="25"/>
      <c r="N131" s="25"/>
      <c r="P131" s="19"/>
    </row>
    <row r="132" spans="1:16" ht="12.75" customHeight="1">
      <c r="A132" s="19"/>
      <c r="B132" s="19"/>
      <c r="C132" s="19"/>
      <c r="D132" s="50"/>
      <c r="E132" s="48"/>
      <c r="F132" s="48"/>
      <c r="G132" s="48"/>
      <c r="H132" s="48"/>
      <c r="I132" s="48"/>
      <c r="J132" s="25"/>
      <c r="K132" s="25"/>
      <c r="L132" s="49"/>
      <c r="M132" s="25"/>
      <c r="N132" s="25"/>
      <c r="P132" s="19"/>
    </row>
    <row r="133" spans="1:16" ht="12.75" customHeight="1">
      <c r="A133" s="19"/>
      <c r="B133" s="19"/>
      <c r="C133" s="19"/>
      <c r="D133" s="50"/>
      <c r="E133" s="48"/>
      <c r="F133" s="48"/>
      <c r="G133" s="48"/>
      <c r="H133" s="48"/>
      <c r="I133" s="48"/>
      <c r="J133" s="25"/>
      <c r="K133" s="25"/>
      <c r="L133" s="49"/>
      <c r="M133" s="25"/>
      <c r="N133" s="25"/>
      <c r="P133" s="19"/>
    </row>
    <row r="134" spans="1:16" ht="12.75" customHeight="1">
      <c r="A134" s="19"/>
      <c r="B134" s="19"/>
      <c r="C134" s="19"/>
      <c r="D134" s="50"/>
      <c r="E134" s="48"/>
      <c r="F134" s="48"/>
      <c r="G134" s="48"/>
      <c r="H134" s="48"/>
      <c r="I134" s="48"/>
      <c r="J134" s="25"/>
      <c r="K134" s="25"/>
      <c r="L134" s="49"/>
      <c r="M134" s="25"/>
      <c r="N134" s="25"/>
      <c r="P134" s="19"/>
    </row>
    <row r="135" spans="1:16" ht="12.75" customHeight="1">
      <c r="A135" s="19"/>
      <c r="B135" s="19"/>
      <c r="C135" s="19"/>
      <c r="D135" s="50"/>
      <c r="E135" s="48"/>
      <c r="F135" s="48"/>
      <c r="G135" s="48"/>
      <c r="H135" s="48"/>
      <c r="I135" s="48"/>
      <c r="J135" s="25"/>
      <c r="K135" s="25"/>
      <c r="L135" s="49"/>
      <c r="M135" s="25"/>
      <c r="N135" s="25"/>
      <c r="P135" s="19"/>
    </row>
    <row r="136" spans="1:16" ht="12.75" customHeight="1">
      <c r="A136" s="19"/>
      <c r="B136" s="19"/>
      <c r="C136" s="19"/>
      <c r="D136" s="50"/>
      <c r="E136" s="48"/>
      <c r="F136" s="48"/>
      <c r="G136" s="48"/>
      <c r="H136" s="48"/>
      <c r="I136" s="48"/>
      <c r="J136" s="25"/>
      <c r="K136" s="25"/>
      <c r="L136" s="49"/>
      <c r="M136" s="25"/>
      <c r="N136" s="25"/>
      <c r="P136" s="19"/>
    </row>
    <row r="137" spans="1:16" ht="12.75" customHeight="1">
      <c r="A137" s="19"/>
      <c r="B137" s="19"/>
      <c r="C137" s="19"/>
      <c r="D137" s="50"/>
      <c r="E137" s="48"/>
      <c r="F137" s="48"/>
      <c r="G137" s="48"/>
      <c r="H137" s="48"/>
      <c r="I137" s="48"/>
      <c r="J137" s="25"/>
      <c r="K137" s="25"/>
      <c r="L137" s="49"/>
      <c r="M137" s="25"/>
      <c r="N137" s="25"/>
      <c r="P137" s="19"/>
    </row>
    <row r="138" spans="1:16" ht="12.75" customHeight="1">
      <c r="A138" s="19"/>
      <c r="B138" s="19"/>
      <c r="C138" s="19"/>
      <c r="D138" s="50"/>
      <c r="E138" s="48"/>
      <c r="F138" s="48"/>
      <c r="G138" s="48"/>
      <c r="H138" s="48"/>
      <c r="I138" s="48"/>
      <c r="J138" s="25"/>
      <c r="K138" s="25"/>
      <c r="L138" s="49"/>
      <c r="M138" s="25"/>
      <c r="N138" s="25"/>
      <c r="P138" s="19"/>
    </row>
    <row r="139" spans="1:16" ht="12.75" customHeight="1">
      <c r="A139" s="19"/>
      <c r="B139" s="19"/>
      <c r="C139" s="19"/>
      <c r="D139" s="50"/>
      <c r="E139" s="48"/>
      <c r="F139" s="48"/>
      <c r="G139" s="48"/>
      <c r="H139" s="48"/>
      <c r="I139" s="48"/>
      <c r="J139" s="25"/>
      <c r="K139" s="25"/>
      <c r="L139" s="49"/>
      <c r="M139" s="25"/>
      <c r="N139" s="25"/>
      <c r="P139" s="19"/>
    </row>
    <row r="140" spans="1:16" ht="12.75" customHeight="1">
      <c r="A140" s="19"/>
      <c r="B140" s="19"/>
      <c r="C140" s="19"/>
      <c r="D140" s="50"/>
      <c r="E140" s="48"/>
      <c r="F140" s="48"/>
      <c r="G140" s="48"/>
      <c r="H140" s="48"/>
      <c r="I140" s="48"/>
      <c r="J140" s="25"/>
      <c r="K140" s="25"/>
      <c r="L140" s="49"/>
      <c r="M140" s="25"/>
      <c r="N140" s="25"/>
      <c r="P140" s="19"/>
    </row>
    <row r="141" spans="1:16" ht="12.75" customHeight="1">
      <c r="A141" s="19"/>
      <c r="B141" s="19"/>
      <c r="C141" s="19"/>
      <c r="D141" s="50"/>
      <c r="E141" s="48"/>
      <c r="F141" s="48"/>
      <c r="G141" s="48"/>
      <c r="H141" s="48"/>
      <c r="I141" s="48"/>
      <c r="J141" s="25"/>
      <c r="K141" s="25"/>
      <c r="L141" s="49"/>
      <c r="M141" s="25"/>
      <c r="N141" s="25"/>
      <c r="P141" s="19"/>
    </row>
    <row r="142" spans="1:16" ht="12.75" customHeight="1">
      <c r="A142" s="19"/>
      <c r="B142" s="19"/>
      <c r="C142" s="19"/>
      <c r="D142" s="50"/>
      <c r="E142" s="48"/>
      <c r="F142" s="48"/>
      <c r="G142" s="48"/>
      <c r="H142" s="48"/>
      <c r="I142" s="48"/>
      <c r="J142" s="25"/>
      <c r="K142" s="25"/>
      <c r="L142" s="49"/>
      <c r="M142" s="25"/>
      <c r="N142" s="25"/>
      <c r="P142" s="19"/>
    </row>
    <row r="143" spans="1:16" ht="12.75" customHeight="1">
      <c r="A143" s="19"/>
      <c r="B143" s="19"/>
      <c r="C143" s="19"/>
      <c r="D143" s="50"/>
      <c r="E143" s="48"/>
      <c r="F143" s="48"/>
      <c r="G143" s="48"/>
      <c r="H143" s="48"/>
      <c r="I143" s="48"/>
      <c r="J143" s="25"/>
      <c r="K143" s="25"/>
      <c r="L143" s="49"/>
      <c r="M143" s="25"/>
      <c r="N143" s="25"/>
      <c r="P143" s="19"/>
    </row>
    <row r="144" spans="1:16" ht="12.75" customHeight="1">
      <c r="A144" s="19"/>
      <c r="B144" s="19"/>
      <c r="C144" s="19"/>
      <c r="D144" s="50"/>
      <c r="E144" s="48"/>
      <c r="F144" s="48"/>
      <c r="G144" s="48"/>
      <c r="H144" s="48"/>
      <c r="I144" s="48"/>
      <c r="J144" s="25"/>
      <c r="K144" s="25"/>
      <c r="L144" s="49"/>
      <c r="M144" s="25"/>
      <c r="N144" s="25"/>
      <c r="P144" s="19"/>
    </row>
    <row r="145" spans="1:16" ht="12.75" customHeight="1">
      <c r="A145" s="19"/>
      <c r="B145" s="19"/>
      <c r="C145" s="19"/>
      <c r="D145" s="50"/>
      <c r="E145" s="48"/>
      <c r="F145" s="48"/>
      <c r="G145" s="48"/>
      <c r="H145" s="48"/>
      <c r="I145" s="48"/>
      <c r="J145" s="25"/>
      <c r="K145" s="25"/>
      <c r="L145" s="49"/>
      <c r="M145" s="25"/>
      <c r="N145" s="25"/>
      <c r="P145" s="19"/>
    </row>
    <row r="146" spans="1:16" ht="12.75" customHeight="1">
      <c r="A146" s="19"/>
      <c r="B146" s="19"/>
      <c r="C146" s="19"/>
      <c r="D146" s="50"/>
      <c r="E146" s="48"/>
      <c r="F146" s="48"/>
      <c r="G146" s="48"/>
      <c r="H146" s="48"/>
      <c r="I146" s="48"/>
      <c r="J146" s="25"/>
      <c r="K146" s="25"/>
      <c r="L146" s="49"/>
      <c r="M146" s="25"/>
      <c r="N146" s="25"/>
      <c r="P146" s="19"/>
    </row>
    <row r="147" spans="1:16" ht="12.75" customHeight="1">
      <c r="A147" s="19"/>
      <c r="B147" s="19"/>
      <c r="C147" s="19"/>
      <c r="D147" s="50"/>
      <c r="E147" s="48"/>
      <c r="F147" s="48"/>
      <c r="G147" s="48"/>
      <c r="H147" s="48"/>
      <c r="I147" s="48"/>
      <c r="J147" s="25"/>
      <c r="K147" s="25"/>
      <c r="L147" s="49"/>
      <c r="M147" s="25"/>
      <c r="N147" s="25"/>
      <c r="P147" s="19"/>
    </row>
    <row r="148" spans="1:16" ht="12.75" customHeight="1">
      <c r="A148" s="19"/>
      <c r="B148" s="19"/>
      <c r="C148" s="19"/>
      <c r="D148" s="50"/>
      <c r="E148" s="48"/>
      <c r="F148" s="48"/>
      <c r="G148" s="48"/>
      <c r="H148" s="48"/>
      <c r="I148" s="48"/>
      <c r="J148" s="25"/>
      <c r="K148" s="25"/>
      <c r="L148" s="49"/>
      <c r="M148" s="25"/>
      <c r="N148" s="25"/>
      <c r="P148" s="19"/>
    </row>
    <row r="149" spans="1:16" ht="12.75" customHeight="1">
      <c r="A149" s="19"/>
      <c r="B149" s="19"/>
      <c r="C149" s="19"/>
      <c r="D149" s="50"/>
      <c r="E149" s="48"/>
      <c r="F149" s="48"/>
      <c r="G149" s="48"/>
      <c r="H149" s="48"/>
      <c r="I149" s="48"/>
      <c r="J149" s="25"/>
      <c r="K149" s="25"/>
      <c r="L149" s="49"/>
      <c r="M149" s="25"/>
      <c r="N149" s="25"/>
      <c r="P149" s="19"/>
    </row>
    <row r="150" spans="1:16" ht="12.75" customHeight="1">
      <c r="A150" s="19"/>
      <c r="B150" s="19"/>
      <c r="C150" s="19"/>
      <c r="D150" s="50"/>
      <c r="E150" s="48"/>
      <c r="F150" s="48"/>
      <c r="G150" s="48"/>
      <c r="H150" s="48"/>
      <c r="I150" s="48"/>
      <c r="J150" s="25"/>
      <c r="K150" s="25"/>
      <c r="L150" s="49"/>
      <c r="M150" s="25"/>
      <c r="N150" s="25"/>
      <c r="P150" s="19"/>
    </row>
    <row r="151" spans="1:16" ht="12.75" customHeight="1">
      <c r="A151" s="19"/>
      <c r="B151" s="19"/>
      <c r="C151" s="19"/>
      <c r="D151" s="50"/>
      <c r="E151" s="48"/>
      <c r="F151" s="48"/>
      <c r="G151" s="48"/>
      <c r="H151" s="48"/>
      <c r="I151" s="48"/>
      <c r="J151" s="25"/>
      <c r="K151" s="25"/>
      <c r="L151" s="49"/>
      <c r="M151" s="25"/>
      <c r="N151" s="25"/>
      <c r="P151" s="19"/>
    </row>
    <row r="152" spans="1:16" ht="12.75" customHeight="1">
      <c r="A152" s="19"/>
      <c r="B152" s="19"/>
      <c r="C152" s="19"/>
      <c r="D152" s="50"/>
      <c r="E152" s="48"/>
      <c r="F152" s="48"/>
      <c r="G152" s="48"/>
      <c r="H152" s="48"/>
      <c r="I152" s="48"/>
      <c r="J152" s="25"/>
      <c r="K152" s="25"/>
      <c r="L152" s="49"/>
      <c r="M152" s="25"/>
      <c r="N152" s="25"/>
      <c r="P152" s="19"/>
    </row>
    <row r="153" spans="1:16" ht="12.75" customHeight="1">
      <c r="A153" s="19"/>
      <c r="B153" s="19"/>
      <c r="C153" s="19"/>
      <c r="D153" s="50"/>
      <c r="E153" s="48"/>
      <c r="F153" s="48"/>
      <c r="G153" s="48"/>
      <c r="H153" s="48"/>
      <c r="I153" s="48"/>
      <c r="J153" s="25"/>
      <c r="K153" s="25"/>
      <c r="L153" s="49"/>
      <c r="M153" s="25"/>
      <c r="N153" s="25"/>
      <c r="P153" s="19"/>
    </row>
    <row r="154" spans="1:16" ht="12.75" customHeight="1">
      <c r="A154" s="19"/>
      <c r="B154" s="19"/>
      <c r="C154" s="19"/>
      <c r="D154" s="50"/>
      <c r="E154" s="48"/>
      <c r="F154" s="48"/>
      <c r="G154" s="48"/>
      <c r="H154" s="48"/>
      <c r="I154" s="48"/>
      <c r="J154" s="25"/>
      <c r="K154" s="25"/>
      <c r="L154" s="49"/>
      <c r="M154" s="25"/>
      <c r="N154" s="25"/>
      <c r="P154" s="19"/>
    </row>
    <row r="155" spans="1:16" ht="12.75" customHeight="1">
      <c r="A155" s="19"/>
      <c r="B155" s="19"/>
      <c r="C155" s="19"/>
      <c r="D155" s="50"/>
      <c r="E155" s="48"/>
      <c r="F155" s="48"/>
      <c r="G155" s="48"/>
      <c r="H155" s="48"/>
      <c r="I155" s="48"/>
      <c r="J155" s="25"/>
      <c r="K155" s="25"/>
      <c r="L155" s="49"/>
      <c r="M155" s="25"/>
      <c r="N155" s="25"/>
      <c r="P155" s="19"/>
    </row>
    <row r="156" spans="1:16" ht="12.75" customHeight="1">
      <c r="A156" s="19"/>
      <c r="B156" s="19"/>
      <c r="C156" s="19"/>
      <c r="D156" s="50"/>
      <c r="E156" s="48"/>
      <c r="F156" s="48"/>
      <c r="G156" s="48"/>
      <c r="H156" s="48"/>
      <c r="I156" s="48"/>
      <c r="J156" s="25"/>
      <c r="K156" s="25"/>
      <c r="L156" s="49"/>
      <c r="M156" s="25"/>
      <c r="N156" s="25"/>
      <c r="P156" s="19"/>
    </row>
    <row r="157" spans="1:16" ht="12.75" customHeight="1">
      <c r="A157" s="19"/>
      <c r="B157" s="19"/>
      <c r="C157" s="19"/>
      <c r="D157" s="50"/>
      <c r="E157" s="48"/>
      <c r="F157" s="48"/>
      <c r="G157" s="48"/>
      <c r="H157" s="48"/>
      <c r="I157" s="48"/>
      <c r="J157" s="25"/>
      <c r="K157" s="25"/>
      <c r="L157" s="49"/>
      <c r="M157" s="25"/>
      <c r="N157" s="25"/>
      <c r="P157" s="19"/>
    </row>
    <row r="158" spans="1:16" ht="12.75" customHeight="1">
      <c r="A158" s="19"/>
      <c r="B158" s="19"/>
      <c r="C158" s="19"/>
      <c r="D158" s="50"/>
      <c r="E158" s="48"/>
      <c r="F158" s="48"/>
      <c r="G158" s="48"/>
      <c r="H158" s="48"/>
      <c r="I158" s="48"/>
      <c r="J158" s="25"/>
      <c r="K158" s="25"/>
      <c r="L158" s="49"/>
      <c r="M158" s="25"/>
      <c r="N158" s="25"/>
      <c r="P158" s="19"/>
    </row>
    <row r="159" spans="1:16" ht="12.75" customHeight="1">
      <c r="A159" s="19"/>
      <c r="B159" s="19"/>
      <c r="C159" s="19"/>
      <c r="D159" s="50"/>
      <c r="E159" s="48"/>
      <c r="F159" s="48"/>
      <c r="G159" s="48"/>
      <c r="H159" s="48"/>
      <c r="I159" s="48"/>
      <c r="J159" s="25"/>
      <c r="K159" s="25"/>
      <c r="L159" s="49"/>
      <c r="M159" s="25"/>
      <c r="N159" s="25"/>
      <c r="P159" s="19"/>
    </row>
    <row r="160" spans="1:16" ht="12.75" customHeight="1">
      <c r="A160" s="19"/>
      <c r="B160" s="19"/>
      <c r="C160" s="19"/>
      <c r="D160" s="50"/>
      <c r="E160" s="48"/>
      <c r="F160" s="48"/>
      <c r="G160" s="48"/>
      <c r="H160" s="48"/>
      <c r="I160" s="48"/>
      <c r="J160" s="25"/>
      <c r="K160" s="25"/>
      <c r="L160" s="49"/>
      <c r="M160" s="25"/>
      <c r="N160" s="25"/>
      <c r="P160" s="19"/>
    </row>
    <row r="161" spans="1:16" ht="12.75" customHeight="1">
      <c r="A161" s="19"/>
      <c r="B161" s="19"/>
      <c r="C161" s="19"/>
      <c r="D161" s="50"/>
      <c r="E161" s="48"/>
      <c r="F161" s="48"/>
      <c r="G161" s="48"/>
      <c r="H161" s="48"/>
      <c r="I161" s="48"/>
      <c r="J161" s="25"/>
      <c r="K161" s="25"/>
      <c r="L161" s="49"/>
      <c r="M161" s="25"/>
      <c r="N161" s="25"/>
      <c r="P161" s="19"/>
    </row>
    <row r="162" spans="1:16" ht="12.75" customHeight="1">
      <c r="A162" s="19"/>
      <c r="B162" s="19"/>
      <c r="C162" s="19"/>
      <c r="D162" s="50"/>
      <c r="E162" s="48"/>
      <c r="F162" s="48"/>
      <c r="G162" s="48"/>
      <c r="H162" s="48"/>
      <c r="I162" s="48"/>
      <c r="J162" s="25"/>
      <c r="K162" s="25"/>
      <c r="L162" s="49"/>
      <c r="M162" s="25"/>
      <c r="N162" s="25"/>
      <c r="P162" s="19"/>
    </row>
    <row r="163" spans="1:16" ht="12.75" customHeight="1">
      <c r="A163" s="19"/>
      <c r="B163" s="19"/>
      <c r="C163" s="19"/>
      <c r="D163" s="50"/>
      <c r="E163" s="48"/>
      <c r="F163" s="48"/>
      <c r="G163" s="48"/>
      <c r="H163" s="48"/>
      <c r="I163" s="48"/>
      <c r="J163" s="25"/>
      <c r="K163" s="25"/>
      <c r="L163" s="49"/>
      <c r="M163" s="25"/>
      <c r="N163" s="25"/>
      <c r="P163" s="19"/>
    </row>
    <row r="164" spans="1:16" ht="12.75" customHeight="1">
      <c r="A164" s="19"/>
      <c r="B164" s="19"/>
      <c r="C164" s="19"/>
      <c r="D164" s="50"/>
      <c r="E164" s="48"/>
      <c r="F164" s="48"/>
      <c r="G164" s="48"/>
      <c r="H164" s="48"/>
      <c r="I164" s="48"/>
      <c r="J164" s="25"/>
      <c r="K164" s="25"/>
      <c r="L164" s="49"/>
      <c r="M164" s="25"/>
      <c r="N164" s="25"/>
      <c r="P164" s="19"/>
    </row>
    <row r="165" spans="1:16" ht="12.75" customHeight="1">
      <c r="A165" s="19"/>
      <c r="B165" s="19"/>
      <c r="C165" s="19"/>
      <c r="D165" s="50"/>
      <c r="E165" s="48"/>
      <c r="F165" s="48"/>
      <c r="G165" s="48"/>
      <c r="H165" s="48"/>
      <c r="I165" s="48"/>
      <c r="J165" s="25"/>
      <c r="K165" s="25"/>
      <c r="L165" s="49"/>
      <c r="M165" s="25"/>
      <c r="N165" s="25"/>
      <c r="P165" s="19"/>
    </row>
    <row r="166" spans="1:16" ht="12.75" customHeight="1">
      <c r="A166" s="19"/>
      <c r="B166" s="19"/>
      <c r="C166" s="19"/>
      <c r="D166" s="50"/>
      <c r="E166" s="48"/>
      <c r="F166" s="48"/>
      <c r="G166" s="48"/>
      <c r="H166" s="48"/>
      <c r="I166" s="48"/>
      <c r="J166" s="25"/>
      <c r="K166" s="25"/>
      <c r="L166" s="49"/>
      <c r="M166" s="25"/>
      <c r="N166" s="25"/>
      <c r="P166" s="19"/>
    </row>
    <row r="167" spans="1:16" ht="12.75" customHeight="1">
      <c r="A167" s="19"/>
      <c r="B167" s="19"/>
      <c r="C167" s="19"/>
      <c r="D167" s="50"/>
      <c r="E167" s="48"/>
      <c r="F167" s="48"/>
      <c r="G167" s="48"/>
      <c r="H167" s="48"/>
      <c r="I167" s="48"/>
      <c r="J167" s="25"/>
      <c r="K167" s="25"/>
      <c r="L167" s="49"/>
      <c r="M167" s="25"/>
      <c r="N167" s="25"/>
      <c r="P167" s="19"/>
    </row>
    <row r="168" spans="1:16" ht="12.75" customHeight="1">
      <c r="A168" s="19"/>
      <c r="B168" s="19"/>
      <c r="C168" s="19"/>
      <c r="D168" s="50"/>
      <c r="E168" s="48"/>
      <c r="F168" s="48"/>
      <c r="G168" s="48"/>
      <c r="H168" s="48"/>
      <c r="I168" s="48"/>
      <c r="J168" s="25"/>
      <c r="K168" s="25"/>
      <c r="L168" s="49"/>
      <c r="M168" s="25"/>
      <c r="N168" s="25"/>
      <c r="P168" s="19"/>
    </row>
    <row r="169" spans="1:16" ht="12.75" customHeight="1">
      <c r="A169" s="19"/>
      <c r="B169" s="19"/>
      <c r="C169" s="19"/>
      <c r="D169" s="50"/>
      <c r="E169" s="48"/>
      <c r="F169" s="48"/>
      <c r="G169" s="48"/>
      <c r="H169" s="48"/>
      <c r="I169" s="48"/>
      <c r="J169" s="25"/>
      <c r="K169" s="25"/>
      <c r="L169" s="49"/>
      <c r="M169" s="25"/>
      <c r="N169" s="25"/>
      <c r="P169" s="19"/>
    </row>
    <row r="170" spans="1:16" ht="12.75" customHeight="1">
      <c r="A170" s="19"/>
      <c r="B170" s="19"/>
      <c r="C170" s="19"/>
      <c r="D170" s="50"/>
      <c r="E170" s="48"/>
      <c r="F170" s="48"/>
      <c r="G170" s="48"/>
      <c r="H170" s="48"/>
      <c r="I170" s="48"/>
      <c r="J170" s="25"/>
      <c r="K170" s="25"/>
      <c r="L170" s="49"/>
      <c r="M170" s="25"/>
      <c r="N170" s="25"/>
      <c r="P170" s="19"/>
    </row>
    <row r="171" spans="1:16" ht="12.75" customHeight="1">
      <c r="A171" s="19"/>
      <c r="B171" s="19"/>
      <c r="C171" s="19"/>
      <c r="D171" s="50"/>
      <c r="E171" s="48"/>
      <c r="F171" s="48"/>
      <c r="G171" s="48"/>
      <c r="H171" s="48"/>
      <c r="I171" s="48"/>
      <c r="J171" s="25"/>
      <c r="K171" s="25"/>
      <c r="L171" s="49"/>
      <c r="M171" s="25"/>
      <c r="N171" s="25"/>
      <c r="P171" s="19"/>
    </row>
    <row r="172" spans="1:16" ht="12.75" customHeight="1">
      <c r="A172" s="19"/>
      <c r="B172" s="19"/>
      <c r="C172" s="19"/>
      <c r="D172" s="50"/>
      <c r="E172" s="48"/>
      <c r="F172" s="48"/>
      <c r="G172" s="48"/>
      <c r="H172" s="48"/>
      <c r="I172" s="48"/>
      <c r="J172" s="25"/>
      <c r="K172" s="25"/>
      <c r="L172" s="49"/>
      <c r="M172" s="25"/>
      <c r="N172" s="25"/>
      <c r="P172" s="19"/>
    </row>
    <row r="173" spans="1:16" ht="12.75" customHeight="1">
      <c r="A173" s="19"/>
      <c r="B173" s="19"/>
      <c r="C173" s="19"/>
      <c r="D173" s="50"/>
      <c r="E173" s="48"/>
      <c r="F173" s="48"/>
      <c r="G173" s="48"/>
      <c r="H173" s="48"/>
      <c r="I173" s="48"/>
      <c r="J173" s="25"/>
      <c r="K173" s="25"/>
      <c r="L173" s="49"/>
      <c r="M173" s="25"/>
      <c r="N173" s="25"/>
      <c r="P173" s="19"/>
    </row>
    <row r="174" spans="1:16" ht="12.75" customHeight="1">
      <c r="A174" s="19"/>
      <c r="B174" s="19"/>
      <c r="C174" s="19"/>
      <c r="D174" s="50"/>
      <c r="E174" s="48"/>
      <c r="F174" s="48"/>
      <c r="G174" s="48"/>
      <c r="H174" s="48"/>
      <c r="I174" s="48"/>
      <c r="J174" s="25"/>
      <c r="K174" s="25"/>
      <c r="L174" s="49"/>
      <c r="M174" s="25"/>
      <c r="N174" s="25"/>
      <c r="P174" s="19"/>
    </row>
    <row r="175" spans="1:16" ht="12.75" customHeight="1">
      <c r="A175" s="19"/>
      <c r="B175" s="19"/>
      <c r="C175" s="19"/>
      <c r="D175" s="50"/>
      <c r="E175" s="48"/>
      <c r="F175" s="48"/>
      <c r="G175" s="48"/>
      <c r="H175" s="48"/>
      <c r="I175" s="48"/>
      <c r="J175" s="25"/>
      <c r="K175" s="25"/>
      <c r="L175" s="49"/>
      <c r="M175" s="25"/>
      <c r="N175" s="25"/>
      <c r="P175" s="19"/>
    </row>
    <row r="176" spans="1:16" ht="12.75" customHeight="1">
      <c r="A176" s="19"/>
      <c r="B176" s="19"/>
      <c r="C176" s="19"/>
      <c r="D176" s="50"/>
      <c r="E176" s="48"/>
      <c r="F176" s="48"/>
      <c r="G176" s="48"/>
      <c r="H176" s="48"/>
      <c r="I176" s="48"/>
      <c r="J176" s="25"/>
      <c r="K176" s="25"/>
      <c r="L176" s="49"/>
      <c r="M176" s="25"/>
      <c r="N176" s="25"/>
      <c r="P176" s="19"/>
    </row>
    <row r="177" spans="1:16" ht="12.75" customHeight="1">
      <c r="A177" s="19"/>
      <c r="B177" s="19"/>
      <c r="C177" s="19"/>
      <c r="D177" s="50"/>
      <c r="E177" s="48"/>
      <c r="F177" s="48"/>
      <c r="G177" s="48"/>
      <c r="H177" s="48"/>
      <c r="I177" s="48"/>
      <c r="J177" s="25"/>
      <c r="K177" s="25"/>
      <c r="L177" s="49"/>
      <c r="M177" s="25"/>
      <c r="N177" s="25"/>
      <c r="P177" s="19"/>
    </row>
    <row r="178" spans="1:16" ht="12.75" customHeight="1">
      <c r="A178" s="19"/>
      <c r="B178" s="19"/>
      <c r="C178" s="19"/>
      <c r="D178" s="50"/>
      <c r="E178" s="48"/>
      <c r="F178" s="48"/>
      <c r="G178" s="48"/>
      <c r="H178" s="48"/>
      <c r="I178" s="48"/>
      <c r="J178" s="25"/>
      <c r="K178" s="25"/>
      <c r="L178" s="49"/>
      <c r="M178" s="25"/>
      <c r="N178" s="25"/>
      <c r="P178" s="19"/>
    </row>
    <row r="179" spans="1:16" ht="12.75" customHeight="1">
      <c r="A179" s="19"/>
      <c r="B179" s="19"/>
      <c r="C179" s="19"/>
      <c r="D179" s="50"/>
      <c r="E179" s="48"/>
      <c r="F179" s="48"/>
      <c r="G179" s="48"/>
      <c r="H179" s="48"/>
      <c r="I179" s="48"/>
      <c r="J179" s="25"/>
      <c r="K179" s="25"/>
      <c r="L179" s="49"/>
      <c r="M179" s="25"/>
      <c r="N179" s="25"/>
      <c r="P179" s="19"/>
    </row>
    <row r="180" spans="1:16" ht="12.75" customHeight="1">
      <c r="A180" s="19"/>
      <c r="B180" s="19"/>
      <c r="C180" s="19"/>
      <c r="D180" s="50"/>
      <c r="E180" s="48"/>
      <c r="F180" s="48"/>
      <c r="G180" s="48"/>
      <c r="H180" s="48"/>
      <c r="I180" s="48"/>
      <c r="J180" s="25"/>
      <c r="K180" s="25"/>
      <c r="L180" s="49"/>
      <c r="M180" s="25"/>
      <c r="N180" s="25"/>
      <c r="P180" s="19"/>
    </row>
    <row r="181" spans="1:16" ht="12.75" customHeight="1">
      <c r="A181" s="19"/>
      <c r="B181" s="19"/>
      <c r="C181" s="19"/>
      <c r="D181" s="50"/>
      <c r="E181" s="48"/>
      <c r="F181" s="48"/>
      <c r="G181" s="48"/>
      <c r="H181" s="48"/>
      <c r="I181" s="48"/>
      <c r="J181" s="25"/>
      <c r="K181" s="25"/>
      <c r="L181" s="49"/>
      <c r="M181" s="25"/>
      <c r="N181" s="25"/>
      <c r="P181" s="19"/>
    </row>
    <row r="182" spans="1:16" ht="12.75" customHeight="1">
      <c r="A182" s="19"/>
      <c r="B182" s="19"/>
      <c r="C182" s="19"/>
      <c r="D182" s="50"/>
      <c r="E182" s="48"/>
      <c r="F182" s="48"/>
      <c r="G182" s="48"/>
      <c r="H182" s="48"/>
      <c r="I182" s="48"/>
      <c r="J182" s="25"/>
      <c r="K182" s="25"/>
      <c r="L182" s="49"/>
      <c r="M182" s="25"/>
      <c r="N182" s="25"/>
      <c r="P182" s="19"/>
    </row>
    <row r="183" spans="1:16" ht="12.75" customHeight="1">
      <c r="A183" s="19"/>
      <c r="B183" s="19"/>
      <c r="C183" s="19"/>
      <c r="D183" s="50"/>
      <c r="E183" s="48"/>
      <c r="F183" s="48"/>
      <c r="G183" s="48"/>
      <c r="H183" s="48"/>
      <c r="I183" s="48"/>
      <c r="J183" s="25"/>
      <c r="K183" s="25"/>
      <c r="L183" s="49"/>
      <c r="M183" s="25"/>
      <c r="N183" s="25"/>
      <c r="P183" s="19"/>
    </row>
    <row r="184" spans="1:16" ht="12.75" customHeight="1">
      <c r="A184" s="19"/>
      <c r="B184" s="19"/>
      <c r="C184" s="19"/>
      <c r="D184" s="50"/>
      <c r="E184" s="48"/>
      <c r="F184" s="48"/>
      <c r="G184" s="48"/>
      <c r="H184" s="48"/>
      <c r="I184" s="48"/>
      <c r="J184" s="25"/>
      <c r="K184" s="25"/>
      <c r="L184" s="49"/>
      <c r="M184" s="25"/>
      <c r="N184" s="25"/>
      <c r="P184" s="19"/>
    </row>
    <row r="185" spans="1:16" ht="12.75" customHeight="1">
      <c r="A185" s="19"/>
      <c r="B185" s="19"/>
      <c r="C185" s="19"/>
      <c r="D185" s="50"/>
      <c r="E185" s="48"/>
      <c r="F185" s="48"/>
      <c r="G185" s="48"/>
      <c r="H185" s="48"/>
      <c r="I185" s="48"/>
      <c r="J185" s="25"/>
      <c r="K185" s="25"/>
      <c r="L185" s="49"/>
      <c r="M185" s="25"/>
      <c r="N185" s="25"/>
      <c r="P185" s="19"/>
    </row>
    <row r="186" spans="1:16" ht="12.75" customHeight="1">
      <c r="A186" s="19"/>
      <c r="B186" s="19"/>
      <c r="C186" s="19"/>
      <c r="D186" s="50"/>
      <c r="E186" s="48"/>
      <c r="F186" s="48"/>
      <c r="G186" s="48"/>
      <c r="H186" s="48"/>
      <c r="I186" s="48"/>
      <c r="J186" s="25"/>
      <c r="K186" s="25"/>
      <c r="L186" s="49"/>
      <c r="M186" s="25"/>
      <c r="N186" s="25"/>
      <c r="P186" s="19"/>
    </row>
    <row r="187" spans="1:16" ht="12.75" customHeight="1">
      <c r="A187" s="19"/>
      <c r="B187" s="19"/>
      <c r="C187" s="19"/>
      <c r="D187" s="50"/>
      <c r="E187" s="48"/>
      <c r="F187" s="48"/>
      <c r="G187" s="48"/>
      <c r="H187" s="48"/>
      <c r="I187" s="48"/>
      <c r="J187" s="25"/>
      <c r="K187" s="25"/>
      <c r="L187" s="49"/>
      <c r="M187" s="25"/>
      <c r="N187" s="25"/>
      <c r="P187" s="19"/>
    </row>
    <row r="188" spans="1:16" ht="12.75" customHeight="1">
      <c r="A188" s="19"/>
      <c r="B188" s="19"/>
      <c r="C188" s="19"/>
      <c r="D188" s="50"/>
      <c r="E188" s="48"/>
      <c r="F188" s="48"/>
      <c r="G188" s="48"/>
      <c r="H188" s="48"/>
      <c r="I188" s="48"/>
      <c r="J188" s="25"/>
      <c r="K188" s="25"/>
      <c r="L188" s="49"/>
      <c r="M188" s="25"/>
      <c r="N188" s="25"/>
      <c r="P188" s="19"/>
    </row>
    <row r="189" spans="1:16" ht="12.75" customHeight="1">
      <c r="A189" s="19"/>
      <c r="B189" s="19"/>
      <c r="C189" s="19"/>
      <c r="D189" s="50"/>
      <c r="E189" s="48"/>
      <c r="F189" s="48"/>
      <c r="G189" s="48"/>
      <c r="H189" s="48"/>
      <c r="I189" s="48"/>
      <c r="J189" s="25"/>
      <c r="K189" s="25"/>
      <c r="L189" s="49"/>
      <c r="M189" s="25"/>
      <c r="N189" s="25"/>
      <c r="P189" s="19"/>
    </row>
    <row r="190" spans="1:16" ht="12.75" customHeight="1">
      <c r="A190" s="19"/>
      <c r="B190" s="19"/>
      <c r="C190" s="19"/>
      <c r="D190" s="50"/>
      <c r="E190" s="48"/>
      <c r="F190" s="48"/>
      <c r="G190" s="48"/>
      <c r="H190" s="48"/>
      <c r="I190" s="48"/>
      <c r="J190" s="25"/>
      <c r="K190" s="25"/>
      <c r="L190" s="49"/>
      <c r="M190" s="25"/>
      <c r="N190" s="25"/>
      <c r="P190" s="19"/>
    </row>
    <row r="191" spans="1:16" ht="12.75" customHeight="1">
      <c r="A191" s="19"/>
      <c r="B191" s="19"/>
      <c r="C191" s="19"/>
      <c r="D191" s="50"/>
      <c r="E191" s="48"/>
      <c r="F191" s="48"/>
      <c r="G191" s="48"/>
      <c r="H191" s="48"/>
      <c r="I191" s="48"/>
      <c r="J191" s="25"/>
      <c r="K191" s="25"/>
      <c r="L191" s="49"/>
      <c r="M191" s="25"/>
      <c r="N191" s="25"/>
      <c r="P191" s="19"/>
    </row>
    <row r="192" spans="1:16" ht="12.75" customHeight="1">
      <c r="A192" s="19"/>
      <c r="B192" s="19"/>
      <c r="C192" s="19"/>
      <c r="D192" s="50"/>
      <c r="E192" s="48"/>
      <c r="F192" s="48"/>
      <c r="G192" s="48"/>
      <c r="H192" s="48"/>
      <c r="I192" s="48"/>
      <c r="J192" s="25"/>
      <c r="K192" s="25"/>
      <c r="L192" s="49"/>
      <c r="M192" s="25"/>
      <c r="N192" s="25"/>
      <c r="P192" s="19"/>
    </row>
    <row r="193" spans="1:16" ht="12.75" customHeight="1">
      <c r="A193" s="19"/>
      <c r="B193" s="19"/>
      <c r="C193" s="19"/>
      <c r="D193" s="50"/>
      <c r="E193" s="48"/>
      <c r="F193" s="48"/>
      <c r="G193" s="48"/>
      <c r="H193" s="48"/>
      <c r="I193" s="48"/>
      <c r="J193" s="25"/>
      <c r="K193" s="25"/>
      <c r="L193" s="49"/>
      <c r="M193" s="25"/>
      <c r="N193" s="25"/>
      <c r="P193" s="19"/>
    </row>
    <row r="194" spans="1:16" ht="12.75" customHeight="1">
      <c r="A194" s="19"/>
      <c r="B194" s="19"/>
      <c r="C194" s="19"/>
      <c r="D194" s="50"/>
      <c r="E194" s="48"/>
      <c r="F194" s="48"/>
      <c r="G194" s="48"/>
      <c r="H194" s="48"/>
      <c r="I194" s="48"/>
      <c r="J194" s="25"/>
      <c r="K194" s="25"/>
      <c r="L194" s="49"/>
      <c r="M194" s="25"/>
      <c r="N194" s="25"/>
      <c r="P194" s="19"/>
    </row>
    <row r="195" spans="1:16" ht="12.75" customHeight="1">
      <c r="A195" s="19"/>
      <c r="B195" s="19"/>
      <c r="C195" s="19"/>
      <c r="D195" s="50"/>
      <c r="E195" s="48"/>
      <c r="F195" s="48"/>
      <c r="G195" s="48"/>
      <c r="H195" s="48"/>
      <c r="I195" s="48"/>
      <c r="J195" s="25"/>
      <c r="K195" s="25"/>
      <c r="L195" s="49"/>
      <c r="M195" s="25"/>
      <c r="N195" s="25"/>
      <c r="P195" s="19"/>
    </row>
    <row r="196" spans="1:16" ht="12.75" customHeight="1">
      <c r="A196" s="19"/>
      <c r="B196" s="19"/>
      <c r="C196" s="19"/>
      <c r="D196" s="50"/>
      <c r="E196" s="48"/>
      <c r="F196" s="48"/>
      <c r="G196" s="48"/>
      <c r="H196" s="48"/>
      <c r="I196" s="48"/>
      <c r="J196" s="25"/>
      <c r="K196" s="25"/>
      <c r="L196" s="49"/>
      <c r="M196" s="25"/>
      <c r="N196" s="25"/>
      <c r="P196" s="19"/>
    </row>
    <row r="197" spans="1:16" ht="12.75" customHeight="1">
      <c r="A197" s="19"/>
      <c r="B197" s="19"/>
      <c r="C197" s="19"/>
      <c r="D197" s="50"/>
      <c r="E197" s="48"/>
      <c r="F197" s="48"/>
      <c r="G197" s="48"/>
      <c r="H197" s="48"/>
      <c r="I197" s="48"/>
      <c r="J197" s="25"/>
      <c r="K197" s="25"/>
      <c r="L197" s="49"/>
      <c r="M197" s="25"/>
      <c r="N197" s="25"/>
      <c r="P197" s="19"/>
    </row>
    <row r="198" spans="1:16" ht="12.75" customHeight="1">
      <c r="A198" s="19"/>
      <c r="B198" s="19"/>
      <c r="C198" s="19"/>
      <c r="D198" s="50"/>
      <c r="E198" s="48"/>
      <c r="F198" s="48"/>
      <c r="G198" s="48"/>
      <c r="H198" s="48"/>
      <c r="I198" s="48"/>
      <c r="J198" s="25"/>
      <c r="K198" s="25"/>
      <c r="L198" s="49"/>
      <c r="M198" s="25"/>
      <c r="N198" s="25"/>
      <c r="P198" s="19"/>
    </row>
    <row r="199" spans="1:16" ht="12.75" customHeight="1">
      <c r="A199" s="19"/>
      <c r="B199" s="19"/>
      <c r="C199" s="19"/>
      <c r="D199" s="50"/>
      <c r="E199" s="48"/>
      <c r="F199" s="48"/>
      <c r="G199" s="48"/>
      <c r="H199" s="48"/>
      <c r="I199" s="48"/>
      <c r="J199" s="25"/>
      <c r="K199" s="25"/>
      <c r="L199" s="49"/>
      <c r="M199" s="25"/>
      <c r="N199" s="25"/>
      <c r="P199" s="19"/>
    </row>
    <row r="200" spans="1:16" ht="12.75" customHeight="1">
      <c r="A200" s="19"/>
      <c r="B200" s="19"/>
      <c r="C200" s="19"/>
      <c r="D200" s="50"/>
      <c r="E200" s="48"/>
      <c r="F200" s="48"/>
      <c r="G200" s="48"/>
      <c r="H200" s="48"/>
      <c r="I200" s="48"/>
      <c r="J200" s="25"/>
      <c r="K200" s="25"/>
      <c r="L200" s="49"/>
      <c r="M200" s="25"/>
      <c r="N200" s="25"/>
      <c r="P200" s="19"/>
    </row>
    <row r="201" spans="1:16" ht="12.75" customHeight="1">
      <c r="A201" s="19"/>
      <c r="B201" s="19"/>
      <c r="C201" s="19"/>
      <c r="D201" s="50"/>
      <c r="E201" s="48"/>
      <c r="F201" s="48"/>
      <c r="G201" s="48"/>
      <c r="H201" s="48"/>
      <c r="I201" s="48"/>
      <c r="J201" s="25"/>
      <c r="K201" s="25"/>
      <c r="L201" s="49"/>
      <c r="M201" s="25"/>
      <c r="N201" s="25"/>
      <c r="P201" s="19"/>
    </row>
    <row r="202" spans="1:16" ht="12.75" customHeight="1">
      <c r="A202" s="19"/>
      <c r="B202" s="19"/>
      <c r="C202" s="19"/>
      <c r="D202" s="50"/>
      <c r="E202" s="48"/>
      <c r="F202" s="48"/>
      <c r="G202" s="48"/>
      <c r="H202" s="48"/>
      <c r="I202" s="48"/>
      <c r="J202" s="25"/>
      <c r="K202" s="25"/>
      <c r="L202" s="49"/>
      <c r="M202" s="25"/>
      <c r="N202" s="25"/>
      <c r="P202" s="19"/>
    </row>
    <row r="203" spans="1:16" ht="12.75" customHeight="1">
      <c r="A203" s="19"/>
      <c r="B203" s="19"/>
      <c r="C203" s="19"/>
      <c r="D203" s="50"/>
      <c r="E203" s="48"/>
      <c r="F203" s="48"/>
      <c r="G203" s="48"/>
      <c r="H203" s="48"/>
      <c r="I203" s="48"/>
      <c r="J203" s="25"/>
      <c r="K203" s="25"/>
      <c r="L203" s="49"/>
      <c r="M203" s="25"/>
      <c r="N203" s="25"/>
      <c r="P203" s="19"/>
    </row>
    <row r="204" spans="1:16" ht="12.75" customHeight="1">
      <c r="A204" s="19"/>
      <c r="B204" s="19"/>
      <c r="C204" s="19"/>
      <c r="D204" s="50"/>
      <c r="E204" s="48"/>
      <c r="F204" s="48"/>
      <c r="G204" s="48"/>
      <c r="H204" s="48"/>
      <c r="I204" s="48"/>
      <c r="J204" s="25"/>
      <c r="K204" s="25"/>
      <c r="L204" s="49"/>
      <c r="M204" s="25"/>
      <c r="N204" s="25"/>
      <c r="P204" s="19"/>
    </row>
    <row r="205" spans="1:16" ht="12.75" customHeight="1">
      <c r="A205" s="19"/>
      <c r="B205" s="19"/>
      <c r="C205" s="19"/>
      <c r="D205" s="50"/>
      <c r="E205" s="48"/>
      <c r="F205" s="48"/>
      <c r="G205" s="48"/>
      <c r="H205" s="48"/>
      <c r="I205" s="48"/>
      <c r="J205" s="25"/>
      <c r="K205" s="25"/>
      <c r="L205" s="49"/>
      <c r="M205" s="25"/>
      <c r="N205" s="25"/>
      <c r="P205" s="19"/>
    </row>
    <row r="206" spans="1:16" ht="12.75" customHeight="1">
      <c r="A206" s="19"/>
      <c r="B206" s="19"/>
      <c r="C206" s="19"/>
      <c r="D206" s="50"/>
      <c r="E206" s="48"/>
      <c r="F206" s="48"/>
      <c r="G206" s="48"/>
      <c r="H206" s="48"/>
      <c r="I206" s="48"/>
      <c r="J206" s="25"/>
      <c r="K206" s="25"/>
      <c r="L206" s="49"/>
      <c r="M206" s="25"/>
      <c r="N206" s="25"/>
      <c r="P206" s="19"/>
    </row>
    <row r="207" spans="1:16" ht="12.75" customHeight="1">
      <c r="A207" s="19"/>
      <c r="B207" s="19"/>
      <c r="C207" s="19"/>
      <c r="D207" s="50"/>
      <c r="E207" s="48"/>
      <c r="F207" s="48"/>
      <c r="G207" s="48"/>
      <c r="H207" s="48"/>
      <c r="I207" s="48"/>
      <c r="J207" s="25"/>
      <c r="K207" s="25"/>
      <c r="L207" s="49"/>
      <c r="M207" s="25"/>
      <c r="N207" s="25"/>
      <c r="P207" s="19"/>
    </row>
    <row r="208" spans="1:16" ht="12.75" customHeight="1">
      <c r="A208" s="19"/>
      <c r="B208" s="19"/>
      <c r="C208" s="19"/>
      <c r="D208" s="50"/>
      <c r="E208" s="48"/>
      <c r="F208" s="48"/>
      <c r="G208" s="48"/>
      <c r="H208" s="48"/>
      <c r="I208" s="48"/>
      <c r="J208" s="25"/>
      <c r="K208" s="25"/>
      <c r="L208" s="49"/>
      <c r="M208" s="25"/>
      <c r="N208" s="25"/>
      <c r="P208" s="19"/>
    </row>
    <row r="209" spans="1:16" ht="12.75" customHeight="1">
      <c r="A209" s="19"/>
      <c r="B209" s="19"/>
      <c r="C209" s="19"/>
      <c r="D209" s="50"/>
      <c r="E209" s="48"/>
      <c r="F209" s="48"/>
      <c r="G209" s="48"/>
      <c r="H209" s="48"/>
      <c r="I209" s="48"/>
      <c r="J209" s="25"/>
      <c r="K209" s="25"/>
      <c r="L209" s="49"/>
      <c r="M209" s="25"/>
      <c r="N209" s="25"/>
      <c r="P209" s="19"/>
    </row>
    <row r="210" spans="1:16" ht="12.75" customHeight="1">
      <c r="A210" s="19"/>
      <c r="B210" s="19"/>
      <c r="C210" s="19"/>
      <c r="D210" s="50"/>
      <c r="E210" s="48"/>
      <c r="F210" s="48"/>
      <c r="G210" s="48"/>
      <c r="H210" s="48"/>
      <c r="I210" s="48"/>
      <c r="J210" s="25"/>
      <c r="K210" s="25"/>
      <c r="L210" s="49"/>
      <c r="M210" s="25"/>
      <c r="N210" s="25"/>
      <c r="P210" s="19"/>
    </row>
    <row r="211" spans="1:16" ht="12.75" customHeight="1">
      <c r="A211" s="19"/>
      <c r="B211" s="19"/>
      <c r="C211" s="19"/>
      <c r="D211" s="50"/>
      <c r="E211" s="48"/>
      <c r="F211" s="48"/>
      <c r="G211" s="48"/>
      <c r="H211" s="48"/>
      <c r="I211" s="48"/>
      <c r="J211" s="25"/>
      <c r="K211" s="25"/>
      <c r="L211" s="49"/>
      <c r="M211" s="25"/>
      <c r="N211" s="25"/>
      <c r="P211" s="19"/>
    </row>
    <row r="212" spans="1:16" ht="12.75" customHeight="1">
      <c r="A212" s="19"/>
      <c r="B212" s="19"/>
      <c r="C212" s="19"/>
      <c r="D212" s="50"/>
      <c r="E212" s="48"/>
      <c r="F212" s="48"/>
      <c r="G212" s="48"/>
      <c r="H212" s="48"/>
      <c r="I212" s="48"/>
      <c r="J212" s="25"/>
      <c r="K212" s="25"/>
      <c r="L212" s="49"/>
      <c r="M212" s="25"/>
      <c r="N212" s="25"/>
      <c r="P212" s="19"/>
    </row>
    <row r="213" spans="1:16" ht="12.75" customHeight="1">
      <c r="A213" s="19"/>
      <c r="B213" s="19"/>
      <c r="C213" s="19"/>
      <c r="D213" s="50"/>
      <c r="E213" s="48"/>
      <c r="F213" s="48"/>
      <c r="G213" s="48"/>
      <c r="H213" s="48"/>
      <c r="I213" s="48"/>
      <c r="J213" s="25"/>
      <c r="K213" s="25"/>
      <c r="L213" s="49"/>
      <c r="M213" s="25"/>
      <c r="N213" s="25"/>
      <c r="P213" s="19"/>
    </row>
    <row r="214" spans="1:16" ht="12.75" customHeight="1">
      <c r="A214" s="19"/>
      <c r="B214" s="19"/>
      <c r="C214" s="19"/>
      <c r="D214" s="50"/>
      <c r="E214" s="48"/>
      <c r="F214" s="48"/>
      <c r="G214" s="48"/>
      <c r="H214" s="48"/>
      <c r="I214" s="48"/>
      <c r="J214" s="25"/>
      <c r="K214" s="25"/>
      <c r="L214" s="49"/>
      <c r="M214" s="25"/>
      <c r="N214" s="25"/>
      <c r="P214" s="19"/>
    </row>
    <row r="215" spans="1:16" ht="12.75" customHeight="1">
      <c r="A215" s="19"/>
      <c r="B215" s="19"/>
      <c r="C215" s="19"/>
      <c r="D215" s="50"/>
      <c r="E215" s="48"/>
      <c r="F215" s="48"/>
      <c r="G215" s="48"/>
      <c r="H215" s="48"/>
      <c r="I215" s="48"/>
      <c r="J215" s="25"/>
      <c r="K215" s="25"/>
      <c r="L215" s="49"/>
      <c r="M215" s="25"/>
      <c r="N215" s="25"/>
      <c r="P215" s="19"/>
    </row>
    <row r="216" spans="1:16" ht="12.75" customHeight="1">
      <c r="A216" s="19"/>
      <c r="B216" s="19"/>
      <c r="C216" s="19"/>
      <c r="D216" s="50"/>
      <c r="E216" s="48"/>
      <c r="F216" s="48"/>
      <c r="G216" s="48"/>
      <c r="H216" s="48"/>
      <c r="I216" s="48"/>
      <c r="J216" s="25"/>
      <c r="K216" s="25"/>
      <c r="L216" s="49"/>
      <c r="M216" s="25"/>
      <c r="N216" s="25"/>
      <c r="P216" s="19"/>
    </row>
    <row r="217" spans="1:16" ht="12.75" customHeight="1">
      <c r="A217" s="19"/>
      <c r="B217" s="19"/>
      <c r="C217" s="19"/>
      <c r="D217" s="50"/>
      <c r="E217" s="48"/>
      <c r="F217" s="48"/>
      <c r="G217" s="48"/>
      <c r="H217" s="48"/>
      <c r="I217" s="48"/>
      <c r="J217" s="25"/>
      <c r="K217" s="25"/>
      <c r="L217" s="49"/>
      <c r="M217" s="25"/>
      <c r="N217" s="25"/>
      <c r="P217" s="19"/>
    </row>
    <row r="218" spans="1:16" ht="12.75" customHeight="1">
      <c r="A218" s="19"/>
      <c r="B218" s="19"/>
      <c r="C218" s="19"/>
      <c r="D218" s="50"/>
      <c r="E218" s="48"/>
      <c r="F218" s="48"/>
      <c r="G218" s="48"/>
      <c r="H218" s="48"/>
      <c r="I218" s="48"/>
      <c r="J218" s="25"/>
      <c r="K218" s="25"/>
      <c r="L218" s="49"/>
      <c r="M218" s="25"/>
      <c r="N218" s="25"/>
      <c r="P218" s="19"/>
    </row>
    <row r="219" spans="1:16" ht="12.75" customHeight="1">
      <c r="A219" s="19"/>
      <c r="B219" s="19"/>
      <c r="C219" s="19"/>
      <c r="D219" s="50"/>
      <c r="E219" s="48"/>
      <c r="F219" s="48"/>
      <c r="G219" s="48"/>
      <c r="H219" s="48"/>
      <c r="I219" s="48"/>
      <c r="J219" s="25"/>
      <c r="K219" s="25"/>
      <c r="L219" s="49"/>
      <c r="M219" s="25"/>
      <c r="N219" s="25"/>
      <c r="P219" s="19"/>
    </row>
    <row r="220" spans="1:16" ht="12.75" customHeight="1">
      <c r="A220" s="19"/>
      <c r="B220" s="19"/>
      <c r="C220" s="19"/>
      <c r="D220" s="50"/>
      <c r="E220" s="48"/>
      <c r="F220" s="48"/>
      <c r="G220" s="48"/>
      <c r="H220" s="48"/>
      <c r="I220" s="48"/>
      <c r="J220" s="25"/>
      <c r="K220" s="25"/>
      <c r="L220" s="49"/>
      <c r="M220" s="25"/>
      <c r="N220" s="25"/>
      <c r="P220" s="19"/>
    </row>
    <row r="221" spans="1:16" ht="12.75" customHeight="1">
      <c r="A221" s="19"/>
      <c r="B221" s="19"/>
      <c r="C221" s="19"/>
      <c r="D221" s="50"/>
      <c r="E221" s="48"/>
      <c r="F221" s="48"/>
      <c r="G221" s="48"/>
      <c r="H221" s="48"/>
      <c r="I221" s="48"/>
      <c r="J221" s="25"/>
      <c r="K221" s="25"/>
      <c r="L221" s="49"/>
      <c r="M221" s="25"/>
      <c r="N221" s="25"/>
      <c r="P221" s="19"/>
    </row>
    <row r="222" spans="1:16" ht="12.75" customHeight="1">
      <c r="A222" s="19"/>
      <c r="B222" s="19"/>
      <c r="C222" s="19"/>
      <c r="D222" s="50"/>
      <c r="E222" s="48"/>
      <c r="F222" s="48"/>
      <c r="G222" s="48"/>
      <c r="H222" s="48"/>
      <c r="I222" s="48"/>
      <c r="J222" s="25"/>
      <c r="K222" s="25"/>
      <c r="L222" s="49"/>
      <c r="M222" s="25"/>
      <c r="N222" s="25"/>
      <c r="P222" s="19"/>
    </row>
    <row r="223" spans="1:16" ht="12.75" customHeight="1">
      <c r="A223" s="19"/>
      <c r="B223" s="19"/>
      <c r="C223" s="19"/>
      <c r="D223" s="50"/>
      <c r="E223" s="48"/>
      <c r="F223" s="48"/>
      <c r="G223" s="48"/>
      <c r="H223" s="48"/>
      <c r="I223" s="48"/>
      <c r="J223" s="25"/>
      <c r="K223" s="25"/>
      <c r="L223" s="49"/>
      <c r="M223" s="25"/>
      <c r="N223" s="25"/>
      <c r="P223" s="19"/>
    </row>
    <row r="224" spans="1:16" ht="12.75" customHeight="1">
      <c r="A224" s="19"/>
      <c r="B224" s="19"/>
      <c r="C224" s="19"/>
      <c r="D224" s="50"/>
      <c r="E224" s="48"/>
      <c r="F224" s="48"/>
      <c r="G224" s="48"/>
      <c r="H224" s="48"/>
      <c r="I224" s="48"/>
      <c r="J224" s="25"/>
      <c r="K224" s="25"/>
      <c r="L224" s="49"/>
      <c r="M224" s="25"/>
      <c r="N224" s="25"/>
      <c r="P224" s="19"/>
    </row>
    <row r="225" spans="1:16" ht="12.75" customHeight="1">
      <c r="A225" s="19"/>
      <c r="B225" s="19"/>
      <c r="C225" s="19"/>
      <c r="D225" s="50"/>
      <c r="E225" s="48"/>
      <c r="F225" s="48"/>
      <c r="G225" s="48"/>
      <c r="H225" s="48"/>
      <c r="I225" s="48"/>
      <c r="J225" s="25"/>
      <c r="K225" s="25"/>
      <c r="L225" s="49"/>
      <c r="M225" s="25"/>
      <c r="N225" s="25"/>
      <c r="P225" s="19"/>
    </row>
    <row r="226" spans="1:16" ht="12.75" customHeight="1">
      <c r="A226" s="19"/>
      <c r="B226" s="19"/>
      <c r="C226" s="19"/>
      <c r="D226" s="50"/>
      <c r="E226" s="48"/>
      <c r="F226" s="48"/>
      <c r="G226" s="48"/>
      <c r="H226" s="48"/>
      <c r="I226" s="48"/>
      <c r="J226" s="25"/>
      <c r="K226" s="25"/>
      <c r="L226" s="49"/>
      <c r="M226" s="25"/>
      <c r="N226" s="25"/>
      <c r="P226" s="19"/>
    </row>
    <row r="227" spans="1:16" ht="12.75" customHeight="1">
      <c r="A227" s="19"/>
      <c r="B227" s="19"/>
      <c r="C227" s="19"/>
      <c r="D227" s="50"/>
      <c r="E227" s="48"/>
      <c r="F227" s="48"/>
      <c r="G227" s="48"/>
      <c r="H227" s="48"/>
      <c r="I227" s="48"/>
      <c r="J227" s="25"/>
      <c r="K227" s="25"/>
      <c r="L227" s="49"/>
      <c r="M227" s="25"/>
      <c r="N227" s="25"/>
      <c r="P227" s="19"/>
    </row>
    <row r="228" spans="1:16" ht="12.75" customHeight="1">
      <c r="A228" s="19"/>
      <c r="B228" s="19"/>
      <c r="C228" s="19"/>
      <c r="D228" s="50"/>
      <c r="E228" s="48"/>
      <c r="F228" s="48"/>
      <c r="G228" s="48"/>
      <c r="H228" s="48"/>
      <c r="I228" s="48"/>
      <c r="J228" s="25"/>
      <c r="K228" s="25"/>
      <c r="L228" s="49"/>
      <c r="M228" s="25"/>
      <c r="N228" s="25"/>
      <c r="P228" s="19"/>
    </row>
    <row r="229" spans="1:16" ht="12.75" customHeight="1">
      <c r="A229" s="19"/>
      <c r="B229" s="19"/>
      <c r="C229" s="19"/>
      <c r="D229" s="50"/>
      <c r="E229" s="48"/>
      <c r="F229" s="48"/>
      <c r="G229" s="48"/>
      <c r="H229" s="48"/>
      <c r="I229" s="48"/>
      <c r="J229" s="25"/>
      <c r="K229" s="25"/>
      <c r="L229" s="49"/>
      <c r="M229" s="25"/>
      <c r="N229" s="25"/>
      <c r="P229" s="19"/>
    </row>
    <row r="230" spans="1:16" ht="12.75" customHeight="1">
      <c r="A230" s="19"/>
      <c r="B230" s="19"/>
      <c r="C230" s="19"/>
      <c r="D230" s="50"/>
      <c r="E230" s="48"/>
      <c r="F230" s="48"/>
      <c r="G230" s="48"/>
      <c r="H230" s="48"/>
      <c r="I230" s="48"/>
      <c r="J230" s="25"/>
      <c r="K230" s="25"/>
      <c r="L230" s="49"/>
      <c r="M230" s="25"/>
      <c r="N230" s="25"/>
      <c r="P230" s="19"/>
    </row>
    <row r="231" spans="1:16" ht="12.75" customHeight="1">
      <c r="A231" s="19"/>
      <c r="B231" s="19"/>
      <c r="C231" s="19"/>
      <c r="D231" s="50"/>
      <c r="E231" s="48"/>
      <c r="F231" s="48"/>
      <c r="G231" s="48"/>
      <c r="H231" s="48"/>
      <c r="I231" s="48"/>
      <c r="J231" s="25"/>
      <c r="K231" s="25"/>
      <c r="L231" s="49"/>
      <c r="M231" s="25"/>
      <c r="N231" s="25"/>
      <c r="P231" s="19"/>
    </row>
    <row r="232" spans="1:16" ht="12.75" customHeight="1">
      <c r="A232" s="19"/>
      <c r="B232" s="19"/>
      <c r="C232" s="19"/>
      <c r="D232" s="50"/>
      <c r="E232" s="48"/>
      <c r="F232" s="48"/>
      <c r="G232" s="48"/>
      <c r="H232" s="48"/>
      <c r="I232" s="48"/>
      <c r="J232" s="25"/>
      <c r="K232" s="25"/>
      <c r="L232" s="49"/>
      <c r="M232" s="25"/>
      <c r="N232" s="25"/>
      <c r="P232" s="19"/>
    </row>
    <row r="233" spans="1:16" ht="12.75" customHeight="1">
      <c r="A233" s="19"/>
      <c r="B233" s="19"/>
      <c r="C233" s="19"/>
      <c r="D233" s="50"/>
      <c r="E233" s="48"/>
      <c r="F233" s="48"/>
      <c r="G233" s="48"/>
      <c r="H233" s="48"/>
      <c r="I233" s="48"/>
      <c r="J233" s="25"/>
      <c r="K233" s="25"/>
      <c r="L233" s="49"/>
      <c r="M233" s="25"/>
      <c r="N233" s="25"/>
      <c r="P233" s="19"/>
    </row>
    <row r="234" spans="1:16" ht="12.75" customHeight="1">
      <c r="A234" s="19"/>
      <c r="B234" s="19"/>
      <c r="C234" s="19"/>
      <c r="D234" s="50"/>
      <c r="E234" s="48"/>
      <c r="F234" s="48"/>
      <c r="G234" s="48"/>
      <c r="H234" s="48"/>
      <c r="I234" s="48"/>
      <c r="J234" s="25"/>
      <c r="K234" s="25"/>
      <c r="L234" s="49"/>
      <c r="M234" s="25"/>
      <c r="N234" s="25"/>
      <c r="P234" s="19"/>
    </row>
    <row r="235" spans="1:16" ht="12.75" customHeight="1">
      <c r="A235" s="19"/>
      <c r="B235" s="19"/>
      <c r="C235" s="19"/>
      <c r="D235" s="50"/>
      <c r="E235" s="48"/>
      <c r="F235" s="48"/>
      <c r="G235" s="48"/>
      <c r="H235" s="48"/>
      <c r="I235" s="48"/>
      <c r="J235" s="25"/>
      <c r="K235" s="25"/>
      <c r="L235" s="49"/>
      <c r="M235" s="25"/>
      <c r="N235" s="25"/>
      <c r="P235" s="19"/>
    </row>
    <row r="236" spans="1:16" ht="12.75" customHeight="1">
      <c r="A236" s="19"/>
      <c r="B236" s="19"/>
      <c r="C236" s="19"/>
      <c r="D236" s="50"/>
      <c r="E236" s="48"/>
      <c r="F236" s="48"/>
      <c r="G236" s="48"/>
      <c r="H236" s="48"/>
      <c r="I236" s="48"/>
      <c r="J236" s="25"/>
      <c r="K236" s="25"/>
      <c r="L236" s="49"/>
      <c r="M236" s="25"/>
      <c r="N236" s="25"/>
      <c r="P236" s="19"/>
    </row>
    <row r="237" spans="1:16" ht="12.75" customHeight="1">
      <c r="A237" s="19"/>
      <c r="B237" s="19"/>
      <c r="C237" s="19"/>
      <c r="D237" s="50"/>
      <c r="E237" s="48"/>
      <c r="F237" s="48"/>
      <c r="G237" s="48"/>
      <c r="H237" s="48"/>
      <c r="I237" s="48"/>
      <c r="J237" s="25"/>
      <c r="K237" s="25"/>
      <c r="L237" s="49"/>
      <c r="M237" s="25"/>
      <c r="N237" s="25"/>
      <c r="P237" s="19"/>
    </row>
    <row r="238" spans="1:16" ht="12.75" customHeight="1">
      <c r="A238" s="19"/>
      <c r="B238" s="19"/>
      <c r="C238" s="19"/>
      <c r="D238" s="50"/>
      <c r="E238" s="48"/>
      <c r="F238" s="48"/>
      <c r="G238" s="48"/>
      <c r="H238" s="48"/>
      <c r="I238" s="48"/>
      <c r="J238" s="25"/>
      <c r="K238" s="25"/>
      <c r="L238" s="49"/>
      <c r="M238" s="25"/>
      <c r="N238" s="25"/>
      <c r="P238" s="19"/>
    </row>
    <row r="239" spans="1:16" ht="12.75" customHeight="1">
      <c r="A239" s="19"/>
      <c r="B239" s="19"/>
      <c r="C239" s="19"/>
      <c r="D239" s="50"/>
      <c r="E239" s="48"/>
      <c r="F239" s="48"/>
      <c r="G239" s="48"/>
      <c r="H239" s="48"/>
      <c r="I239" s="48"/>
      <c r="J239" s="25"/>
      <c r="K239" s="25"/>
      <c r="L239" s="49"/>
      <c r="M239" s="25"/>
      <c r="N239" s="25"/>
      <c r="P239" s="19"/>
    </row>
    <row r="240" spans="1:16" ht="12.75" customHeight="1">
      <c r="A240" s="19"/>
      <c r="B240" s="19"/>
      <c r="C240" s="19"/>
      <c r="D240" s="50"/>
      <c r="E240" s="48"/>
      <c r="F240" s="48"/>
      <c r="G240" s="48"/>
      <c r="H240" s="48"/>
      <c r="I240" s="48"/>
      <c r="J240" s="25"/>
      <c r="K240" s="25"/>
      <c r="L240" s="49"/>
      <c r="M240" s="25"/>
      <c r="N240" s="25"/>
      <c r="P240" s="19"/>
    </row>
    <row r="241" spans="1:16" ht="12.75" customHeight="1">
      <c r="A241" s="19"/>
      <c r="B241" s="19"/>
      <c r="C241" s="19"/>
      <c r="D241" s="50"/>
      <c r="E241" s="48"/>
      <c r="F241" s="48"/>
      <c r="G241" s="48"/>
      <c r="H241" s="48"/>
      <c r="I241" s="48"/>
      <c r="J241" s="25"/>
      <c r="K241" s="25"/>
      <c r="L241" s="49"/>
      <c r="M241" s="25"/>
      <c r="N241" s="25"/>
      <c r="P241" s="19"/>
    </row>
    <row r="242" spans="1:16" ht="12.75" customHeight="1">
      <c r="A242" s="19"/>
      <c r="B242" s="19"/>
      <c r="C242" s="19"/>
      <c r="D242" s="50"/>
      <c r="E242" s="48"/>
      <c r="F242" s="48"/>
      <c r="G242" s="48"/>
      <c r="H242" s="48"/>
      <c r="I242" s="48"/>
      <c r="J242" s="25"/>
      <c r="K242" s="25"/>
      <c r="L242" s="49"/>
      <c r="M242" s="25"/>
      <c r="N242" s="25"/>
      <c r="P242" s="19"/>
    </row>
    <row r="243" spans="1:16" ht="12.75" customHeight="1">
      <c r="A243" s="19"/>
      <c r="B243" s="19"/>
      <c r="C243" s="19"/>
      <c r="D243" s="50"/>
      <c r="E243" s="48"/>
      <c r="F243" s="48"/>
      <c r="G243" s="48"/>
      <c r="H243" s="48"/>
      <c r="I243" s="48"/>
      <c r="J243" s="25"/>
      <c r="K243" s="25"/>
      <c r="L243" s="49"/>
      <c r="M243" s="25"/>
      <c r="N243" s="25"/>
      <c r="P243" s="19"/>
    </row>
    <row r="244" spans="1:16" ht="12.75" customHeight="1">
      <c r="A244" s="19"/>
      <c r="B244" s="19"/>
      <c r="C244" s="19"/>
      <c r="D244" s="50"/>
      <c r="E244" s="48"/>
      <c r="F244" s="48"/>
      <c r="G244" s="48"/>
      <c r="H244" s="48"/>
      <c r="I244" s="48"/>
      <c r="J244" s="25"/>
      <c r="K244" s="25"/>
      <c r="L244" s="49"/>
      <c r="M244" s="25"/>
      <c r="N244" s="25"/>
      <c r="P244" s="19"/>
    </row>
    <row r="245" spans="1:16" ht="12.75" customHeight="1">
      <c r="A245" s="19"/>
      <c r="B245" s="19"/>
      <c r="C245" s="19"/>
      <c r="D245" s="50"/>
      <c r="E245" s="48"/>
      <c r="F245" s="48"/>
      <c r="G245" s="48"/>
      <c r="H245" s="48"/>
      <c r="I245" s="48"/>
      <c r="J245" s="25"/>
      <c r="K245" s="25"/>
      <c r="L245" s="49"/>
      <c r="M245" s="25"/>
      <c r="N245" s="25"/>
      <c r="P245" s="19"/>
    </row>
    <row r="246" spans="1:16" ht="12.75" customHeight="1">
      <c r="A246" s="19"/>
      <c r="B246" s="19"/>
      <c r="C246" s="19"/>
      <c r="D246" s="50"/>
      <c r="E246" s="48"/>
      <c r="F246" s="48"/>
      <c r="G246" s="48"/>
      <c r="H246" s="48"/>
      <c r="I246" s="48"/>
      <c r="J246" s="25"/>
      <c r="K246" s="25"/>
      <c r="L246" s="49"/>
      <c r="M246" s="25"/>
      <c r="N246" s="25"/>
      <c r="P246" s="19"/>
    </row>
    <row r="247" spans="1:16" ht="12.75" customHeight="1">
      <c r="A247" s="19"/>
      <c r="B247" s="19"/>
      <c r="C247" s="19"/>
      <c r="D247" s="50"/>
      <c r="E247" s="48"/>
      <c r="F247" s="48"/>
      <c r="G247" s="48"/>
      <c r="H247" s="48"/>
      <c r="I247" s="48"/>
      <c r="J247" s="25"/>
      <c r="K247" s="25"/>
      <c r="L247" s="49"/>
      <c r="M247" s="25"/>
      <c r="N247" s="25"/>
      <c r="P247" s="19"/>
    </row>
    <row r="248" spans="1:16" ht="12.75" customHeight="1">
      <c r="A248" s="19"/>
      <c r="B248" s="19"/>
      <c r="C248" s="19"/>
      <c r="D248" s="50"/>
      <c r="E248" s="48"/>
      <c r="F248" s="48"/>
      <c r="G248" s="48"/>
      <c r="H248" s="48"/>
      <c r="I248" s="48"/>
      <c r="J248" s="25"/>
      <c r="K248" s="25"/>
      <c r="L248" s="49"/>
      <c r="M248" s="25"/>
      <c r="N248" s="25"/>
      <c r="P248" s="19"/>
    </row>
    <row r="249" spans="1:16" ht="12.75" customHeight="1">
      <c r="A249" s="19"/>
      <c r="B249" s="19"/>
      <c r="C249" s="19"/>
      <c r="D249" s="50"/>
      <c r="E249" s="48"/>
      <c r="F249" s="48"/>
      <c r="G249" s="48"/>
      <c r="H249" s="48"/>
      <c r="I249" s="48"/>
      <c r="J249" s="25"/>
      <c r="K249" s="25"/>
      <c r="L249" s="49"/>
      <c r="M249" s="25"/>
      <c r="N249" s="25"/>
      <c r="P249" s="19"/>
    </row>
    <row r="250" spans="1:16" ht="12.75" customHeight="1">
      <c r="A250" s="19"/>
      <c r="B250" s="19"/>
      <c r="C250" s="19"/>
      <c r="D250" s="50"/>
      <c r="E250" s="48"/>
      <c r="F250" s="48"/>
      <c r="G250" s="48"/>
      <c r="H250" s="48"/>
      <c r="I250" s="48"/>
      <c r="J250" s="25"/>
      <c r="K250" s="25"/>
      <c r="L250" s="49"/>
      <c r="M250" s="25"/>
      <c r="N250" s="25"/>
      <c r="P250" s="19"/>
    </row>
    <row r="251" spans="1:16" ht="12.75" customHeight="1">
      <c r="A251" s="19"/>
      <c r="B251" s="19"/>
      <c r="C251" s="19"/>
      <c r="D251" s="50"/>
      <c r="E251" s="48"/>
      <c r="F251" s="48"/>
      <c r="G251" s="48"/>
      <c r="H251" s="48"/>
      <c r="I251" s="48"/>
      <c r="J251" s="25"/>
      <c r="K251" s="25"/>
      <c r="L251" s="49"/>
      <c r="M251" s="25"/>
      <c r="N251" s="25"/>
      <c r="P251" s="19"/>
    </row>
    <row r="252" spans="1:16" ht="12.75" customHeight="1">
      <c r="A252" s="19"/>
      <c r="B252" s="19"/>
      <c r="C252" s="19"/>
      <c r="D252" s="50"/>
      <c r="E252" s="48"/>
      <c r="F252" s="48"/>
      <c r="G252" s="48"/>
      <c r="H252" s="48"/>
      <c r="I252" s="48"/>
      <c r="J252" s="25"/>
      <c r="K252" s="25"/>
      <c r="L252" s="49"/>
      <c r="M252" s="25"/>
      <c r="N252" s="25"/>
      <c r="P252" s="19"/>
    </row>
    <row r="253" spans="1:16" ht="12.75" customHeight="1">
      <c r="A253" s="19"/>
      <c r="B253" s="19"/>
      <c r="C253" s="19"/>
      <c r="D253" s="50"/>
      <c r="E253" s="48"/>
      <c r="F253" s="48"/>
      <c r="G253" s="48"/>
      <c r="H253" s="48"/>
      <c r="I253" s="48"/>
      <c r="J253" s="25"/>
      <c r="K253" s="25"/>
      <c r="L253" s="49"/>
      <c r="M253" s="25"/>
      <c r="N253" s="25"/>
      <c r="P253" s="19"/>
    </row>
    <row r="254" spans="1:16" ht="12.75" customHeight="1">
      <c r="A254" s="19"/>
      <c r="B254" s="19"/>
      <c r="C254" s="19"/>
      <c r="D254" s="50"/>
      <c r="E254" s="48"/>
      <c r="F254" s="48"/>
      <c r="G254" s="48"/>
      <c r="H254" s="48"/>
      <c r="I254" s="48"/>
      <c r="J254" s="25"/>
      <c r="K254" s="25"/>
      <c r="L254" s="49"/>
      <c r="M254" s="25"/>
      <c r="N254" s="25"/>
      <c r="P254" s="19"/>
    </row>
    <row r="255" spans="1:16" ht="12.75" customHeight="1">
      <c r="A255" s="19"/>
      <c r="B255" s="19"/>
      <c r="C255" s="19"/>
      <c r="D255" s="50"/>
      <c r="E255" s="48"/>
      <c r="F255" s="48"/>
      <c r="G255" s="48"/>
      <c r="H255" s="48"/>
      <c r="I255" s="48"/>
      <c r="J255" s="25"/>
      <c r="K255" s="25"/>
      <c r="L255" s="49"/>
      <c r="M255" s="25"/>
      <c r="N255" s="25"/>
      <c r="P255" s="19"/>
    </row>
    <row r="256" spans="1:16" ht="12.75" customHeight="1">
      <c r="A256" s="19"/>
      <c r="B256" s="19"/>
      <c r="C256" s="19"/>
      <c r="D256" s="50"/>
      <c r="E256" s="48"/>
      <c r="F256" s="48"/>
      <c r="G256" s="48"/>
      <c r="H256" s="48"/>
      <c r="I256" s="48"/>
      <c r="J256" s="25"/>
      <c r="K256" s="25"/>
      <c r="L256" s="49"/>
      <c r="M256" s="25"/>
      <c r="N256" s="25"/>
      <c r="P256" s="19"/>
    </row>
    <row r="257" spans="1:16" ht="12.75" customHeight="1">
      <c r="A257" s="19"/>
      <c r="B257" s="19"/>
      <c r="C257" s="19"/>
      <c r="D257" s="50"/>
      <c r="E257" s="48"/>
      <c r="F257" s="48"/>
      <c r="G257" s="48"/>
      <c r="H257" s="48"/>
      <c r="I257" s="48"/>
      <c r="J257" s="25"/>
      <c r="K257" s="25"/>
      <c r="L257" s="49"/>
      <c r="M257" s="25"/>
      <c r="N257" s="25"/>
      <c r="P257" s="19"/>
    </row>
    <row r="258" spans="1:16" ht="12.75" customHeight="1">
      <c r="A258" s="19"/>
      <c r="B258" s="19"/>
      <c r="C258" s="19"/>
      <c r="D258" s="50"/>
      <c r="E258" s="48"/>
      <c r="F258" s="48"/>
      <c r="G258" s="48"/>
      <c r="H258" s="48"/>
      <c r="I258" s="48"/>
      <c r="J258" s="25"/>
      <c r="K258" s="25"/>
      <c r="L258" s="49"/>
      <c r="M258" s="25"/>
      <c r="N258" s="25"/>
      <c r="P258" s="19"/>
    </row>
    <row r="259" spans="1:16" ht="12.75" customHeight="1">
      <c r="A259" s="19"/>
      <c r="B259" s="19"/>
      <c r="C259" s="19"/>
      <c r="D259" s="50"/>
      <c r="E259" s="48"/>
      <c r="F259" s="48"/>
      <c r="G259" s="48"/>
      <c r="H259" s="48"/>
      <c r="I259" s="48"/>
      <c r="J259" s="25"/>
      <c r="K259" s="25"/>
      <c r="L259" s="49"/>
      <c r="M259" s="25"/>
      <c r="N259" s="25"/>
      <c r="P259" s="19"/>
    </row>
    <row r="260" spans="1:16" ht="12.75" customHeight="1">
      <c r="A260" s="19"/>
      <c r="B260" s="19"/>
      <c r="C260" s="19"/>
      <c r="D260" s="50"/>
      <c r="E260" s="48"/>
      <c r="F260" s="48"/>
      <c r="G260" s="48"/>
      <c r="H260" s="48"/>
      <c r="I260" s="48"/>
      <c r="J260" s="25"/>
      <c r="K260" s="25"/>
      <c r="L260" s="49"/>
      <c r="M260" s="25"/>
      <c r="N260" s="25"/>
      <c r="P260" s="19"/>
    </row>
    <row r="261" spans="1:16" ht="12.75" customHeight="1">
      <c r="A261" s="19"/>
      <c r="B261" s="19"/>
      <c r="C261" s="19"/>
      <c r="D261" s="50"/>
      <c r="E261" s="48"/>
      <c r="F261" s="48"/>
      <c r="G261" s="48"/>
      <c r="H261" s="48"/>
      <c r="I261" s="48"/>
      <c r="J261" s="25"/>
      <c r="K261" s="25"/>
      <c r="L261" s="49"/>
      <c r="M261" s="25"/>
      <c r="N261" s="25"/>
      <c r="P261" s="19"/>
    </row>
    <row r="262" spans="1:16" ht="12.75" customHeight="1">
      <c r="A262" s="19"/>
      <c r="B262" s="19"/>
      <c r="C262" s="19"/>
      <c r="D262" s="50"/>
      <c r="E262" s="48"/>
      <c r="F262" s="48"/>
      <c r="G262" s="48"/>
      <c r="H262" s="48"/>
      <c r="I262" s="48"/>
      <c r="J262" s="25"/>
      <c r="K262" s="25"/>
      <c r="L262" s="49"/>
      <c r="M262" s="25"/>
      <c r="N262" s="25"/>
      <c r="P262" s="19"/>
    </row>
    <row r="263" spans="1:16" ht="12.75" customHeight="1">
      <c r="A263" s="19"/>
      <c r="B263" s="19"/>
      <c r="C263" s="19"/>
      <c r="D263" s="50"/>
      <c r="E263" s="48"/>
      <c r="F263" s="48"/>
      <c r="G263" s="48"/>
      <c r="H263" s="48"/>
      <c r="I263" s="48"/>
      <c r="J263" s="25"/>
      <c r="K263" s="25"/>
      <c r="L263" s="49"/>
      <c r="M263" s="25"/>
      <c r="N263" s="25"/>
      <c r="P263" s="19"/>
    </row>
    <row r="264" spans="1:16" ht="12.75" customHeight="1">
      <c r="A264" s="19"/>
      <c r="B264" s="19"/>
      <c r="C264" s="19"/>
      <c r="D264" s="50"/>
      <c r="E264" s="48"/>
      <c r="F264" s="48"/>
      <c r="G264" s="48"/>
      <c r="H264" s="48"/>
      <c r="I264" s="48"/>
      <c r="J264" s="25"/>
      <c r="K264" s="25"/>
      <c r="L264" s="49"/>
      <c r="M264" s="25"/>
      <c r="N264" s="25"/>
      <c r="P264" s="19"/>
    </row>
    <row r="265" spans="1:16" ht="12.75" customHeight="1">
      <c r="A265" s="19"/>
      <c r="B265" s="19"/>
      <c r="C265" s="19"/>
      <c r="D265" s="50"/>
      <c r="E265" s="48"/>
      <c r="F265" s="48"/>
      <c r="G265" s="48"/>
      <c r="H265" s="48"/>
      <c r="I265" s="48"/>
      <c r="J265" s="25"/>
      <c r="K265" s="25"/>
      <c r="L265" s="49"/>
      <c r="M265" s="25"/>
      <c r="N265" s="25"/>
      <c r="P265" s="19"/>
    </row>
    <row r="266" spans="1:16" ht="12.75" customHeight="1">
      <c r="A266" s="19"/>
      <c r="B266" s="19"/>
      <c r="C266" s="19"/>
      <c r="D266" s="50"/>
      <c r="E266" s="48"/>
      <c r="F266" s="48"/>
      <c r="G266" s="48"/>
      <c r="H266" s="48"/>
      <c r="I266" s="48"/>
      <c r="J266" s="25"/>
      <c r="K266" s="25"/>
      <c r="L266" s="49"/>
      <c r="M266" s="25"/>
      <c r="N266" s="25"/>
      <c r="P266" s="19"/>
    </row>
    <row r="267" spans="1:16" ht="12.75" customHeight="1">
      <c r="A267" s="19"/>
      <c r="B267" s="19"/>
      <c r="C267" s="19"/>
      <c r="D267" s="50"/>
      <c r="E267" s="48"/>
      <c r="F267" s="48"/>
      <c r="G267" s="48"/>
      <c r="H267" s="48"/>
      <c r="I267" s="48"/>
      <c r="J267" s="25"/>
      <c r="K267" s="25"/>
      <c r="L267" s="49"/>
      <c r="M267" s="25"/>
      <c r="N267" s="25"/>
      <c r="P267" s="19"/>
    </row>
    <row r="268" spans="1:16" ht="12.75" customHeight="1">
      <c r="A268" s="19"/>
      <c r="B268" s="19"/>
      <c r="C268" s="19"/>
      <c r="D268" s="50"/>
      <c r="E268" s="48"/>
      <c r="F268" s="48"/>
      <c r="G268" s="48"/>
      <c r="H268" s="48"/>
      <c r="I268" s="48"/>
      <c r="J268" s="25"/>
      <c r="K268" s="25"/>
      <c r="L268" s="49"/>
      <c r="M268" s="25"/>
      <c r="N268" s="25"/>
      <c r="P268" s="19"/>
    </row>
    <row r="269" spans="1:16" ht="12.75" customHeight="1">
      <c r="A269" s="19"/>
      <c r="B269" s="19"/>
      <c r="C269" s="19"/>
      <c r="D269" s="50"/>
      <c r="E269" s="48"/>
      <c r="F269" s="48"/>
      <c r="G269" s="48"/>
      <c r="H269" s="48"/>
      <c r="I269" s="48"/>
      <c r="J269" s="25"/>
      <c r="K269" s="25"/>
      <c r="L269" s="49"/>
      <c r="M269" s="25"/>
      <c r="N269" s="25"/>
      <c r="P269" s="19"/>
    </row>
    <row r="270" spans="1:16" ht="12.75" customHeight="1">
      <c r="A270" s="19"/>
      <c r="B270" s="19"/>
      <c r="C270" s="19"/>
      <c r="D270" s="50"/>
      <c r="E270" s="48"/>
      <c r="F270" s="48"/>
      <c r="G270" s="48"/>
      <c r="H270" s="48"/>
      <c r="I270" s="48"/>
      <c r="J270" s="25"/>
      <c r="K270" s="25"/>
      <c r="L270" s="49"/>
      <c r="M270" s="25"/>
      <c r="N270" s="25"/>
      <c r="P270" s="19"/>
    </row>
    <row r="271" spans="1:16" ht="12.75" customHeight="1">
      <c r="A271" s="19"/>
      <c r="B271" s="19"/>
      <c r="C271" s="19"/>
      <c r="D271" s="50"/>
      <c r="E271" s="48"/>
      <c r="F271" s="48"/>
      <c r="G271" s="48"/>
      <c r="H271" s="48"/>
      <c r="I271" s="48"/>
      <c r="J271" s="25"/>
      <c r="K271" s="25"/>
      <c r="L271" s="49"/>
      <c r="M271" s="25"/>
      <c r="N271" s="25"/>
      <c r="P271" s="19"/>
    </row>
    <row r="272" spans="1:16" ht="12.75" customHeight="1">
      <c r="A272" s="19"/>
      <c r="B272" s="19"/>
      <c r="C272" s="19"/>
      <c r="D272" s="50"/>
      <c r="E272" s="48"/>
      <c r="F272" s="48"/>
      <c r="G272" s="48"/>
      <c r="H272" s="48"/>
      <c r="I272" s="48"/>
      <c r="J272" s="25"/>
      <c r="K272" s="25"/>
      <c r="L272" s="49"/>
      <c r="M272" s="25"/>
      <c r="N272" s="25"/>
      <c r="P272" s="19"/>
    </row>
    <row r="273" spans="1:16" ht="12.75" customHeight="1">
      <c r="A273" s="19"/>
      <c r="B273" s="19"/>
      <c r="C273" s="19"/>
      <c r="D273" s="50"/>
      <c r="E273" s="48"/>
      <c r="F273" s="48"/>
      <c r="G273" s="48"/>
      <c r="H273" s="48"/>
      <c r="I273" s="48"/>
      <c r="J273" s="25"/>
      <c r="K273" s="25"/>
      <c r="L273" s="49"/>
      <c r="M273" s="25"/>
      <c r="N273" s="25"/>
      <c r="P273" s="19"/>
    </row>
    <row r="274" spans="1:16" ht="12.75" customHeight="1">
      <c r="A274" s="19"/>
      <c r="B274" s="19"/>
      <c r="C274" s="19"/>
      <c r="D274" s="50"/>
      <c r="E274" s="48"/>
      <c r="F274" s="48"/>
      <c r="G274" s="48"/>
      <c r="H274" s="48"/>
      <c r="I274" s="48"/>
      <c r="J274" s="25"/>
      <c r="K274" s="25"/>
      <c r="L274" s="49"/>
      <c r="M274" s="25"/>
      <c r="N274" s="25"/>
      <c r="P274" s="19"/>
    </row>
    <row r="275" spans="1:16" ht="12.75" customHeight="1">
      <c r="A275" s="19"/>
      <c r="B275" s="19"/>
      <c r="C275" s="19"/>
      <c r="D275" s="50"/>
      <c r="E275" s="48"/>
      <c r="F275" s="48"/>
      <c r="G275" s="48"/>
      <c r="H275" s="48"/>
      <c r="I275" s="48"/>
      <c r="J275" s="25"/>
      <c r="K275" s="25"/>
      <c r="L275" s="49"/>
      <c r="M275" s="25"/>
      <c r="N275" s="25"/>
      <c r="P275" s="19"/>
    </row>
    <row r="276" spans="1:16" ht="12.75" customHeight="1">
      <c r="A276" s="19"/>
      <c r="B276" s="19"/>
      <c r="C276" s="19"/>
      <c r="D276" s="50"/>
      <c r="E276" s="48"/>
      <c r="F276" s="48"/>
      <c r="G276" s="48"/>
      <c r="H276" s="48"/>
      <c r="I276" s="48"/>
      <c r="J276" s="25"/>
      <c r="K276" s="25"/>
      <c r="L276" s="49"/>
      <c r="M276" s="25"/>
      <c r="N276" s="25"/>
      <c r="P276" s="19"/>
    </row>
    <row r="277" spans="1:16" ht="12.75" customHeight="1">
      <c r="A277" s="19"/>
      <c r="B277" s="19"/>
      <c r="C277" s="19"/>
      <c r="D277" s="50"/>
      <c r="E277" s="48"/>
      <c r="F277" s="48"/>
      <c r="G277" s="48"/>
      <c r="H277" s="48"/>
      <c r="I277" s="48"/>
      <c r="J277" s="25"/>
      <c r="K277" s="25"/>
      <c r="L277" s="49"/>
      <c r="M277" s="25"/>
      <c r="N277" s="25"/>
      <c r="P277" s="19"/>
    </row>
    <row r="278" spans="1:16" ht="12.75" customHeight="1">
      <c r="A278" s="19"/>
      <c r="B278" s="19"/>
      <c r="C278" s="19"/>
      <c r="D278" s="50"/>
      <c r="E278" s="48"/>
      <c r="F278" s="48"/>
      <c r="G278" s="48"/>
      <c r="H278" s="48"/>
      <c r="I278" s="48"/>
      <c r="J278" s="25"/>
      <c r="K278" s="25"/>
      <c r="L278" s="49"/>
      <c r="M278" s="25"/>
      <c r="N278" s="25"/>
      <c r="P278" s="19"/>
    </row>
    <row r="279" spans="1:16" ht="12.75" customHeight="1">
      <c r="A279" s="19"/>
      <c r="B279" s="19"/>
      <c r="C279" s="19"/>
      <c r="D279" s="50"/>
      <c r="E279" s="48"/>
      <c r="F279" s="48"/>
      <c r="G279" s="48"/>
      <c r="H279" s="48"/>
      <c r="I279" s="48"/>
      <c r="J279" s="25"/>
      <c r="K279" s="25"/>
      <c r="L279" s="49"/>
      <c r="M279" s="25"/>
      <c r="N279" s="25"/>
      <c r="P279" s="19"/>
    </row>
    <row r="280" spans="1:16" ht="12.75" customHeight="1">
      <c r="A280" s="19"/>
      <c r="B280" s="19"/>
      <c r="C280" s="19"/>
      <c r="D280" s="50"/>
      <c r="E280" s="48"/>
      <c r="F280" s="48"/>
      <c r="G280" s="48"/>
      <c r="H280" s="48"/>
      <c r="I280" s="48"/>
      <c r="J280" s="25"/>
      <c r="K280" s="25"/>
      <c r="L280" s="49"/>
      <c r="M280" s="25"/>
      <c r="N280" s="25"/>
      <c r="P280" s="19"/>
    </row>
    <row r="281" spans="1:16" ht="12.75" customHeight="1">
      <c r="A281" s="19"/>
      <c r="B281" s="19"/>
      <c r="C281" s="19"/>
      <c r="D281" s="50"/>
      <c r="E281" s="48"/>
      <c r="F281" s="48"/>
      <c r="G281" s="48"/>
      <c r="H281" s="48"/>
      <c r="I281" s="48"/>
      <c r="J281" s="25"/>
      <c r="K281" s="25"/>
      <c r="L281" s="49"/>
      <c r="M281" s="25"/>
      <c r="N281" s="25"/>
      <c r="P281" s="19"/>
    </row>
    <row r="282" spans="1:16" ht="12.75" customHeight="1">
      <c r="A282" s="19"/>
      <c r="B282" s="19"/>
      <c r="C282" s="19"/>
      <c r="D282" s="50"/>
      <c r="E282" s="48"/>
      <c r="F282" s="48"/>
      <c r="G282" s="48"/>
      <c r="H282" s="48"/>
      <c r="I282" s="48"/>
      <c r="J282" s="25"/>
      <c r="K282" s="25"/>
      <c r="L282" s="49"/>
      <c r="M282" s="25"/>
      <c r="N282" s="25"/>
      <c r="P282" s="19"/>
    </row>
    <row r="283" spans="1:16" ht="12.75" customHeight="1">
      <c r="A283" s="19"/>
      <c r="B283" s="19"/>
      <c r="C283" s="19"/>
      <c r="D283" s="50"/>
      <c r="E283" s="48"/>
      <c r="F283" s="48"/>
      <c r="G283" s="48"/>
      <c r="H283" s="48"/>
      <c r="I283" s="48"/>
      <c r="J283" s="25"/>
      <c r="K283" s="25"/>
      <c r="L283" s="49"/>
      <c r="M283" s="25"/>
      <c r="N283" s="25"/>
      <c r="P283" s="19"/>
    </row>
    <row r="284" spans="1:16" ht="12.75" customHeight="1">
      <c r="A284" s="19"/>
      <c r="B284" s="19"/>
      <c r="C284" s="19"/>
      <c r="D284" s="50"/>
      <c r="E284" s="48"/>
      <c r="F284" s="48"/>
      <c r="G284" s="48"/>
      <c r="H284" s="48"/>
      <c r="I284" s="48"/>
      <c r="J284" s="25"/>
      <c r="K284" s="25"/>
      <c r="L284" s="49"/>
      <c r="M284" s="25"/>
      <c r="N284" s="25"/>
      <c r="P284" s="19"/>
    </row>
    <row r="285" spans="1:16" ht="12.75" customHeight="1">
      <c r="A285" s="19"/>
      <c r="B285" s="19"/>
      <c r="C285" s="19"/>
      <c r="D285" s="50"/>
      <c r="E285" s="48"/>
      <c r="F285" s="48"/>
      <c r="G285" s="48"/>
      <c r="H285" s="48"/>
      <c r="I285" s="48"/>
      <c r="J285" s="25"/>
      <c r="K285" s="25"/>
      <c r="L285" s="49"/>
      <c r="M285" s="25"/>
      <c r="N285" s="25"/>
      <c r="P285" s="19"/>
    </row>
    <row r="286" spans="1:16" ht="12.75" customHeight="1">
      <c r="A286" s="19"/>
      <c r="B286" s="19"/>
      <c r="C286" s="19"/>
      <c r="D286" s="50"/>
      <c r="E286" s="48"/>
      <c r="F286" s="48"/>
      <c r="G286" s="48"/>
      <c r="H286" s="48"/>
      <c r="I286" s="48"/>
      <c r="J286" s="25"/>
      <c r="K286" s="25"/>
      <c r="L286" s="49"/>
      <c r="M286" s="25"/>
      <c r="N286" s="25"/>
      <c r="P286" s="19"/>
    </row>
    <row r="287" spans="1:16" ht="12.75" customHeight="1">
      <c r="A287" s="19"/>
      <c r="B287" s="19"/>
      <c r="C287" s="19"/>
      <c r="D287" s="50"/>
      <c r="E287" s="48"/>
      <c r="F287" s="48"/>
      <c r="G287" s="48"/>
      <c r="H287" s="48"/>
      <c r="I287" s="48"/>
      <c r="J287" s="25"/>
      <c r="K287" s="25"/>
      <c r="L287" s="49"/>
      <c r="M287" s="25"/>
      <c r="N287" s="25"/>
      <c r="P287" s="19"/>
    </row>
    <row r="288" spans="1:16" ht="12.75" customHeight="1">
      <c r="A288" s="19"/>
      <c r="B288" s="19"/>
      <c r="C288" s="19"/>
      <c r="D288" s="50"/>
      <c r="E288" s="48"/>
      <c r="F288" s="48"/>
      <c r="G288" s="48"/>
      <c r="H288" s="48"/>
      <c r="I288" s="48"/>
      <c r="J288" s="25"/>
      <c r="K288" s="25"/>
      <c r="L288" s="49"/>
      <c r="M288" s="25"/>
      <c r="N288" s="25"/>
      <c r="P288" s="19"/>
    </row>
    <row r="289" spans="1:16" ht="12.75" customHeight="1">
      <c r="A289" s="19"/>
      <c r="B289" s="19"/>
      <c r="C289" s="19"/>
      <c r="D289" s="50"/>
      <c r="E289" s="48"/>
      <c r="F289" s="48"/>
      <c r="G289" s="48"/>
      <c r="H289" s="48"/>
      <c r="I289" s="48"/>
      <c r="J289" s="25"/>
      <c r="K289" s="25"/>
      <c r="L289" s="49"/>
      <c r="M289" s="25"/>
      <c r="N289" s="25"/>
      <c r="P289" s="19"/>
    </row>
    <row r="290" spans="1:16" ht="12.75" customHeight="1">
      <c r="A290" s="19"/>
      <c r="B290" s="19"/>
      <c r="C290" s="19"/>
      <c r="D290" s="50"/>
      <c r="E290" s="48"/>
      <c r="F290" s="48"/>
      <c r="G290" s="48"/>
      <c r="H290" s="48"/>
      <c r="I290" s="48"/>
      <c r="J290" s="25"/>
      <c r="K290" s="25"/>
      <c r="L290" s="49"/>
      <c r="M290" s="25"/>
      <c r="N290" s="25"/>
      <c r="P290" s="19"/>
    </row>
    <row r="291" spans="1:16" ht="12.75" customHeight="1">
      <c r="A291" s="19"/>
      <c r="B291" s="19"/>
      <c r="C291" s="19"/>
      <c r="D291" s="50"/>
      <c r="E291" s="48"/>
      <c r="F291" s="48"/>
      <c r="G291" s="48"/>
      <c r="H291" s="48"/>
      <c r="I291" s="48"/>
      <c r="J291" s="25"/>
      <c r="K291" s="25"/>
      <c r="L291" s="49"/>
      <c r="M291" s="25"/>
      <c r="N291" s="25"/>
      <c r="P291" s="19"/>
    </row>
    <row r="292" spans="1:16" ht="12.75" customHeight="1">
      <c r="A292" s="19"/>
      <c r="B292" s="19"/>
      <c r="C292" s="19"/>
      <c r="D292" s="50"/>
      <c r="E292" s="48"/>
      <c r="F292" s="48"/>
      <c r="G292" s="48"/>
      <c r="H292" s="48"/>
      <c r="I292" s="48"/>
      <c r="J292" s="25"/>
      <c r="K292" s="25"/>
      <c r="L292" s="49"/>
      <c r="M292" s="25"/>
      <c r="N292" s="25"/>
      <c r="P292" s="19"/>
    </row>
    <row r="293" spans="1:16" ht="12.75" customHeight="1">
      <c r="A293" s="19"/>
      <c r="B293" s="19"/>
      <c r="C293" s="19"/>
      <c r="D293" s="50"/>
      <c r="E293" s="48"/>
      <c r="F293" s="48"/>
      <c r="G293" s="48"/>
      <c r="H293" s="48"/>
      <c r="I293" s="48"/>
      <c r="J293" s="25"/>
      <c r="K293" s="25"/>
      <c r="L293" s="49"/>
      <c r="M293" s="25"/>
      <c r="N293" s="25"/>
      <c r="P293" s="19"/>
    </row>
    <row r="294" spans="1:16" ht="12.75" customHeight="1">
      <c r="A294" s="19"/>
      <c r="B294" s="19"/>
      <c r="C294" s="19"/>
      <c r="D294" s="50"/>
      <c r="E294" s="48"/>
      <c r="F294" s="48"/>
      <c r="G294" s="48"/>
      <c r="H294" s="48"/>
      <c r="I294" s="48"/>
      <c r="J294" s="25"/>
      <c r="K294" s="25"/>
      <c r="L294" s="49"/>
      <c r="M294" s="25"/>
      <c r="N294" s="25"/>
      <c r="P294" s="19"/>
    </row>
    <row r="295" spans="1:16" ht="12.75" customHeight="1">
      <c r="A295" s="19"/>
      <c r="B295" s="19"/>
      <c r="C295" s="19"/>
      <c r="D295" s="50"/>
      <c r="E295" s="48"/>
      <c r="F295" s="48"/>
      <c r="G295" s="48"/>
      <c r="H295" s="48"/>
      <c r="I295" s="48"/>
      <c r="J295" s="25"/>
      <c r="K295" s="25"/>
      <c r="L295" s="49"/>
      <c r="M295" s="25"/>
      <c r="N295" s="25"/>
      <c r="P295" s="19"/>
    </row>
    <row r="296" spans="1:16" ht="12.75" customHeight="1">
      <c r="A296" s="19"/>
      <c r="B296" s="19"/>
      <c r="C296" s="19"/>
      <c r="D296" s="50"/>
      <c r="E296" s="48"/>
      <c r="F296" s="48"/>
      <c r="G296" s="48"/>
      <c r="H296" s="48"/>
      <c r="I296" s="48"/>
      <c r="J296" s="25"/>
      <c r="K296" s="25"/>
      <c r="L296" s="49"/>
      <c r="M296" s="25"/>
      <c r="N296" s="25"/>
      <c r="P296" s="19"/>
    </row>
    <row r="297" spans="1:16" ht="12.75" customHeight="1">
      <c r="A297" s="19"/>
      <c r="B297" s="19"/>
      <c r="C297" s="19"/>
      <c r="D297" s="50"/>
      <c r="E297" s="48"/>
      <c r="F297" s="48"/>
      <c r="G297" s="48"/>
      <c r="H297" s="48"/>
      <c r="I297" s="48"/>
      <c r="J297" s="25"/>
      <c r="K297" s="25"/>
      <c r="L297" s="49"/>
      <c r="M297" s="25"/>
      <c r="N297" s="25"/>
      <c r="P297" s="19"/>
    </row>
    <row r="298" spans="1:16" ht="12.75" customHeight="1">
      <c r="A298" s="19"/>
      <c r="B298" s="19"/>
      <c r="C298" s="19"/>
      <c r="D298" s="50"/>
      <c r="E298" s="48"/>
      <c r="F298" s="48"/>
      <c r="G298" s="48"/>
      <c r="H298" s="48"/>
      <c r="I298" s="48"/>
      <c r="J298" s="25"/>
      <c r="K298" s="25"/>
      <c r="L298" s="49"/>
      <c r="M298" s="25"/>
      <c r="N298" s="25"/>
      <c r="P298" s="19"/>
    </row>
    <row r="299" spans="1:16" ht="12.75" customHeight="1">
      <c r="A299" s="19"/>
      <c r="B299" s="19"/>
      <c r="C299" s="19"/>
      <c r="D299" s="50"/>
      <c r="E299" s="48"/>
      <c r="F299" s="48"/>
      <c r="G299" s="48"/>
      <c r="H299" s="48"/>
      <c r="I299" s="48"/>
      <c r="J299" s="25"/>
      <c r="K299" s="25"/>
      <c r="L299" s="49"/>
      <c r="M299" s="25"/>
      <c r="N299" s="25"/>
      <c r="P299" s="19"/>
    </row>
    <row r="300" spans="1:16" ht="12.75" customHeight="1">
      <c r="A300" s="19"/>
      <c r="B300" s="19"/>
      <c r="C300" s="19"/>
      <c r="D300" s="50"/>
      <c r="E300" s="48"/>
      <c r="F300" s="48"/>
      <c r="G300" s="48"/>
      <c r="H300" s="48"/>
      <c r="I300" s="48"/>
      <c r="J300" s="25"/>
      <c r="K300" s="25"/>
      <c r="L300" s="49"/>
      <c r="M300" s="25"/>
      <c r="N300" s="25"/>
      <c r="P300" s="19"/>
    </row>
    <row r="301" spans="1:16" ht="12.75" customHeight="1">
      <c r="A301" s="19"/>
      <c r="B301" s="19"/>
      <c r="C301" s="19"/>
      <c r="D301" s="50"/>
      <c r="E301" s="48"/>
      <c r="F301" s="48"/>
      <c r="G301" s="48"/>
      <c r="H301" s="48"/>
      <c r="I301" s="48"/>
      <c r="J301" s="25"/>
      <c r="K301" s="25"/>
      <c r="L301" s="49"/>
      <c r="M301" s="25"/>
      <c r="N301" s="25"/>
      <c r="P301" s="19"/>
    </row>
    <row r="302" spans="1:16" ht="12.75" customHeight="1">
      <c r="A302" s="19"/>
      <c r="B302" s="19"/>
      <c r="C302" s="19"/>
      <c r="D302" s="50"/>
      <c r="E302" s="48"/>
      <c r="F302" s="48"/>
      <c r="G302" s="48"/>
      <c r="H302" s="48"/>
      <c r="I302" s="48"/>
      <c r="J302" s="25"/>
      <c r="K302" s="25"/>
      <c r="L302" s="49"/>
      <c r="M302" s="25"/>
      <c r="N302" s="25"/>
      <c r="P302" s="19"/>
    </row>
    <row r="303" spans="1:16" ht="12.75" customHeight="1">
      <c r="A303" s="19"/>
      <c r="B303" s="19"/>
      <c r="C303" s="19"/>
      <c r="D303" s="50"/>
      <c r="E303" s="48"/>
      <c r="F303" s="48"/>
      <c r="G303" s="48"/>
      <c r="H303" s="48"/>
      <c r="I303" s="48"/>
      <c r="J303" s="25"/>
      <c r="K303" s="25"/>
      <c r="L303" s="49"/>
      <c r="M303" s="25"/>
      <c r="N303" s="25"/>
      <c r="P303" s="19"/>
    </row>
    <row r="304" spans="1:16" ht="12.75" customHeight="1">
      <c r="A304" s="19"/>
      <c r="B304" s="19"/>
      <c r="C304" s="19"/>
      <c r="D304" s="50"/>
      <c r="E304" s="48"/>
      <c r="F304" s="48"/>
      <c r="G304" s="48"/>
      <c r="H304" s="48"/>
      <c r="I304" s="48"/>
      <c r="J304" s="25"/>
      <c r="K304" s="25"/>
      <c r="L304" s="49"/>
      <c r="M304" s="25"/>
      <c r="N304" s="25"/>
      <c r="P304" s="19"/>
    </row>
    <row r="305" spans="1:16" ht="12.75" customHeight="1">
      <c r="A305" s="19"/>
      <c r="B305" s="19"/>
      <c r="C305" s="19"/>
      <c r="D305" s="50"/>
      <c r="E305" s="48"/>
      <c r="F305" s="48"/>
      <c r="G305" s="48"/>
      <c r="H305" s="48"/>
      <c r="I305" s="48"/>
      <c r="J305" s="25"/>
      <c r="K305" s="25"/>
      <c r="L305" s="49"/>
      <c r="M305" s="25"/>
      <c r="N305" s="25"/>
      <c r="P305" s="19"/>
    </row>
    <row r="306" spans="1:16" ht="12.75" customHeight="1">
      <c r="A306" s="19"/>
      <c r="B306" s="19"/>
      <c r="C306" s="19"/>
      <c r="D306" s="50"/>
      <c r="E306" s="48"/>
      <c r="F306" s="48"/>
      <c r="G306" s="48"/>
      <c r="H306" s="48"/>
      <c r="I306" s="48"/>
      <c r="J306" s="25"/>
      <c r="K306" s="25"/>
      <c r="L306" s="49"/>
      <c r="M306" s="25"/>
      <c r="N306" s="25"/>
      <c r="P306" s="19"/>
    </row>
    <row r="307" spans="1:16" ht="12.75" customHeight="1">
      <c r="A307" s="19"/>
      <c r="B307" s="19"/>
      <c r="C307" s="19"/>
      <c r="D307" s="50"/>
      <c r="E307" s="48"/>
      <c r="F307" s="48"/>
      <c r="G307" s="48"/>
      <c r="H307" s="48"/>
      <c r="I307" s="48"/>
      <c r="J307" s="25"/>
      <c r="K307" s="25"/>
      <c r="L307" s="49"/>
      <c r="M307" s="25"/>
      <c r="N307" s="25"/>
      <c r="P307" s="19"/>
    </row>
    <row r="308" spans="1:16" ht="12.75" customHeight="1">
      <c r="A308" s="19"/>
      <c r="B308" s="19"/>
      <c r="C308" s="19"/>
      <c r="D308" s="50"/>
      <c r="E308" s="48"/>
      <c r="F308" s="48"/>
      <c r="G308" s="48"/>
      <c r="H308" s="48"/>
      <c r="I308" s="48"/>
      <c r="J308" s="25"/>
      <c r="K308" s="25"/>
      <c r="L308" s="49"/>
      <c r="M308" s="25"/>
      <c r="N308" s="25"/>
      <c r="P308" s="19"/>
    </row>
    <row r="309" spans="1:16" ht="12.75" customHeight="1">
      <c r="A309" s="19"/>
      <c r="B309" s="19"/>
      <c r="C309" s="19"/>
      <c r="D309" s="50"/>
      <c r="E309" s="48"/>
      <c r="F309" s="48"/>
      <c r="G309" s="48"/>
      <c r="H309" s="48"/>
      <c r="I309" s="48"/>
      <c r="J309" s="25"/>
      <c r="K309" s="25"/>
      <c r="L309" s="49"/>
      <c r="M309" s="25"/>
      <c r="N309" s="25"/>
      <c r="P309" s="19"/>
    </row>
    <row r="310" spans="1:16" ht="12.75" customHeight="1">
      <c r="A310" s="19"/>
      <c r="B310" s="19"/>
      <c r="C310" s="19"/>
      <c r="D310" s="50"/>
      <c r="E310" s="48"/>
      <c r="F310" s="48"/>
      <c r="G310" s="48"/>
      <c r="H310" s="48"/>
      <c r="I310" s="48"/>
      <c r="J310" s="25"/>
      <c r="K310" s="25"/>
      <c r="L310" s="49"/>
      <c r="M310" s="25"/>
      <c r="N310" s="25"/>
      <c r="P310" s="19"/>
    </row>
    <row r="311" spans="1:16" ht="12.75" customHeight="1">
      <c r="A311" s="19"/>
      <c r="B311" s="19"/>
      <c r="C311" s="19"/>
      <c r="D311" s="50"/>
      <c r="E311" s="48"/>
      <c r="F311" s="48"/>
      <c r="G311" s="48"/>
      <c r="H311" s="48"/>
      <c r="I311" s="48"/>
      <c r="J311" s="25"/>
      <c r="K311" s="25"/>
      <c r="L311" s="49"/>
      <c r="M311" s="25"/>
      <c r="N311" s="25"/>
      <c r="P311" s="19"/>
    </row>
    <row r="312" spans="1:16" ht="12.75" customHeight="1">
      <c r="A312" s="19"/>
      <c r="B312" s="19"/>
      <c r="C312" s="19"/>
      <c r="D312" s="50"/>
      <c r="E312" s="48"/>
      <c r="F312" s="48"/>
      <c r="G312" s="48"/>
      <c r="H312" s="48"/>
      <c r="I312" s="48"/>
      <c r="J312" s="25"/>
      <c r="K312" s="25"/>
      <c r="L312" s="49"/>
      <c r="M312" s="25"/>
      <c r="N312" s="25"/>
      <c r="P312" s="19"/>
    </row>
    <row r="313" spans="1:16" ht="12.75" customHeight="1">
      <c r="A313" s="19"/>
      <c r="B313" s="19"/>
      <c r="C313" s="19"/>
      <c r="D313" s="50"/>
      <c r="E313" s="48"/>
      <c r="F313" s="48"/>
      <c r="G313" s="48"/>
      <c r="H313" s="48"/>
      <c r="I313" s="48"/>
      <c r="J313" s="25"/>
      <c r="K313" s="25"/>
      <c r="L313" s="49"/>
      <c r="M313" s="25"/>
      <c r="N313" s="25"/>
      <c r="P313" s="19"/>
    </row>
    <row r="314" spans="1:16" ht="12.75" customHeight="1">
      <c r="A314" s="19"/>
      <c r="B314" s="19"/>
      <c r="C314" s="19"/>
      <c r="D314" s="50"/>
      <c r="E314" s="48"/>
      <c r="F314" s="48"/>
      <c r="G314" s="48"/>
      <c r="H314" s="48"/>
      <c r="I314" s="48"/>
      <c r="J314" s="25"/>
      <c r="K314" s="25"/>
      <c r="L314" s="49"/>
      <c r="M314" s="25"/>
      <c r="N314" s="25"/>
      <c r="P314" s="19"/>
    </row>
    <row r="315" spans="1:16" ht="12.75" customHeight="1">
      <c r="A315" s="19"/>
      <c r="B315" s="19"/>
      <c r="C315" s="19"/>
      <c r="D315" s="50"/>
      <c r="E315" s="48"/>
      <c r="F315" s="48"/>
      <c r="G315" s="48"/>
      <c r="H315" s="48"/>
      <c r="I315" s="48"/>
      <c r="J315" s="25"/>
      <c r="K315" s="25"/>
      <c r="L315" s="49"/>
      <c r="M315" s="25"/>
      <c r="N315" s="25"/>
      <c r="P315" s="19"/>
    </row>
    <row r="316" spans="1:16" ht="12.75" customHeight="1">
      <c r="A316" s="19"/>
      <c r="B316" s="19"/>
      <c r="C316" s="19"/>
      <c r="D316" s="50"/>
      <c r="E316" s="48"/>
      <c r="F316" s="48"/>
      <c r="G316" s="48"/>
      <c r="H316" s="48"/>
      <c r="I316" s="48"/>
      <c r="J316" s="25"/>
      <c r="K316" s="25"/>
      <c r="L316" s="49"/>
      <c r="M316" s="25"/>
      <c r="N316" s="25"/>
      <c r="P316" s="19"/>
    </row>
    <row r="317" spans="1:16" ht="12.75" customHeight="1">
      <c r="A317" s="19"/>
      <c r="B317" s="19"/>
      <c r="C317" s="19"/>
      <c r="D317" s="50"/>
      <c r="E317" s="48"/>
      <c r="F317" s="48"/>
      <c r="G317" s="48"/>
      <c r="H317" s="48"/>
      <c r="I317" s="48"/>
      <c r="J317" s="25"/>
      <c r="K317" s="25"/>
      <c r="L317" s="49"/>
      <c r="M317" s="25"/>
      <c r="N317" s="25"/>
      <c r="P317" s="19"/>
    </row>
    <row r="318" spans="1:16" ht="12.75" customHeight="1">
      <c r="A318" s="19"/>
      <c r="B318" s="19"/>
      <c r="C318" s="19"/>
      <c r="D318" s="50"/>
      <c r="E318" s="48"/>
      <c r="F318" s="48"/>
      <c r="G318" s="48"/>
      <c r="H318" s="48"/>
      <c r="I318" s="48"/>
      <c r="J318" s="25"/>
      <c r="K318" s="25"/>
      <c r="L318" s="49"/>
      <c r="M318" s="25"/>
      <c r="N318" s="25"/>
      <c r="P318" s="19"/>
    </row>
    <row r="319" spans="1:16" ht="12.75" customHeight="1">
      <c r="A319" s="19"/>
      <c r="B319" s="19"/>
      <c r="C319" s="19"/>
      <c r="D319" s="50"/>
      <c r="E319" s="48"/>
      <c r="F319" s="48"/>
      <c r="G319" s="48"/>
      <c r="H319" s="48"/>
      <c r="I319" s="48"/>
      <c r="J319" s="25"/>
      <c r="K319" s="25"/>
      <c r="L319" s="49"/>
      <c r="M319" s="25"/>
      <c r="N319" s="25"/>
      <c r="P319" s="19"/>
    </row>
    <row r="320" spans="1:16" ht="12.75" customHeight="1">
      <c r="A320" s="19"/>
      <c r="B320" s="19"/>
      <c r="C320" s="19"/>
      <c r="D320" s="50"/>
      <c r="E320" s="48"/>
      <c r="F320" s="48"/>
      <c r="G320" s="48"/>
      <c r="H320" s="48"/>
      <c r="I320" s="48"/>
      <c r="J320" s="25"/>
      <c r="K320" s="25"/>
      <c r="L320" s="49"/>
      <c r="M320" s="25"/>
      <c r="N320" s="25"/>
      <c r="P320" s="19"/>
    </row>
    <row r="321" spans="1:16" ht="12.75" customHeight="1">
      <c r="A321" s="19"/>
      <c r="B321" s="19"/>
      <c r="C321" s="19"/>
      <c r="D321" s="50"/>
      <c r="E321" s="48"/>
      <c r="F321" s="48"/>
      <c r="G321" s="48"/>
      <c r="H321" s="48"/>
      <c r="I321" s="48"/>
      <c r="J321" s="25"/>
      <c r="K321" s="25"/>
      <c r="L321" s="49"/>
      <c r="M321" s="25"/>
      <c r="N321" s="25"/>
      <c r="P321" s="19"/>
    </row>
    <row r="322" spans="1:16" ht="12.75" customHeight="1">
      <c r="A322" s="19"/>
      <c r="B322" s="19"/>
      <c r="C322" s="19"/>
      <c r="D322" s="50"/>
      <c r="E322" s="48"/>
      <c r="F322" s="48"/>
      <c r="G322" s="48"/>
      <c r="H322" s="48"/>
      <c r="I322" s="48"/>
      <c r="J322" s="25"/>
      <c r="K322" s="25"/>
      <c r="L322" s="49"/>
      <c r="M322" s="25"/>
      <c r="N322" s="25"/>
      <c r="P322" s="19"/>
    </row>
    <row r="323" spans="1:16" ht="12.75" customHeight="1">
      <c r="A323" s="19"/>
      <c r="B323" s="19"/>
      <c r="C323" s="19"/>
      <c r="D323" s="50"/>
      <c r="E323" s="48"/>
      <c r="F323" s="48"/>
      <c r="G323" s="48"/>
      <c r="H323" s="48"/>
      <c r="I323" s="48"/>
      <c r="J323" s="25"/>
      <c r="K323" s="25"/>
      <c r="L323" s="49"/>
      <c r="M323" s="25"/>
      <c r="N323" s="25"/>
      <c r="P323" s="19"/>
    </row>
    <row r="324" spans="1:16" ht="12.75" customHeight="1">
      <c r="A324" s="19"/>
      <c r="B324" s="19"/>
      <c r="C324" s="19"/>
      <c r="D324" s="50"/>
      <c r="E324" s="48"/>
      <c r="F324" s="48"/>
      <c r="G324" s="48"/>
      <c r="H324" s="48"/>
      <c r="I324" s="48"/>
      <c r="J324" s="25"/>
      <c r="K324" s="25"/>
      <c r="L324" s="49"/>
      <c r="M324" s="25"/>
      <c r="N324" s="25"/>
      <c r="P324" s="19"/>
    </row>
    <row r="325" spans="1:16" ht="12.75" customHeight="1">
      <c r="A325" s="19"/>
      <c r="B325" s="19"/>
      <c r="C325" s="19"/>
      <c r="D325" s="50"/>
      <c r="E325" s="48"/>
      <c r="F325" s="48"/>
      <c r="G325" s="48"/>
      <c r="H325" s="48"/>
      <c r="I325" s="48"/>
      <c r="J325" s="25"/>
      <c r="K325" s="25"/>
      <c r="L325" s="49"/>
      <c r="M325" s="25"/>
      <c r="N325" s="25"/>
      <c r="P325" s="19"/>
    </row>
    <row r="326" spans="1:16" ht="12.75" customHeight="1">
      <c r="A326" s="19"/>
      <c r="B326" s="19"/>
      <c r="C326" s="19"/>
      <c r="D326" s="50"/>
      <c r="E326" s="48"/>
      <c r="F326" s="48"/>
      <c r="G326" s="48"/>
      <c r="H326" s="48"/>
      <c r="I326" s="48"/>
      <c r="J326" s="25"/>
      <c r="K326" s="25"/>
      <c r="L326" s="49"/>
      <c r="M326" s="25"/>
      <c r="N326" s="25"/>
      <c r="P326" s="19"/>
    </row>
    <row r="327" spans="1:16" ht="12.75" customHeight="1">
      <c r="A327" s="19"/>
      <c r="B327" s="19"/>
      <c r="C327" s="19"/>
      <c r="D327" s="50"/>
      <c r="E327" s="48"/>
      <c r="F327" s="48"/>
      <c r="G327" s="48"/>
      <c r="H327" s="48"/>
      <c r="I327" s="48"/>
      <c r="J327" s="25"/>
      <c r="K327" s="25"/>
      <c r="L327" s="49"/>
      <c r="M327" s="25"/>
      <c r="N327" s="25"/>
      <c r="P327" s="19"/>
    </row>
    <row r="328" spans="1:16" ht="12.75" customHeight="1">
      <c r="A328" s="19"/>
      <c r="B328" s="19"/>
      <c r="C328" s="19"/>
      <c r="D328" s="50"/>
      <c r="E328" s="48"/>
      <c r="F328" s="48"/>
      <c r="G328" s="48"/>
      <c r="H328" s="48"/>
      <c r="I328" s="48"/>
      <c r="J328" s="25"/>
      <c r="K328" s="25"/>
      <c r="L328" s="49"/>
      <c r="M328" s="25"/>
      <c r="N328" s="25"/>
      <c r="P328" s="19"/>
    </row>
    <row r="329" spans="1:16" ht="12.75" customHeight="1">
      <c r="A329" s="19"/>
      <c r="B329" s="19"/>
      <c r="C329" s="19"/>
      <c r="D329" s="50"/>
      <c r="E329" s="48"/>
      <c r="F329" s="48"/>
      <c r="G329" s="48"/>
      <c r="H329" s="48"/>
      <c r="I329" s="48"/>
      <c r="J329" s="25"/>
      <c r="K329" s="25"/>
      <c r="L329" s="49"/>
      <c r="M329" s="25"/>
      <c r="N329" s="25"/>
      <c r="P329" s="19"/>
    </row>
    <row r="330" spans="1:16" ht="12.75" customHeight="1">
      <c r="A330" s="19"/>
      <c r="B330" s="19"/>
      <c r="C330" s="19"/>
      <c r="D330" s="50"/>
      <c r="E330" s="48"/>
      <c r="F330" s="48"/>
      <c r="G330" s="48"/>
      <c r="H330" s="48"/>
      <c r="I330" s="48"/>
      <c r="J330" s="25"/>
      <c r="K330" s="25"/>
      <c r="L330" s="49"/>
      <c r="M330" s="25"/>
      <c r="N330" s="25"/>
      <c r="P330" s="19"/>
    </row>
    <row r="331" spans="1:16" ht="12.75" customHeight="1">
      <c r="A331" s="19"/>
      <c r="B331" s="19"/>
      <c r="C331" s="19"/>
      <c r="D331" s="50"/>
      <c r="E331" s="48"/>
      <c r="F331" s="48"/>
      <c r="G331" s="48"/>
      <c r="H331" s="48"/>
      <c r="I331" s="48"/>
      <c r="J331" s="25"/>
      <c r="K331" s="25"/>
      <c r="L331" s="49"/>
      <c r="M331" s="25"/>
      <c r="N331" s="25"/>
      <c r="P331" s="19"/>
    </row>
    <row r="332" spans="1:16" ht="12.75" customHeight="1">
      <c r="A332" s="19"/>
      <c r="B332" s="19"/>
      <c r="C332" s="19"/>
      <c r="D332" s="50"/>
      <c r="E332" s="48"/>
      <c r="F332" s="48"/>
      <c r="G332" s="48"/>
      <c r="H332" s="48"/>
      <c r="I332" s="48"/>
      <c r="J332" s="25"/>
      <c r="K332" s="25"/>
      <c r="L332" s="49"/>
      <c r="M332" s="25"/>
      <c r="N332" s="25"/>
      <c r="P332" s="19"/>
    </row>
    <row r="333" spans="1:16" ht="12.75" customHeight="1">
      <c r="A333" s="19"/>
      <c r="B333" s="19"/>
      <c r="C333" s="19"/>
      <c r="D333" s="50"/>
      <c r="E333" s="48"/>
      <c r="F333" s="48"/>
      <c r="G333" s="48"/>
      <c r="H333" s="48"/>
      <c r="I333" s="48"/>
      <c r="J333" s="25"/>
      <c r="K333" s="25"/>
      <c r="L333" s="49"/>
      <c r="M333" s="25"/>
      <c r="N333" s="25"/>
      <c r="P333" s="19"/>
    </row>
    <row r="334" spans="1:16" ht="12.75" customHeight="1">
      <c r="A334" s="19"/>
      <c r="B334" s="19"/>
      <c r="C334" s="19"/>
      <c r="D334" s="50"/>
      <c r="E334" s="48"/>
      <c r="F334" s="48"/>
      <c r="G334" s="48"/>
      <c r="H334" s="48"/>
      <c r="I334" s="48"/>
      <c r="J334" s="25"/>
      <c r="K334" s="25"/>
      <c r="L334" s="49"/>
      <c r="M334" s="25"/>
      <c r="N334" s="25"/>
      <c r="P334" s="19"/>
    </row>
    <row r="335" spans="1:16" ht="12.75" customHeight="1">
      <c r="A335" s="19"/>
      <c r="B335" s="19"/>
      <c r="C335" s="19"/>
      <c r="D335" s="50"/>
      <c r="E335" s="48"/>
      <c r="F335" s="48"/>
      <c r="G335" s="48"/>
      <c r="H335" s="48"/>
      <c r="I335" s="48"/>
      <c r="J335" s="25"/>
      <c r="K335" s="25"/>
      <c r="L335" s="49"/>
      <c r="M335" s="25"/>
      <c r="N335" s="25"/>
      <c r="P335" s="19"/>
    </row>
    <row r="336" spans="1:16" ht="12.75" customHeight="1">
      <c r="A336" s="19"/>
      <c r="B336" s="19"/>
      <c r="C336" s="19"/>
      <c r="D336" s="50"/>
      <c r="E336" s="48"/>
      <c r="F336" s="48"/>
      <c r="G336" s="48"/>
      <c r="H336" s="48"/>
      <c r="I336" s="48"/>
      <c r="J336" s="25"/>
      <c r="K336" s="25"/>
      <c r="L336" s="49"/>
      <c r="M336" s="25"/>
      <c r="N336" s="25"/>
      <c r="P336" s="19"/>
    </row>
    <row r="337" spans="1:16" ht="12.75" customHeight="1">
      <c r="A337" s="19"/>
      <c r="B337" s="19"/>
      <c r="C337" s="19"/>
      <c r="D337" s="50"/>
      <c r="E337" s="48"/>
      <c r="F337" s="48"/>
      <c r="G337" s="48"/>
      <c r="H337" s="48"/>
      <c r="I337" s="48"/>
      <c r="J337" s="25"/>
      <c r="K337" s="25"/>
      <c r="L337" s="49"/>
      <c r="M337" s="25"/>
      <c r="N337" s="25"/>
      <c r="P337" s="19"/>
    </row>
    <row r="338" spans="1:16" ht="12.75" customHeight="1">
      <c r="A338" s="19"/>
      <c r="B338" s="19"/>
      <c r="C338" s="19"/>
      <c r="D338" s="50"/>
      <c r="E338" s="48"/>
      <c r="F338" s="48"/>
      <c r="G338" s="48"/>
      <c r="H338" s="48"/>
      <c r="I338" s="48"/>
      <c r="J338" s="25"/>
      <c r="K338" s="25"/>
      <c r="L338" s="49"/>
      <c r="M338" s="25"/>
      <c r="N338" s="25"/>
      <c r="P338" s="19"/>
    </row>
    <row r="339" spans="1:16" ht="12.75" customHeight="1">
      <c r="A339" s="19"/>
      <c r="B339" s="19"/>
      <c r="C339" s="19"/>
      <c r="D339" s="50"/>
      <c r="E339" s="48"/>
      <c r="F339" s="48"/>
      <c r="G339" s="48"/>
      <c r="H339" s="48"/>
      <c r="I339" s="48"/>
      <c r="J339" s="25"/>
      <c r="K339" s="25"/>
      <c r="L339" s="49"/>
      <c r="M339" s="25"/>
      <c r="N339" s="25"/>
      <c r="P339" s="19"/>
    </row>
    <row r="340" spans="1:16" ht="12.75" customHeight="1">
      <c r="A340" s="19"/>
      <c r="B340" s="19"/>
      <c r="C340" s="19"/>
      <c r="D340" s="50"/>
      <c r="E340" s="48"/>
      <c r="F340" s="48"/>
      <c r="G340" s="48"/>
      <c r="H340" s="48"/>
      <c r="I340" s="48"/>
      <c r="J340" s="25"/>
      <c r="K340" s="25"/>
      <c r="L340" s="49"/>
      <c r="M340" s="25"/>
      <c r="N340" s="25"/>
      <c r="P340" s="19"/>
    </row>
    <row r="341" spans="1:16" ht="12.75" customHeight="1">
      <c r="A341" s="19"/>
      <c r="B341" s="19"/>
      <c r="C341" s="19"/>
      <c r="D341" s="50"/>
      <c r="E341" s="48"/>
      <c r="F341" s="48"/>
      <c r="G341" s="48"/>
      <c r="H341" s="48"/>
      <c r="I341" s="48"/>
      <c r="J341" s="25"/>
      <c r="K341" s="25"/>
      <c r="L341" s="49"/>
      <c r="M341" s="25"/>
      <c r="N341" s="25"/>
      <c r="P341" s="19"/>
    </row>
    <row r="342" spans="1:16" ht="12.75" customHeight="1">
      <c r="A342" s="19"/>
      <c r="B342" s="19"/>
      <c r="C342" s="19"/>
      <c r="D342" s="50"/>
      <c r="E342" s="48"/>
      <c r="F342" s="48"/>
      <c r="G342" s="48"/>
      <c r="H342" s="48"/>
      <c r="I342" s="48"/>
      <c r="J342" s="25"/>
      <c r="K342" s="25"/>
      <c r="L342" s="49"/>
      <c r="M342" s="25"/>
      <c r="N342" s="25"/>
      <c r="P342" s="19"/>
    </row>
    <row r="343" spans="1:16" ht="12.75" customHeight="1">
      <c r="A343" s="19"/>
      <c r="B343" s="19"/>
      <c r="C343" s="19"/>
      <c r="D343" s="50"/>
      <c r="E343" s="48"/>
      <c r="F343" s="48"/>
      <c r="G343" s="48"/>
      <c r="H343" s="48"/>
      <c r="I343" s="48"/>
      <c r="J343" s="25"/>
      <c r="K343" s="25"/>
      <c r="L343" s="49"/>
      <c r="M343" s="25"/>
      <c r="N343" s="25"/>
      <c r="P343" s="19"/>
    </row>
    <row r="344" spans="1:16" ht="12.75" customHeight="1">
      <c r="A344" s="19"/>
      <c r="B344" s="19"/>
      <c r="C344" s="19"/>
      <c r="D344" s="50"/>
      <c r="E344" s="48"/>
      <c r="F344" s="48"/>
      <c r="G344" s="48"/>
      <c r="H344" s="48"/>
      <c r="I344" s="48"/>
      <c r="J344" s="25"/>
      <c r="K344" s="25"/>
      <c r="L344" s="49"/>
      <c r="M344" s="25"/>
      <c r="N344" s="25"/>
      <c r="P344" s="19"/>
    </row>
    <row r="345" spans="1:16" ht="12.75" customHeight="1">
      <c r="A345" s="19"/>
      <c r="B345" s="19"/>
      <c r="C345" s="19"/>
      <c r="D345" s="50"/>
      <c r="E345" s="48"/>
      <c r="F345" s="48"/>
      <c r="G345" s="48"/>
      <c r="H345" s="48"/>
      <c r="I345" s="48"/>
      <c r="J345" s="25"/>
      <c r="K345" s="25"/>
      <c r="L345" s="49"/>
      <c r="M345" s="25"/>
      <c r="N345" s="25"/>
      <c r="P345" s="19"/>
    </row>
    <row r="346" spans="1:16" ht="12.75" customHeight="1">
      <c r="A346" s="19"/>
      <c r="B346" s="19"/>
      <c r="C346" s="19"/>
      <c r="D346" s="50"/>
      <c r="E346" s="48"/>
      <c r="F346" s="48"/>
      <c r="G346" s="48"/>
      <c r="H346" s="48"/>
      <c r="I346" s="48"/>
      <c r="J346" s="25"/>
      <c r="K346" s="25"/>
      <c r="L346" s="49"/>
      <c r="M346" s="25"/>
      <c r="N346" s="25"/>
      <c r="P346" s="19"/>
    </row>
    <row r="347" spans="1:16" ht="12.75" customHeight="1">
      <c r="A347" s="19"/>
      <c r="B347" s="19"/>
      <c r="C347" s="19"/>
      <c r="D347" s="50"/>
      <c r="E347" s="48"/>
      <c r="F347" s="48"/>
      <c r="G347" s="48"/>
      <c r="H347" s="48"/>
      <c r="I347" s="48"/>
      <c r="J347" s="25"/>
      <c r="K347" s="25"/>
      <c r="L347" s="49"/>
      <c r="M347" s="25"/>
      <c r="N347" s="25"/>
      <c r="P347" s="19"/>
    </row>
    <row r="348" spans="1:16" ht="12.75" customHeight="1">
      <c r="A348" s="19"/>
      <c r="B348" s="19"/>
      <c r="C348" s="19"/>
      <c r="D348" s="50"/>
      <c r="E348" s="48"/>
      <c r="F348" s="48"/>
      <c r="G348" s="48"/>
      <c r="H348" s="48"/>
      <c r="I348" s="48"/>
      <c r="J348" s="25"/>
      <c r="K348" s="25"/>
      <c r="L348" s="49"/>
      <c r="M348" s="25"/>
      <c r="N348" s="25"/>
      <c r="P348" s="19"/>
    </row>
    <row r="349" spans="1:16" ht="12.75" customHeight="1">
      <c r="A349" s="19"/>
      <c r="B349" s="19"/>
      <c r="C349" s="19"/>
      <c r="D349" s="50"/>
      <c r="E349" s="48"/>
      <c r="F349" s="48"/>
      <c r="G349" s="48"/>
      <c r="H349" s="48"/>
      <c r="I349" s="48"/>
      <c r="J349" s="25"/>
      <c r="K349" s="25"/>
      <c r="L349" s="49"/>
      <c r="M349" s="25"/>
      <c r="N349" s="25"/>
      <c r="P349" s="19"/>
    </row>
    <row r="350" spans="1:16" ht="12.75" customHeight="1">
      <c r="A350" s="19"/>
      <c r="B350" s="19"/>
      <c r="C350" s="19"/>
      <c r="D350" s="50"/>
      <c r="E350" s="48"/>
      <c r="F350" s="48"/>
      <c r="G350" s="48"/>
      <c r="H350" s="48"/>
      <c r="I350" s="48"/>
      <c r="J350" s="25"/>
      <c r="K350" s="25"/>
      <c r="L350" s="49"/>
      <c r="M350" s="25"/>
      <c r="N350" s="25"/>
      <c r="P350" s="19"/>
    </row>
    <row r="351" spans="1:16" ht="12.75" customHeight="1">
      <c r="A351" s="19"/>
      <c r="B351" s="19"/>
      <c r="C351" s="19"/>
      <c r="D351" s="50"/>
      <c r="E351" s="48"/>
      <c r="F351" s="48"/>
      <c r="G351" s="48"/>
      <c r="H351" s="48"/>
      <c r="I351" s="48"/>
      <c r="J351" s="25"/>
      <c r="K351" s="25"/>
      <c r="L351" s="49"/>
      <c r="M351" s="25"/>
      <c r="N351" s="25"/>
      <c r="P351" s="19"/>
    </row>
    <row r="352" spans="1:16" ht="12.75" customHeight="1">
      <c r="A352" s="19"/>
      <c r="B352" s="19"/>
      <c r="C352" s="19"/>
      <c r="D352" s="50"/>
      <c r="E352" s="48"/>
      <c r="F352" s="48"/>
      <c r="G352" s="48"/>
      <c r="H352" s="48"/>
      <c r="I352" s="48"/>
      <c r="J352" s="25"/>
      <c r="K352" s="25"/>
      <c r="L352" s="49"/>
      <c r="M352" s="25"/>
      <c r="N352" s="25"/>
      <c r="P352" s="19"/>
    </row>
    <row r="353" spans="1:16" ht="12.75" customHeight="1">
      <c r="A353" s="19"/>
      <c r="B353" s="19"/>
      <c r="C353" s="19"/>
      <c r="D353" s="50"/>
      <c r="E353" s="48"/>
      <c r="F353" s="48"/>
      <c r="G353" s="48"/>
      <c r="H353" s="48"/>
      <c r="I353" s="48"/>
      <c r="J353" s="25"/>
      <c r="K353" s="25"/>
      <c r="L353" s="49"/>
      <c r="M353" s="25"/>
      <c r="N353" s="25"/>
      <c r="P353" s="19"/>
    </row>
    <row r="354" spans="1:16" ht="12.75" customHeight="1">
      <c r="A354" s="19"/>
      <c r="B354" s="19"/>
      <c r="C354" s="19"/>
      <c r="D354" s="50"/>
      <c r="E354" s="48"/>
      <c r="F354" s="48"/>
      <c r="G354" s="48"/>
      <c r="H354" s="48"/>
      <c r="I354" s="48"/>
      <c r="J354" s="25"/>
      <c r="K354" s="25"/>
      <c r="L354" s="49"/>
      <c r="M354" s="25"/>
      <c r="N354" s="25"/>
      <c r="P354" s="19"/>
    </row>
    <row r="355" spans="1:16" ht="12.75" customHeight="1">
      <c r="A355" s="19"/>
      <c r="B355" s="19"/>
      <c r="C355" s="19"/>
      <c r="D355" s="50"/>
      <c r="E355" s="48"/>
      <c r="F355" s="48"/>
      <c r="G355" s="48"/>
      <c r="H355" s="48"/>
      <c r="I355" s="48"/>
      <c r="J355" s="25"/>
      <c r="K355" s="25"/>
      <c r="L355" s="49"/>
      <c r="M355" s="25"/>
      <c r="N355" s="25"/>
      <c r="P355" s="19"/>
    </row>
    <row r="356" spans="1:16" ht="12.75" customHeight="1">
      <c r="A356" s="19"/>
      <c r="B356" s="19"/>
      <c r="C356" s="19"/>
      <c r="D356" s="50"/>
      <c r="E356" s="48"/>
      <c r="F356" s="48"/>
      <c r="G356" s="48"/>
      <c r="H356" s="48"/>
      <c r="I356" s="48"/>
      <c r="J356" s="25"/>
      <c r="K356" s="25"/>
      <c r="L356" s="49"/>
      <c r="M356" s="25"/>
      <c r="N356" s="25"/>
      <c r="P356" s="19"/>
    </row>
    <row r="357" spans="1:16" ht="12.75" customHeight="1">
      <c r="A357" s="19"/>
      <c r="B357" s="19"/>
      <c r="C357" s="19"/>
      <c r="D357" s="50"/>
      <c r="E357" s="48"/>
      <c r="F357" s="48"/>
      <c r="G357" s="48"/>
      <c r="H357" s="48"/>
      <c r="I357" s="48"/>
      <c r="J357" s="25"/>
      <c r="K357" s="25"/>
      <c r="L357" s="49"/>
      <c r="M357" s="25"/>
      <c r="N357" s="25"/>
      <c r="P357" s="19"/>
    </row>
    <row r="358" spans="1:16" ht="12.75" customHeight="1">
      <c r="A358" s="19"/>
      <c r="B358" s="19"/>
      <c r="C358" s="19"/>
      <c r="D358" s="50"/>
      <c r="E358" s="48"/>
      <c r="F358" s="48"/>
      <c r="G358" s="48"/>
      <c r="H358" s="48"/>
      <c r="I358" s="48"/>
      <c r="J358" s="25"/>
      <c r="K358" s="25"/>
      <c r="L358" s="49"/>
      <c r="M358" s="25"/>
      <c r="N358" s="25"/>
      <c r="P358" s="19"/>
    </row>
    <row r="359" spans="1:16" ht="12.75" customHeight="1">
      <c r="A359" s="19"/>
      <c r="B359" s="19"/>
      <c r="C359" s="19"/>
      <c r="D359" s="50"/>
      <c r="E359" s="48"/>
      <c r="F359" s="48"/>
      <c r="G359" s="48"/>
      <c r="H359" s="48"/>
      <c r="I359" s="48"/>
      <c r="J359" s="25"/>
      <c r="K359" s="25"/>
      <c r="L359" s="49"/>
      <c r="M359" s="25"/>
      <c r="N359" s="25"/>
      <c r="P359" s="19"/>
    </row>
    <row r="360" spans="1:16" ht="12.75" customHeight="1">
      <c r="A360" s="19"/>
      <c r="B360" s="19"/>
      <c r="C360" s="19"/>
      <c r="D360" s="50"/>
      <c r="E360" s="48"/>
      <c r="F360" s="48"/>
      <c r="G360" s="48"/>
      <c r="H360" s="48"/>
      <c r="I360" s="48"/>
      <c r="J360" s="25"/>
      <c r="K360" s="25"/>
      <c r="L360" s="49"/>
      <c r="M360" s="25"/>
      <c r="N360" s="25"/>
      <c r="P360" s="19"/>
    </row>
    <row r="361" spans="1:16" ht="12.75" customHeight="1">
      <c r="A361" s="19"/>
      <c r="B361" s="19"/>
      <c r="C361" s="19"/>
      <c r="D361" s="50"/>
      <c r="E361" s="48"/>
      <c r="F361" s="48"/>
      <c r="G361" s="48"/>
      <c r="H361" s="48"/>
      <c r="I361" s="48"/>
      <c r="J361" s="25"/>
      <c r="K361" s="25"/>
      <c r="L361" s="49"/>
      <c r="M361" s="25"/>
      <c r="N361" s="25"/>
      <c r="P361" s="19"/>
    </row>
    <row r="362" spans="1:16" ht="12.75" customHeight="1">
      <c r="A362" s="19"/>
      <c r="B362" s="19"/>
      <c r="C362" s="19"/>
      <c r="D362" s="50"/>
      <c r="E362" s="48"/>
      <c r="F362" s="48"/>
      <c r="G362" s="48"/>
      <c r="H362" s="48"/>
      <c r="I362" s="48"/>
      <c r="J362" s="25"/>
      <c r="K362" s="25"/>
      <c r="L362" s="49"/>
      <c r="M362" s="25"/>
      <c r="N362" s="25"/>
      <c r="P362" s="19"/>
    </row>
    <row r="363" spans="1:16" ht="12.75" customHeight="1">
      <c r="A363" s="19"/>
      <c r="B363" s="19"/>
      <c r="C363" s="19"/>
      <c r="D363" s="50"/>
      <c r="E363" s="48"/>
      <c r="F363" s="48"/>
      <c r="G363" s="48"/>
      <c r="H363" s="48"/>
      <c r="I363" s="48"/>
      <c r="J363" s="25"/>
      <c r="K363" s="25"/>
      <c r="L363" s="49"/>
      <c r="M363" s="25"/>
      <c r="N363" s="25"/>
      <c r="P363" s="19"/>
    </row>
    <row r="364" spans="1:16" ht="12.75" customHeight="1">
      <c r="A364" s="19"/>
      <c r="B364" s="19"/>
      <c r="C364" s="19"/>
      <c r="D364" s="50"/>
      <c r="E364" s="48"/>
      <c r="F364" s="48"/>
      <c r="G364" s="48"/>
      <c r="H364" s="48"/>
      <c r="I364" s="48"/>
      <c r="J364" s="25"/>
      <c r="K364" s="25"/>
      <c r="L364" s="49"/>
      <c r="M364" s="25"/>
      <c r="N364" s="25"/>
      <c r="P364" s="19"/>
    </row>
    <row r="365" spans="1:16" ht="12.75" customHeight="1">
      <c r="A365" s="19"/>
      <c r="B365" s="19"/>
      <c r="C365" s="19"/>
      <c r="D365" s="50"/>
      <c r="E365" s="48"/>
      <c r="F365" s="48"/>
      <c r="G365" s="48"/>
      <c r="H365" s="48"/>
      <c r="I365" s="48"/>
      <c r="J365" s="25"/>
      <c r="K365" s="25"/>
      <c r="L365" s="49"/>
      <c r="M365" s="25"/>
      <c r="N365" s="25"/>
      <c r="P365" s="19"/>
    </row>
    <row r="366" spans="1:16" ht="12.75" customHeight="1">
      <c r="A366" s="19"/>
      <c r="B366" s="19"/>
      <c r="C366" s="19"/>
      <c r="D366" s="50"/>
      <c r="E366" s="48"/>
      <c r="F366" s="48"/>
      <c r="G366" s="48"/>
      <c r="H366" s="48"/>
      <c r="I366" s="48"/>
      <c r="J366" s="25"/>
      <c r="K366" s="25"/>
      <c r="L366" s="49"/>
      <c r="M366" s="25"/>
      <c r="N366" s="25"/>
      <c r="P366" s="19"/>
    </row>
    <row r="367" spans="1:16" ht="12.75" customHeight="1">
      <c r="A367" s="19"/>
      <c r="B367" s="19"/>
      <c r="C367" s="19"/>
      <c r="D367" s="50"/>
      <c r="E367" s="48"/>
      <c r="F367" s="48"/>
      <c r="G367" s="48"/>
      <c r="H367" s="48"/>
      <c r="I367" s="48"/>
      <c r="J367" s="25"/>
      <c r="K367" s="25"/>
      <c r="L367" s="49"/>
      <c r="M367" s="25"/>
      <c r="N367" s="25"/>
      <c r="P367" s="19"/>
    </row>
    <row r="368" spans="1:16" ht="12.75" customHeight="1">
      <c r="A368" s="19"/>
      <c r="B368" s="19"/>
      <c r="C368" s="19"/>
      <c r="D368" s="50"/>
      <c r="E368" s="48"/>
      <c r="F368" s="48"/>
      <c r="G368" s="48"/>
      <c r="H368" s="48"/>
      <c r="I368" s="48"/>
      <c r="J368" s="25"/>
      <c r="K368" s="25"/>
      <c r="L368" s="49"/>
      <c r="M368" s="25"/>
      <c r="N368" s="25"/>
      <c r="P368" s="19"/>
    </row>
    <row r="369" spans="1:16" ht="12.75" customHeight="1">
      <c r="A369" s="19"/>
      <c r="B369" s="19"/>
      <c r="C369" s="19"/>
      <c r="D369" s="50"/>
      <c r="E369" s="48"/>
      <c r="F369" s="48"/>
      <c r="G369" s="48"/>
      <c r="H369" s="48"/>
      <c r="I369" s="48"/>
      <c r="J369" s="25"/>
      <c r="K369" s="25"/>
      <c r="L369" s="49"/>
      <c r="M369" s="25"/>
      <c r="N369" s="25"/>
      <c r="P369" s="19"/>
    </row>
    <row r="370" spans="1:16" ht="12.75" customHeight="1">
      <c r="A370" s="19"/>
      <c r="B370" s="19"/>
      <c r="C370" s="19"/>
      <c r="D370" s="50"/>
      <c r="E370" s="48"/>
      <c r="F370" s="48"/>
      <c r="G370" s="48"/>
      <c r="H370" s="48"/>
      <c r="I370" s="48"/>
      <c r="J370" s="25"/>
      <c r="K370" s="25"/>
      <c r="L370" s="49"/>
      <c r="M370" s="25"/>
      <c r="N370" s="25"/>
      <c r="P370" s="19"/>
    </row>
    <row r="371" spans="1:16" ht="12.75" customHeight="1">
      <c r="A371" s="19"/>
      <c r="B371" s="19"/>
      <c r="C371" s="19"/>
      <c r="D371" s="50"/>
      <c r="E371" s="48"/>
      <c r="F371" s="48"/>
      <c r="G371" s="48"/>
      <c r="H371" s="48"/>
      <c r="I371" s="48"/>
      <c r="J371" s="25"/>
      <c r="K371" s="25"/>
      <c r="L371" s="49"/>
      <c r="M371" s="25"/>
      <c r="N371" s="25"/>
      <c r="P371" s="19"/>
    </row>
    <row r="372" spans="1:16" ht="12.75" customHeight="1">
      <c r="A372" s="19"/>
      <c r="B372" s="19"/>
      <c r="C372" s="19"/>
      <c r="D372" s="50"/>
      <c r="E372" s="48"/>
      <c r="F372" s="48"/>
      <c r="G372" s="48"/>
      <c r="H372" s="48"/>
      <c r="I372" s="48"/>
      <c r="J372" s="25"/>
      <c r="K372" s="25"/>
      <c r="L372" s="49"/>
      <c r="M372" s="25"/>
      <c r="N372" s="25"/>
      <c r="P372" s="19"/>
    </row>
    <row r="373" spans="1:16" ht="12.75" customHeight="1">
      <c r="A373" s="19"/>
      <c r="B373" s="19"/>
      <c r="C373" s="19"/>
      <c r="D373" s="50"/>
      <c r="E373" s="48"/>
      <c r="F373" s="48"/>
      <c r="G373" s="48"/>
      <c r="H373" s="48"/>
      <c r="I373" s="48"/>
      <c r="J373" s="25"/>
      <c r="K373" s="25"/>
      <c r="L373" s="49"/>
      <c r="M373" s="25"/>
      <c r="N373" s="25"/>
      <c r="P373" s="19"/>
    </row>
    <row r="374" spans="1:16" ht="12.75" customHeight="1">
      <c r="A374" s="19"/>
      <c r="B374" s="19"/>
      <c r="C374" s="19"/>
      <c r="D374" s="50"/>
      <c r="E374" s="48"/>
      <c r="F374" s="48"/>
      <c r="G374" s="48"/>
      <c r="H374" s="48"/>
      <c r="I374" s="48"/>
      <c r="J374" s="25"/>
      <c r="K374" s="25"/>
      <c r="L374" s="49"/>
      <c r="M374" s="25"/>
      <c r="N374" s="25"/>
      <c r="P374" s="19"/>
    </row>
    <row r="375" spans="1:16" ht="12.75" customHeight="1">
      <c r="A375" s="19"/>
      <c r="B375" s="19"/>
      <c r="C375" s="19"/>
      <c r="D375" s="50"/>
      <c r="E375" s="48"/>
      <c r="F375" s="48"/>
      <c r="G375" s="48"/>
      <c r="H375" s="48"/>
      <c r="I375" s="48"/>
      <c r="J375" s="25"/>
      <c r="K375" s="25"/>
      <c r="L375" s="49"/>
      <c r="M375" s="25"/>
      <c r="N375" s="25"/>
      <c r="P375" s="19"/>
    </row>
    <row r="376" spans="1:16" ht="12.75" customHeight="1">
      <c r="A376" s="19"/>
      <c r="B376" s="19"/>
      <c r="C376" s="19"/>
      <c r="D376" s="50"/>
      <c r="E376" s="48"/>
      <c r="F376" s="48"/>
      <c r="G376" s="48"/>
      <c r="H376" s="48"/>
      <c r="I376" s="48"/>
      <c r="J376" s="25"/>
      <c r="K376" s="25"/>
      <c r="L376" s="49"/>
      <c r="M376" s="25"/>
      <c r="N376" s="25"/>
      <c r="P376" s="19"/>
    </row>
    <row r="377" spans="1:16" ht="12.75" customHeight="1">
      <c r="A377" s="19"/>
      <c r="B377" s="19"/>
      <c r="C377" s="19"/>
      <c r="D377" s="50"/>
      <c r="E377" s="48"/>
      <c r="F377" s="48"/>
      <c r="G377" s="48"/>
      <c r="H377" s="48"/>
      <c r="I377" s="48"/>
      <c r="J377" s="25"/>
      <c r="K377" s="25"/>
      <c r="L377" s="49"/>
      <c r="M377" s="25"/>
      <c r="N377" s="25"/>
      <c r="P377" s="19"/>
    </row>
    <row r="378" spans="1:16" ht="12.75" customHeight="1">
      <c r="A378" s="19"/>
      <c r="B378" s="19"/>
      <c r="C378" s="19"/>
      <c r="D378" s="50"/>
      <c r="E378" s="48"/>
      <c r="F378" s="48"/>
      <c r="G378" s="48"/>
      <c r="H378" s="48"/>
      <c r="I378" s="48"/>
      <c r="J378" s="25"/>
      <c r="K378" s="25"/>
      <c r="L378" s="49"/>
      <c r="M378" s="25"/>
      <c r="N378" s="25"/>
      <c r="P378" s="19"/>
    </row>
    <row r="379" spans="1:16" ht="12.75" customHeight="1">
      <c r="A379" s="19"/>
      <c r="B379" s="19"/>
      <c r="C379" s="19"/>
      <c r="D379" s="50"/>
      <c r="E379" s="48"/>
      <c r="F379" s="48"/>
      <c r="G379" s="48"/>
      <c r="H379" s="48"/>
      <c r="I379" s="48"/>
      <c r="J379" s="25"/>
      <c r="K379" s="25"/>
      <c r="L379" s="49"/>
      <c r="M379" s="25"/>
      <c r="N379" s="25"/>
      <c r="P379" s="19"/>
    </row>
    <row r="380" spans="1:16" ht="12.75" customHeight="1">
      <c r="A380" s="19"/>
      <c r="B380" s="19"/>
      <c r="C380" s="19"/>
      <c r="D380" s="50"/>
      <c r="E380" s="48"/>
      <c r="F380" s="48"/>
      <c r="G380" s="48"/>
      <c r="H380" s="48"/>
      <c r="I380" s="48"/>
      <c r="J380" s="25"/>
      <c r="K380" s="25"/>
      <c r="L380" s="49"/>
      <c r="M380" s="25"/>
      <c r="N380" s="25"/>
      <c r="P380" s="19"/>
    </row>
    <row r="381" spans="1:16" ht="12.75" customHeight="1">
      <c r="A381" s="19"/>
      <c r="B381" s="19"/>
      <c r="C381" s="19"/>
      <c r="D381" s="50"/>
      <c r="E381" s="48"/>
      <c r="F381" s="48"/>
      <c r="G381" s="48"/>
      <c r="H381" s="48"/>
      <c r="I381" s="48"/>
      <c r="J381" s="25"/>
      <c r="K381" s="25"/>
      <c r="L381" s="49"/>
      <c r="M381" s="25"/>
      <c r="N381" s="25"/>
      <c r="P381" s="19"/>
    </row>
    <row r="382" spans="1:16" ht="12.75" customHeight="1">
      <c r="A382" s="19"/>
      <c r="B382" s="19"/>
      <c r="C382" s="19"/>
      <c r="D382" s="50"/>
      <c r="E382" s="48"/>
      <c r="F382" s="48"/>
      <c r="G382" s="48"/>
      <c r="H382" s="48"/>
      <c r="I382" s="48"/>
      <c r="J382" s="25"/>
      <c r="K382" s="25"/>
      <c r="L382" s="49"/>
      <c r="M382" s="25"/>
      <c r="N382" s="25"/>
      <c r="P382" s="19"/>
    </row>
    <row r="383" spans="1:16" ht="12.75" customHeight="1">
      <c r="A383" s="19"/>
      <c r="B383" s="19"/>
      <c r="C383" s="19"/>
      <c r="D383" s="50"/>
      <c r="E383" s="48"/>
      <c r="F383" s="48"/>
      <c r="G383" s="48"/>
      <c r="H383" s="48"/>
      <c r="I383" s="48"/>
      <c r="J383" s="25"/>
      <c r="K383" s="25"/>
      <c r="L383" s="49"/>
      <c r="M383" s="25"/>
      <c r="N383" s="25"/>
      <c r="P383" s="19"/>
    </row>
    <row r="384" spans="1:16" ht="12.75" customHeight="1">
      <c r="A384" s="19"/>
      <c r="B384" s="19"/>
      <c r="C384" s="19"/>
      <c r="D384" s="50"/>
      <c r="E384" s="48"/>
      <c r="F384" s="48"/>
      <c r="G384" s="48"/>
      <c r="H384" s="48"/>
      <c r="I384" s="48"/>
      <c r="J384" s="25"/>
      <c r="K384" s="25"/>
      <c r="L384" s="49"/>
      <c r="M384" s="25"/>
      <c r="N384" s="25"/>
      <c r="P384" s="19"/>
    </row>
    <row r="385" spans="1:16" ht="12.75" customHeight="1">
      <c r="A385" s="19"/>
      <c r="B385" s="19"/>
      <c r="C385" s="19"/>
      <c r="D385" s="50"/>
      <c r="E385" s="48"/>
      <c r="F385" s="48"/>
      <c r="G385" s="48"/>
      <c r="H385" s="48"/>
      <c r="I385" s="48"/>
      <c r="J385" s="25"/>
      <c r="K385" s="25"/>
      <c r="L385" s="49"/>
      <c r="M385" s="25"/>
      <c r="N385" s="25"/>
      <c r="P385" s="19"/>
    </row>
    <row r="386" spans="1:16" ht="12.75" customHeight="1">
      <c r="A386" s="19"/>
      <c r="B386" s="19"/>
      <c r="C386" s="19"/>
      <c r="D386" s="50"/>
      <c r="E386" s="48"/>
      <c r="F386" s="48"/>
      <c r="G386" s="48"/>
      <c r="H386" s="48"/>
      <c r="I386" s="48"/>
      <c r="J386" s="25"/>
      <c r="K386" s="25"/>
      <c r="L386" s="49"/>
      <c r="M386" s="25"/>
      <c r="N386" s="25"/>
      <c r="P386" s="19"/>
    </row>
    <row r="387" spans="1:16" ht="12.75" customHeight="1">
      <c r="A387" s="19"/>
      <c r="B387" s="19"/>
      <c r="C387" s="19"/>
      <c r="D387" s="50"/>
      <c r="E387" s="48"/>
      <c r="F387" s="48"/>
      <c r="G387" s="48"/>
      <c r="H387" s="48"/>
      <c r="I387" s="48"/>
      <c r="J387" s="25"/>
      <c r="K387" s="25"/>
      <c r="L387" s="49"/>
      <c r="M387" s="25"/>
      <c r="N387" s="25"/>
      <c r="P387" s="19"/>
    </row>
    <row r="388" spans="1:16" ht="12.75" customHeight="1">
      <c r="A388" s="19"/>
      <c r="B388" s="19"/>
      <c r="C388" s="19"/>
      <c r="D388" s="50"/>
      <c r="E388" s="48"/>
      <c r="F388" s="48"/>
      <c r="G388" s="48"/>
      <c r="H388" s="48"/>
      <c r="I388" s="48"/>
      <c r="J388" s="25"/>
      <c r="K388" s="25"/>
      <c r="L388" s="49"/>
      <c r="M388" s="25"/>
      <c r="N388" s="25"/>
      <c r="P388" s="19"/>
    </row>
    <row r="389" spans="1:16" ht="12.75" customHeight="1">
      <c r="A389" s="19"/>
      <c r="B389" s="19"/>
      <c r="C389" s="19"/>
      <c r="D389" s="50"/>
      <c r="E389" s="48"/>
      <c r="F389" s="48"/>
      <c r="G389" s="48"/>
      <c r="H389" s="48"/>
      <c r="I389" s="48"/>
      <c r="J389" s="25"/>
      <c r="K389" s="25"/>
      <c r="L389" s="49"/>
      <c r="M389" s="25"/>
      <c r="N389" s="25"/>
      <c r="P389" s="19"/>
    </row>
    <row r="390" spans="1:16" ht="12.75" customHeight="1">
      <c r="A390" s="19"/>
      <c r="B390" s="19"/>
      <c r="C390" s="19"/>
      <c r="D390" s="50"/>
      <c r="E390" s="48"/>
      <c r="F390" s="48"/>
      <c r="G390" s="48"/>
      <c r="H390" s="48"/>
      <c r="I390" s="48"/>
      <c r="J390" s="25"/>
      <c r="K390" s="25"/>
      <c r="L390" s="49"/>
      <c r="M390" s="25"/>
      <c r="N390" s="25"/>
      <c r="P390" s="19"/>
    </row>
    <row r="391" spans="1:16" ht="12.75" customHeight="1">
      <c r="A391" s="19"/>
      <c r="B391" s="19"/>
      <c r="C391" s="19"/>
      <c r="D391" s="50"/>
      <c r="E391" s="48"/>
      <c r="F391" s="48"/>
      <c r="G391" s="48"/>
      <c r="H391" s="48"/>
      <c r="I391" s="48"/>
      <c r="J391" s="25"/>
      <c r="K391" s="25"/>
      <c r="L391" s="49"/>
      <c r="M391" s="25"/>
      <c r="N391" s="25"/>
      <c r="P391" s="19"/>
    </row>
    <row r="392" spans="1:16" ht="12.75" customHeight="1">
      <c r="A392" s="19"/>
      <c r="B392" s="19"/>
      <c r="C392" s="19"/>
      <c r="D392" s="50"/>
      <c r="E392" s="48"/>
      <c r="F392" s="48"/>
      <c r="G392" s="48"/>
      <c r="H392" s="48"/>
      <c r="I392" s="48"/>
      <c r="J392" s="25"/>
      <c r="K392" s="25"/>
      <c r="L392" s="49"/>
      <c r="M392" s="25"/>
      <c r="N392" s="25"/>
      <c r="P392" s="19"/>
    </row>
    <row r="393" spans="1:16" ht="12.75" customHeight="1">
      <c r="A393" s="19"/>
      <c r="B393" s="19"/>
      <c r="C393" s="19"/>
      <c r="D393" s="50"/>
      <c r="E393" s="48"/>
      <c r="F393" s="48"/>
      <c r="G393" s="48"/>
      <c r="H393" s="48"/>
      <c r="I393" s="48"/>
      <c r="J393" s="25"/>
      <c r="K393" s="25"/>
      <c r="L393" s="49"/>
      <c r="M393" s="25"/>
      <c r="N393" s="25"/>
      <c r="P393" s="19"/>
    </row>
    <row r="394" spans="1:16" ht="12.75" customHeight="1">
      <c r="A394" s="19"/>
      <c r="B394" s="19"/>
      <c r="C394" s="19"/>
      <c r="D394" s="50"/>
      <c r="E394" s="48"/>
      <c r="F394" s="48"/>
      <c r="G394" s="48"/>
      <c r="H394" s="48"/>
      <c r="I394" s="48"/>
      <c r="J394" s="25"/>
      <c r="K394" s="25"/>
      <c r="L394" s="49"/>
      <c r="M394" s="25"/>
      <c r="N394" s="25"/>
      <c r="P394" s="19"/>
    </row>
    <row r="395" spans="1:16" ht="12.75" customHeight="1">
      <c r="A395" s="19"/>
      <c r="B395" s="19"/>
      <c r="C395" s="19"/>
      <c r="D395" s="50"/>
      <c r="E395" s="48"/>
      <c r="F395" s="48"/>
      <c r="G395" s="48"/>
      <c r="H395" s="48"/>
      <c r="I395" s="48"/>
      <c r="J395" s="25"/>
      <c r="K395" s="25"/>
      <c r="L395" s="49"/>
      <c r="M395" s="25"/>
      <c r="N395" s="25"/>
      <c r="P395" s="19"/>
    </row>
    <row r="396" spans="1:16" ht="12.75" customHeight="1">
      <c r="A396" s="19"/>
      <c r="B396" s="19"/>
      <c r="C396" s="19"/>
      <c r="D396" s="50"/>
      <c r="E396" s="48"/>
      <c r="F396" s="48"/>
      <c r="G396" s="48"/>
      <c r="H396" s="48"/>
      <c r="I396" s="48"/>
      <c r="J396" s="25"/>
      <c r="K396" s="25"/>
      <c r="L396" s="49"/>
      <c r="M396" s="25"/>
      <c r="N396" s="25"/>
      <c r="P396" s="19"/>
    </row>
    <row r="397" spans="1:16" ht="12.75" customHeight="1">
      <c r="A397" s="19"/>
      <c r="B397" s="19"/>
      <c r="C397" s="19"/>
      <c r="D397" s="50"/>
      <c r="E397" s="48"/>
      <c r="F397" s="48"/>
      <c r="G397" s="48"/>
      <c r="H397" s="48"/>
      <c r="I397" s="48"/>
      <c r="J397" s="25"/>
      <c r="K397" s="25"/>
      <c r="L397" s="49"/>
      <c r="M397" s="25"/>
      <c r="N397" s="25"/>
      <c r="P397" s="19"/>
    </row>
    <row r="398" spans="1:16" ht="12.75" customHeight="1">
      <c r="A398" s="19"/>
      <c r="B398" s="19"/>
      <c r="C398" s="19"/>
      <c r="D398" s="50"/>
      <c r="E398" s="48"/>
      <c r="F398" s="48"/>
      <c r="G398" s="48"/>
      <c r="H398" s="48"/>
      <c r="I398" s="48"/>
      <c r="J398" s="25"/>
      <c r="K398" s="25"/>
      <c r="L398" s="49"/>
      <c r="M398" s="25"/>
      <c r="N398" s="25"/>
      <c r="P398" s="19"/>
    </row>
    <row r="399" spans="1:16" ht="12.75" customHeight="1">
      <c r="A399" s="19"/>
      <c r="B399" s="19"/>
      <c r="C399" s="19"/>
      <c r="D399" s="50"/>
      <c r="E399" s="48"/>
      <c r="F399" s="48"/>
      <c r="G399" s="48"/>
      <c r="H399" s="48"/>
      <c r="I399" s="48"/>
      <c r="J399" s="25"/>
      <c r="K399" s="25"/>
      <c r="L399" s="49"/>
      <c r="M399" s="25"/>
      <c r="N399" s="25"/>
      <c r="P399" s="19"/>
    </row>
    <row r="400" spans="1:16" ht="12.75" customHeight="1">
      <c r="A400" s="19"/>
      <c r="B400" s="19"/>
      <c r="C400" s="19"/>
      <c r="D400" s="50"/>
      <c r="E400" s="48"/>
      <c r="F400" s="48"/>
      <c r="G400" s="48"/>
      <c r="H400" s="48"/>
      <c r="I400" s="48"/>
      <c r="J400" s="25"/>
      <c r="K400" s="25"/>
      <c r="L400" s="49"/>
      <c r="M400" s="25"/>
      <c r="N400" s="25"/>
      <c r="P400" s="19"/>
    </row>
    <row r="401" spans="1:16" ht="12.75" customHeight="1">
      <c r="A401" s="19"/>
      <c r="B401" s="19"/>
      <c r="C401" s="19"/>
      <c r="D401" s="50"/>
      <c r="E401" s="48"/>
      <c r="F401" s="48"/>
      <c r="G401" s="48"/>
      <c r="H401" s="48"/>
      <c r="I401" s="48"/>
      <c r="J401" s="25"/>
      <c r="K401" s="25"/>
      <c r="L401" s="49"/>
      <c r="M401" s="25"/>
      <c r="N401" s="25"/>
      <c r="P401" s="19"/>
    </row>
    <row r="402" spans="1:16" ht="12.75" customHeight="1">
      <c r="A402" s="19"/>
      <c r="B402" s="19"/>
      <c r="C402" s="19"/>
      <c r="D402" s="50"/>
      <c r="E402" s="48"/>
      <c r="F402" s="48"/>
      <c r="G402" s="48"/>
      <c r="H402" s="48"/>
      <c r="I402" s="48"/>
      <c r="J402" s="25"/>
      <c r="K402" s="25"/>
      <c r="L402" s="49"/>
      <c r="M402" s="25"/>
      <c r="N402" s="25"/>
      <c r="P402" s="19"/>
    </row>
    <row r="403" spans="1:16" ht="12.75" customHeight="1">
      <c r="A403" s="19"/>
      <c r="B403" s="19"/>
      <c r="C403" s="19"/>
      <c r="D403" s="50"/>
      <c r="E403" s="48"/>
      <c r="F403" s="48"/>
      <c r="G403" s="48"/>
      <c r="H403" s="48"/>
      <c r="I403" s="48"/>
      <c r="J403" s="25"/>
      <c r="K403" s="25"/>
      <c r="L403" s="49"/>
      <c r="M403" s="25"/>
      <c r="N403" s="25"/>
      <c r="P403" s="19"/>
    </row>
    <row r="404" spans="1:16" ht="12.75" customHeight="1">
      <c r="A404" s="19"/>
      <c r="B404" s="19"/>
      <c r="C404" s="19"/>
      <c r="D404" s="50"/>
      <c r="E404" s="48"/>
      <c r="F404" s="48"/>
      <c r="G404" s="48"/>
      <c r="H404" s="48"/>
      <c r="I404" s="48"/>
      <c r="J404" s="25"/>
      <c r="K404" s="25"/>
      <c r="L404" s="49"/>
      <c r="M404" s="25"/>
      <c r="N404" s="25"/>
      <c r="P404" s="19"/>
    </row>
    <row r="405" spans="1:16" ht="12.75" customHeight="1">
      <c r="A405" s="19"/>
      <c r="B405" s="19"/>
      <c r="C405" s="19"/>
      <c r="D405" s="50"/>
      <c r="E405" s="48"/>
      <c r="F405" s="48"/>
      <c r="G405" s="48"/>
      <c r="H405" s="48"/>
      <c r="I405" s="48"/>
      <c r="J405" s="25"/>
      <c r="K405" s="25"/>
      <c r="L405" s="49"/>
      <c r="M405" s="25"/>
      <c r="N405" s="25"/>
      <c r="P405" s="19"/>
    </row>
    <row r="406" spans="1:16" ht="12.75" customHeight="1">
      <c r="A406" s="19"/>
      <c r="B406" s="19"/>
      <c r="C406" s="19"/>
      <c r="D406" s="50"/>
      <c r="E406" s="48"/>
      <c r="F406" s="48"/>
      <c r="G406" s="48"/>
      <c r="H406" s="48"/>
      <c r="I406" s="48"/>
      <c r="J406" s="25"/>
      <c r="K406" s="25"/>
      <c r="L406" s="49"/>
      <c r="M406" s="25"/>
      <c r="N406" s="25"/>
      <c r="P406" s="19"/>
    </row>
    <row r="407" spans="1:16" ht="12.75" customHeight="1">
      <c r="A407" s="19"/>
      <c r="B407" s="19"/>
      <c r="C407" s="19"/>
      <c r="D407" s="50"/>
      <c r="E407" s="48"/>
      <c r="F407" s="48"/>
      <c r="G407" s="48"/>
      <c r="H407" s="48"/>
      <c r="I407" s="48"/>
      <c r="J407" s="25"/>
      <c r="K407" s="25"/>
      <c r="L407" s="49"/>
      <c r="M407" s="25"/>
      <c r="N407" s="25"/>
      <c r="P407" s="19"/>
    </row>
    <row r="408" spans="1:16" ht="12.75" customHeight="1">
      <c r="A408" s="19"/>
      <c r="B408" s="19"/>
      <c r="C408" s="19"/>
      <c r="D408" s="50"/>
      <c r="E408" s="48"/>
      <c r="F408" s="48"/>
      <c r="G408" s="48"/>
      <c r="H408" s="48"/>
      <c r="I408" s="48"/>
      <c r="J408" s="25"/>
      <c r="K408" s="25"/>
      <c r="L408" s="49"/>
      <c r="M408" s="25"/>
      <c r="N408" s="25"/>
      <c r="P408" s="19"/>
    </row>
    <row r="409" spans="1:16" ht="12.75" customHeight="1">
      <c r="A409" s="19"/>
      <c r="B409" s="19"/>
      <c r="C409" s="19"/>
      <c r="D409" s="50"/>
      <c r="E409" s="48"/>
      <c r="F409" s="48"/>
      <c r="G409" s="48"/>
      <c r="H409" s="48"/>
      <c r="I409" s="48"/>
      <c r="J409" s="25"/>
      <c r="K409" s="25"/>
      <c r="L409" s="49"/>
      <c r="M409" s="25"/>
      <c r="N409" s="25"/>
      <c r="P409" s="19"/>
    </row>
    <row r="410" spans="1:16" ht="12.75" customHeight="1">
      <c r="A410" s="19"/>
      <c r="B410" s="19"/>
      <c r="C410" s="19"/>
      <c r="D410" s="50"/>
      <c r="E410" s="48"/>
      <c r="F410" s="48"/>
      <c r="G410" s="48"/>
      <c r="H410" s="48"/>
      <c r="I410" s="48"/>
      <c r="J410" s="25"/>
      <c r="K410" s="25"/>
      <c r="L410" s="49"/>
      <c r="M410" s="25"/>
      <c r="N410" s="25"/>
      <c r="P410" s="19"/>
    </row>
    <row r="411" spans="1:16" ht="12.75" customHeight="1">
      <c r="A411" s="19"/>
      <c r="B411" s="19"/>
      <c r="C411" s="19"/>
      <c r="D411" s="50"/>
      <c r="E411" s="48"/>
      <c r="F411" s="48"/>
      <c r="G411" s="48"/>
      <c r="H411" s="48"/>
      <c r="I411" s="48"/>
      <c r="J411" s="25"/>
      <c r="K411" s="25"/>
      <c r="L411" s="49"/>
      <c r="M411" s="25"/>
      <c r="N411" s="25"/>
      <c r="P411" s="19"/>
    </row>
    <row r="412" spans="1:16" ht="12.75" customHeight="1">
      <c r="A412" s="19"/>
      <c r="B412" s="19"/>
      <c r="C412" s="19"/>
      <c r="D412" s="50"/>
      <c r="E412" s="48"/>
      <c r="F412" s="48"/>
      <c r="G412" s="48"/>
      <c r="H412" s="48"/>
      <c r="I412" s="48"/>
      <c r="J412" s="25"/>
      <c r="K412" s="25"/>
      <c r="L412" s="49"/>
      <c r="M412" s="25"/>
      <c r="N412" s="25"/>
      <c r="P412" s="19"/>
    </row>
    <row r="413" spans="1:16" ht="12.75" customHeight="1">
      <c r="A413" s="19"/>
      <c r="B413" s="19"/>
      <c r="C413" s="19"/>
      <c r="D413" s="50"/>
      <c r="E413" s="48"/>
      <c r="F413" s="48"/>
      <c r="G413" s="48"/>
      <c r="H413" s="48"/>
      <c r="I413" s="48"/>
      <c r="J413" s="25"/>
      <c r="K413" s="25"/>
      <c r="L413" s="49"/>
      <c r="M413" s="25"/>
      <c r="N413" s="25"/>
      <c r="P413" s="19"/>
    </row>
    <row r="414" spans="1:16" ht="12.75" customHeight="1">
      <c r="A414" s="19"/>
      <c r="B414" s="19"/>
      <c r="C414" s="19"/>
      <c r="D414" s="50"/>
      <c r="E414" s="48"/>
      <c r="F414" s="48"/>
      <c r="G414" s="48"/>
      <c r="H414" s="48"/>
      <c r="I414" s="48"/>
      <c r="J414" s="25"/>
      <c r="K414" s="25"/>
      <c r="L414" s="49"/>
      <c r="M414" s="25"/>
      <c r="N414" s="25"/>
      <c r="P414" s="19"/>
    </row>
    <row r="415" spans="1:16" ht="12.75" customHeight="1">
      <c r="A415" s="19"/>
      <c r="B415" s="19"/>
      <c r="C415" s="19"/>
      <c r="D415" s="50"/>
      <c r="E415" s="48"/>
      <c r="F415" s="48"/>
      <c r="G415" s="48"/>
      <c r="H415" s="48"/>
      <c r="I415" s="48"/>
      <c r="J415" s="25"/>
      <c r="K415" s="25"/>
      <c r="L415" s="49"/>
      <c r="M415" s="25"/>
      <c r="N415" s="25"/>
      <c r="P415" s="19"/>
    </row>
    <row r="416" spans="1:16" ht="12.75" customHeight="1">
      <c r="A416" s="19"/>
      <c r="B416" s="19"/>
      <c r="C416" s="19"/>
      <c r="D416" s="50"/>
      <c r="E416" s="48"/>
      <c r="F416" s="48"/>
      <c r="G416" s="48"/>
      <c r="H416" s="48"/>
      <c r="I416" s="48"/>
      <c r="J416" s="25"/>
      <c r="K416" s="25"/>
      <c r="L416" s="49"/>
      <c r="M416" s="25"/>
      <c r="N416" s="25"/>
      <c r="P416" s="19"/>
    </row>
    <row r="417" spans="1:16" ht="12.75" customHeight="1">
      <c r="A417" s="19"/>
      <c r="B417" s="19"/>
      <c r="C417" s="19"/>
      <c r="D417" s="50"/>
      <c r="E417" s="48"/>
      <c r="F417" s="48"/>
      <c r="G417" s="48"/>
      <c r="H417" s="48"/>
      <c r="I417" s="48"/>
      <c r="J417" s="25"/>
      <c r="K417" s="25"/>
      <c r="L417" s="49"/>
      <c r="M417" s="25"/>
      <c r="N417" s="25"/>
      <c r="P417" s="19"/>
    </row>
    <row r="418" spans="1:16" ht="12.75" customHeight="1">
      <c r="A418" s="19"/>
      <c r="B418" s="19"/>
      <c r="C418" s="19"/>
      <c r="D418" s="50"/>
      <c r="E418" s="48"/>
      <c r="F418" s="48"/>
      <c r="G418" s="48"/>
      <c r="H418" s="48"/>
      <c r="I418" s="48"/>
      <c r="J418" s="25"/>
      <c r="K418" s="25"/>
      <c r="L418" s="49"/>
      <c r="M418" s="25"/>
      <c r="N418" s="25"/>
      <c r="P418" s="19"/>
    </row>
    <row r="419" spans="1:16" ht="12.75" customHeight="1">
      <c r="A419" s="19"/>
      <c r="B419" s="19"/>
      <c r="C419" s="19"/>
      <c r="D419" s="50"/>
      <c r="E419" s="48"/>
      <c r="F419" s="48"/>
      <c r="G419" s="48"/>
      <c r="H419" s="48"/>
      <c r="I419" s="48"/>
      <c r="J419" s="25"/>
      <c r="K419" s="25"/>
      <c r="L419" s="49"/>
      <c r="M419" s="25"/>
      <c r="N419" s="25"/>
      <c r="P419" s="19"/>
    </row>
    <row r="420" spans="1:16" ht="12.75" customHeight="1">
      <c r="A420" s="19"/>
      <c r="B420" s="19"/>
      <c r="C420" s="19"/>
      <c r="D420" s="50"/>
      <c r="E420" s="48"/>
      <c r="F420" s="48"/>
      <c r="G420" s="48"/>
      <c r="H420" s="48"/>
      <c r="I420" s="48"/>
      <c r="J420" s="25"/>
      <c r="K420" s="25"/>
      <c r="L420" s="49"/>
      <c r="M420" s="25"/>
      <c r="N420" s="25"/>
      <c r="P420" s="19"/>
    </row>
    <row r="421" spans="1:16" ht="12.75" customHeight="1">
      <c r="A421" s="19"/>
      <c r="B421" s="19"/>
      <c r="C421" s="19"/>
      <c r="D421" s="50"/>
      <c r="E421" s="48"/>
      <c r="F421" s="48"/>
      <c r="G421" s="48"/>
      <c r="H421" s="48"/>
      <c r="I421" s="48"/>
      <c r="J421" s="25"/>
      <c r="K421" s="25"/>
      <c r="L421" s="49"/>
      <c r="M421" s="25"/>
      <c r="N421" s="25"/>
      <c r="P421" s="19"/>
    </row>
    <row r="422" spans="1:16" ht="12.75" customHeight="1">
      <c r="A422" s="19"/>
      <c r="B422" s="19"/>
      <c r="C422" s="19"/>
      <c r="D422" s="50"/>
      <c r="E422" s="48"/>
      <c r="F422" s="48"/>
      <c r="G422" s="48"/>
      <c r="H422" s="48"/>
      <c r="I422" s="48"/>
      <c r="J422" s="25"/>
      <c r="K422" s="25"/>
      <c r="L422" s="49"/>
      <c r="M422" s="25"/>
      <c r="N422" s="25"/>
      <c r="P422" s="19"/>
    </row>
    <row r="423" spans="1:16" ht="12.75" customHeight="1">
      <c r="A423" s="19"/>
      <c r="B423" s="19"/>
      <c r="C423" s="19"/>
      <c r="D423" s="50"/>
      <c r="E423" s="48"/>
      <c r="F423" s="48"/>
      <c r="G423" s="48"/>
      <c r="H423" s="48"/>
      <c r="I423" s="48"/>
      <c r="J423" s="25"/>
      <c r="K423" s="25"/>
      <c r="L423" s="49"/>
      <c r="M423" s="25"/>
      <c r="N423" s="25"/>
      <c r="P423" s="19"/>
    </row>
    <row r="424" spans="1:16" ht="12.75" customHeight="1">
      <c r="A424" s="19"/>
      <c r="B424" s="19"/>
      <c r="C424" s="19"/>
      <c r="D424" s="50"/>
      <c r="E424" s="48"/>
      <c r="F424" s="48"/>
      <c r="G424" s="48"/>
      <c r="H424" s="48"/>
      <c r="I424" s="48"/>
      <c r="J424" s="25"/>
      <c r="K424" s="25"/>
      <c r="L424" s="49"/>
      <c r="M424" s="25"/>
      <c r="N424" s="25"/>
      <c r="P424" s="19"/>
    </row>
    <row r="425" spans="1:16" ht="12.75" customHeight="1">
      <c r="A425" s="19"/>
      <c r="B425" s="19"/>
      <c r="C425" s="19"/>
      <c r="D425" s="50"/>
      <c r="E425" s="48"/>
      <c r="F425" s="48"/>
      <c r="G425" s="48"/>
      <c r="H425" s="48"/>
      <c r="I425" s="48"/>
      <c r="J425" s="25"/>
      <c r="K425" s="25"/>
      <c r="L425" s="49"/>
      <c r="M425" s="25"/>
      <c r="N425" s="25"/>
      <c r="P425" s="19"/>
    </row>
    <row r="426" spans="1:16" ht="12.75" customHeight="1">
      <c r="A426" s="19"/>
      <c r="B426" s="19"/>
      <c r="C426" s="19"/>
      <c r="D426" s="50"/>
      <c r="E426" s="48"/>
      <c r="F426" s="48"/>
      <c r="G426" s="48"/>
      <c r="H426" s="48"/>
      <c r="I426" s="48"/>
      <c r="J426" s="25"/>
      <c r="K426" s="25"/>
      <c r="L426" s="49"/>
      <c r="M426" s="25"/>
      <c r="N426" s="25"/>
      <c r="P426" s="19"/>
    </row>
    <row r="427" spans="1:16" ht="12.75" customHeight="1">
      <c r="A427" s="19"/>
      <c r="B427" s="19"/>
      <c r="C427" s="19"/>
      <c r="D427" s="50"/>
      <c r="E427" s="48"/>
      <c r="F427" s="48"/>
      <c r="G427" s="48"/>
      <c r="H427" s="48"/>
      <c r="I427" s="48"/>
      <c r="J427" s="25"/>
      <c r="K427" s="25"/>
      <c r="L427" s="49"/>
      <c r="M427" s="25"/>
      <c r="N427" s="25"/>
      <c r="P427" s="19"/>
    </row>
    <row r="428" spans="1:16" ht="12.75" customHeight="1">
      <c r="A428" s="19"/>
      <c r="B428" s="19"/>
      <c r="C428" s="19"/>
      <c r="D428" s="50"/>
      <c r="E428" s="48"/>
      <c r="F428" s="48"/>
      <c r="G428" s="48"/>
      <c r="H428" s="48"/>
      <c r="I428" s="48"/>
      <c r="J428" s="25"/>
      <c r="K428" s="25"/>
      <c r="L428" s="49"/>
      <c r="M428" s="25"/>
      <c r="N428" s="25"/>
      <c r="P428" s="19"/>
    </row>
    <row r="429" spans="1:16" ht="12.75" customHeight="1">
      <c r="A429" s="19"/>
      <c r="B429" s="19"/>
      <c r="C429" s="19"/>
      <c r="D429" s="50"/>
      <c r="E429" s="48"/>
      <c r="F429" s="48"/>
      <c r="G429" s="48"/>
      <c r="H429" s="48"/>
      <c r="I429" s="48"/>
      <c r="J429" s="25"/>
      <c r="K429" s="25"/>
      <c r="L429" s="49"/>
      <c r="M429" s="25"/>
      <c r="N429" s="25"/>
      <c r="P429" s="19"/>
    </row>
    <row r="430" spans="1:16" ht="12.75" customHeight="1">
      <c r="A430" s="19"/>
      <c r="B430" s="19"/>
      <c r="C430" s="19"/>
      <c r="D430" s="50"/>
      <c r="E430" s="48"/>
      <c r="F430" s="48"/>
      <c r="G430" s="48"/>
      <c r="H430" s="48"/>
      <c r="I430" s="48"/>
      <c r="J430" s="25"/>
      <c r="K430" s="25"/>
      <c r="L430" s="49"/>
      <c r="M430" s="25"/>
      <c r="N430" s="25"/>
      <c r="P430" s="19"/>
    </row>
    <row r="431" spans="1:16" ht="12.75" customHeight="1">
      <c r="A431" s="19"/>
      <c r="B431" s="19"/>
      <c r="C431" s="19"/>
      <c r="D431" s="50"/>
      <c r="E431" s="48"/>
      <c r="F431" s="48"/>
      <c r="G431" s="48"/>
      <c r="H431" s="48"/>
      <c r="I431" s="48"/>
      <c r="J431" s="25"/>
      <c r="K431" s="25"/>
      <c r="L431" s="49"/>
      <c r="M431" s="25"/>
      <c r="N431" s="25"/>
      <c r="P431" s="19"/>
    </row>
    <row r="432" spans="1:16" ht="12.75" customHeight="1">
      <c r="A432" s="19"/>
      <c r="B432" s="19"/>
      <c r="C432" s="19"/>
      <c r="D432" s="50"/>
      <c r="E432" s="48"/>
      <c r="F432" s="48"/>
      <c r="G432" s="48"/>
      <c r="H432" s="48"/>
      <c r="I432" s="48"/>
      <c r="J432" s="25"/>
      <c r="K432" s="25"/>
      <c r="L432" s="49"/>
      <c r="M432" s="25"/>
      <c r="N432" s="25"/>
      <c r="P432" s="19"/>
    </row>
    <row r="433" spans="1:16" ht="12.75" customHeight="1">
      <c r="A433" s="19"/>
      <c r="B433" s="19"/>
      <c r="C433" s="19"/>
      <c r="D433" s="50"/>
      <c r="E433" s="48"/>
      <c r="F433" s="48"/>
      <c r="G433" s="48"/>
      <c r="H433" s="48"/>
      <c r="I433" s="48"/>
      <c r="J433" s="25"/>
      <c r="K433" s="25"/>
      <c r="L433" s="49"/>
      <c r="M433" s="25"/>
      <c r="N433" s="25"/>
      <c r="P433" s="19"/>
    </row>
    <row r="434" spans="1:16" ht="12.75" customHeight="1">
      <c r="A434" s="19"/>
      <c r="B434" s="19"/>
      <c r="C434" s="19"/>
      <c r="D434" s="50"/>
      <c r="E434" s="48"/>
      <c r="F434" s="48"/>
      <c r="G434" s="48"/>
      <c r="H434" s="48"/>
      <c r="I434" s="48"/>
      <c r="J434" s="25"/>
      <c r="K434" s="25"/>
      <c r="L434" s="49"/>
      <c r="M434" s="25"/>
      <c r="N434" s="25"/>
      <c r="P434" s="19"/>
    </row>
    <row r="435" spans="1:16" ht="12.75" customHeight="1">
      <c r="A435" s="19"/>
      <c r="B435" s="19"/>
      <c r="C435" s="19"/>
      <c r="D435" s="50"/>
      <c r="E435" s="48"/>
      <c r="F435" s="48"/>
      <c r="G435" s="48"/>
      <c r="H435" s="48"/>
      <c r="I435" s="48"/>
      <c r="J435" s="25"/>
      <c r="K435" s="25"/>
      <c r="L435" s="49"/>
      <c r="M435" s="25"/>
      <c r="N435" s="25"/>
      <c r="P435" s="19"/>
    </row>
    <row r="436" spans="1:16" ht="12.75" customHeight="1">
      <c r="A436" s="19"/>
      <c r="B436" s="19"/>
      <c r="C436" s="19"/>
      <c r="D436" s="50"/>
      <c r="E436" s="48"/>
      <c r="F436" s="48"/>
      <c r="G436" s="48"/>
      <c r="H436" s="48"/>
      <c r="I436" s="48"/>
      <c r="J436" s="25"/>
      <c r="K436" s="25"/>
      <c r="L436" s="49"/>
      <c r="M436" s="25"/>
      <c r="N436" s="25"/>
      <c r="P436" s="19"/>
    </row>
    <row r="437" spans="1:16" ht="12.75" customHeight="1">
      <c r="A437" s="19"/>
      <c r="B437" s="19"/>
      <c r="C437" s="19"/>
      <c r="D437" s="50"/>
      <c r="E437" s="48"/>
      <c r="F437" s="48"/>
      <c r="G437" s="48"/>
      <c r="H437" s="48"/>
      <c r="I437" s="48"/>
      <c r="J437" s="25"/>
      <c r="K437" s="25"/>
      <c r="L437" s="49"/>
      <c r="M437" s="25"/>
      <c r="N437" s="25"/>
      <c r="P437" s="19"/>
    </row>
    <row r="438" spans="1:16" ht="12.75" customHeight="1">
      <c r="A438" s="19"/>
      <c r="B438" s="19"/>
      <c r="C438" s="19"/>
      <c r="D438" s="50"/>
      <c r="E438" s="48"/>
      <c r="F438" s="48"/>
      <c r="G438" s="48"/>
      <c r="H438" s="48"/>
      <c r="I438" s="48"/>
      <c r="J438" s="25"/>
      <c r="K438" s="25"/>
      <c r="L438" s="49"/>
      <c r="M438" s="25"/>
      <c r="N438" s="25"/>
      <c r="P438" s="19"/>
    </row>
    <row r="439" spans="1:16" ht="12.75" customHeight="1">
      <c r="A439" s="19"/>
      <c r="B439" s="19"/>
      <c r="C439" s="19"/>
      <c r="D439" s="50"/>
      <c r="E439" s="48"/>
      <c r="F439" s="48"/>
      <c r="G439" s="48"/>
      <c r="H439" s="48"/>
      <c r="I439" s="48"/>
      <c r="J439" s="25"/>
      <c r="K439" s="25"/>
      <c r="L439" s="49"/>
      <c r="M439" s="25"/>
      <c r="N439" s="25"/>
      <c r="P439" s="19"/>
    </row>
    <row r="440" spans="1:16" ht="12.75" customHeight="1">
      <c r="A440" s="19"/>
      <c r="B440" s="19"/>
      <c r="C440" s="19"/>
      <c r="D440" s="50"/>
      <c r="E440" s="48"/>
      <c r="F440" s="48"/>
      <c r="G440" s="48"/>
      <c r="H440" s="48"/>
      <c r="I440" s="48"/>
      <c r="J440" s="25"/>
      <c r="K440" s="25"/>
      <c r="L440" s="49"/>
      <c r="M440" s="25"/>
      <c r="N440" s="25"/>
      <c r="P440" s="19"/>
    </row>
    <row r="441" spans="1:16" ht="12.75" customHeight="1">
      <c r="A441" s="19"/>
      <c r="B441" s="19"/>
      <c r="C441" s="19"/>
      <c r="D441" s="50"/>
      <c r="E441" s="48"/>
      <c r="F441" s="48"/>
      <c r="G441" s="48"/>
      <c r="H441" s="48"/>
      <c r="I441" s="48"/>
      <c r="J441" s="25"/>
      <c r="K441" s="25"/>
      <c r="L441" s="49"/>
      <c r="M441" s="25"/>
      <c r="N441" s="25"/>
      <c r="P441" s="19"/>
    </row>
    <row r="442" spans="1:16" ht="12.75" customHeight="1">
      <c r="A442" s="19"/>
      <c r="B442" s="19"/>
      <c r="C442" s="19"/>
      <c r="D442" s="50"/>
      <c r="E442" s="48"/>
      <c r="F442" s="48"/>
      <c r="G442" s="48"/>
      <c r="H442" s="48"/>
      <c r="I442" s="48"/>
      <c r="J442" s="25"/>
      <c r="K442" s="25"/>
      <c r="L442" s="49"/>
      <c r="M442" s="25"/>
      <c r="N442" s="25"/>
      <c r="P442" s="19"/>
    </row>
    <row r="443" spans="1:16" ht="12.75" customHeight="1">
      <c r="A443" s="19"/>
      <c r="B443" s="19"/>
      <c r="C443" s="19"/>
      <c r="D443" s="50"/>
      <c r="E443" s="48"/>
      <c r="F443" s="48"/>
      <c r="G443" s="48"/>
      <c r="H443" s="48"/>
      <c r="I443" s="48"/>
      <c r="J443" s="25"/>
      <c r="K443" s="25"/>
      <c r="L443" s="49"/>
      <c r="M443" s="25"/>
      <c r="N443" s="25"/>
      <c r="P443" s="19"/>
    </row>
    <row r="444" spans="1:16" ht="12.75" customHeight="1">
      <c r="A444" s="19"/>
      <c r="B444" s="19"/>
      <c r="C444" s="19"/>
      <c r="D444" s="50"/>
      <c r="E444" s="48"/>
      <c r="F444" s="48"/>
      <c r="G444" s="48"/>
      <c r="H444" s="48"/>
      <c r="I444" s="48"/>
      <c r="J444" s="25"/>
      <c r="K444" s="25"/>
      <c r="L444" s="49"/>
      <c r="M444" s="25"/>
      <c r="N444" s="25"/>
      <c r="P444" s="19"/>
    </row>
    <row r="445" spans="1:16" ht="12.75" customHeight="1">
      <c r="A445" s="19"/>
      <c r="B445" s="19"/>
      <c r="C445" s="19"/>
      <c r="D445" s="50"/>
      <c r="E445" s="48"/>
      <c r="F445" s="48"/>
      <c r="G445" s="48"/>
      <c r="H445" s="48"/>
      <c r="I445" s="48"/>
      <c r="J445" s="25"/>
      <c r="K445" s="25"/>
      <c r="L445" s="49"/>
      <c r="M445" s="25"/>
      <c r="N445" s="25"/>
      <c r="P445" s="19"/>
    </row>
    <row r="446" spans="1:16" ht="12.75" customHeight="1">
      <c r="A446" s="19"/>
      <c r="B446" s="19"/>
      <c r="C446" s="19"/>
      <c r="D446" s="50"/>
      <c r="E446" s="48"/>
      <c r="F446" s="48"/>
      <c r="G446" s="48"/>
      <c r="H446" s="48"/>
      <c r="I446" s="48"/>
      <c r="J446" s="25"/>
      <c r="K446" s="25"/>
      <c r="L446" s="49"/>
      <c r="M446" s="25"/>
      <c r="N446" s="25"/>
      <c r="P446" s="19"/>
    </row>
    <row r="447" spans="1:16" ht="12.75" customHeight="1">
      <c r="A447" s="19"/>
      <c r="B447" s="19"/>
      <c r="C447" s="19"/>
      <c r="D447" s="50"/>
      <c r="E447" s="48"/>
      <c r="F447" s="48"/>
      <c r="G447" s="48"/>
      <c r="H447" s="48"/>
      <c r="I447" s="48"/>
      <c r="J447" s="25"/>
      <c r="K447" s="25"/>
      <c r="L447" s="49"/>
      <c r="M447" s="25"/>
      <c r="N447" s="25"/>
      <c r="P447" s="19"/>
    </row>
    <row r="448" spans="1:16" ht="12.75" customHeight="1">
      <c r="A448" s="19"/>
      <c r="B448" s="19"/>
      <c r="C448" s="19"/>
      <c r="D448" s="50"/>
      <c r="E448" s="48"/>
      <c r="F448" s="48"/>
      <c r="G448" s="48"/>
      <c r="H448" s="48"/>
      <c r="I448" s="48"/>
      <c r="J448" s="25"/>
      <c r="K448" s="25"/>
      <c r="L448" s="49"/>
      <c r="M448" s="25"/>
      <c r="N448" s="25"/>
      <c r="P448" s="19"/>
    </row>
    <row r="449" spans="1:16" ht="12.75" customHeight="1">
      <c r="A449" s="19"/>
      <c r="B449" s="19"/>
      <c r="C449" s="19"/>
      <c r="D449" s="50"/>
      <c r="E449" s="48"/>
      <c r="F449" s="48"/>
      <c r="G449" s="48"/>
      <c r="H449" s="48"/>
      <c r="I449" s="48"/>
      <c r="J449" s="25"/>
      <c r="K449" s="25"/>
      <c r="L449" s="49"/>
      <c r="M449" s="25"/>
      <c r="N449" s="25"/>
      <c r="P449" s="19"/>
    </row>
    <row r="450" spans="1:16" ht="12.75" customHeight="1">
      <c r="A450" s="19"/>
      <c r="B450" s="19"/>
      <c r="C450" s="19"/>
      <c r="D450" s="50"/>
      <c r="E450" s="48"/>
      <c r="F450" s="48"/>
      <c r="G450" s="48"/>
      <c r="H450" s="48"/>
      <c r="I450" s="48"/>
      <c r="J450" s="25"/>
      <c r="K450" s="25"/>
      <c r="L450" s="49"/>
      <c r="M450" s="25"/>
      <c r="N450" s="25"/>
      <c r="P450" s="19"/>
    </row>
    <row r="451" spans="1:16" ht="12.75" customHeight="1">
      <c r="A451" s="19"/>
      <c r="B451" s="19"/>
      <c r="C451" s="19"/>
      <c r="D451" s="50"/>
      <c r="E451" s="48"/>
      <c r="F451" s="48"/>
      <c r="G451" s="48"/>
      <c r="H451" s="48"/>
      <c r="I451" s="48"/>
      <c r="J451" s="25"/>
      <c r="K451" s="25"/>
      <c r="L451" s="49"/>
      <c r="M451" s="25"/>
      <c r="N451" s="25"/>
      <c r="P451" s="19"/>
    </row>
    <row r="452" spans="1:16" ht="12.75" customHeight="1">
      <c r="A452" s="19"/>
      <c r="B452" s="19"/>
      <c r="C452" s="19"/>
      <c r="D452" s="50"/>
      <c r="E452" s="48"/>
      <c r="F452" s="48"/>
      <c r="G452" s="48"/>
      <c r="H452" s="48"/>
      <c r="I452" s="48"/>
      <c r="J452" s="25"/>
      <c r="K452" s="25"/>
      <c r="L452" s="49"/>
      <c r="M452" s="25"/>
      <c r="N452" s="25"/>
      <c r="P452" s="19"/>
    </row>
    <row r="453" spans="1:16" ht="12.75" customHeight="1">
      <c r="A453" s="19"/>
      <c r="B453" s="19"/>
      <c r="C453" s="19"/>
      <c r="D453" s="50"/>
      <c r="E453" s="48"/>
      <c r="F453" s="48"/>
      <c r="G453" s="48"/>
      <c r="H453" s="48"/>
      <c r="I453" s="48"/>
      <c r="J453" s="25"/>
      <c r="K453" s="25"/>
      <c r="L453" s="49"/>
      <c r="M453" s="25"/>
      <c r="N453" s="25"/>
      <c r="P453" s="19"/>
    </row>
    <row r="454" spans="1:16" ht="12.75" customHeight="1">
      <c r="A454" s="19"/>
      <c r="B454" s="19"/>
      <c r="C454" s="19"/>
      <c r="D454" s="50"/>
      <c r="E454" s="48"/>
      <c r="F454" s="48"/>
      <c r="G454" s="48"/>
      <c r="H454" s="48"/>
      <c r="I454" s="48"/>
      <c r="J454" s="25"/>
      <c r="K454" s="25"/>
      <c r="L454" s="49"/>
      <c r="M454" s="25"/>
      <c r="N454" s="25"/>
      <c r="P454" s="19"/>
    </row>
    <row r="455" spans="1:16" ht="12.75" customHeight="1">
      <c r="A455" s="19"/>
      <c r="B455" s="19"/>
      <c r="C455" s="19"/>
      <c r="D455" s="50"/>
      <c r="E455" s="48"/>
      <c r="F455" s="48"/>
      <c r="G455" s="48"/>
      <c r="H455" s="48"/>
      <c r="I455" s="48"/>
      <c r="J455" s="25"/>
      <c r="K455" s="25"/>
      <c r="L455" s="49"/>
      <c r="M455" s="25"/>
      <c r="N455" s="25"/>
      <c r="P455" s="19"/>
    </row>
    <row r="456" spans="1:16" ht="12.75" customHeight="1">
      <c r="A456" s="19"/>
      <c r="B456" s="19"/>
      <c r="C456" s="19"/>
      <c r="D456" s="50"/>
      <c r="E456" s="48"/>
      <c r="F456" s="48"/>
      <c r="G456" s="48"/>
      <c r="H456" s="48"/>
      <c r="I456" s="48"/>
      <c r="J456" s="25"/>
      <c r="K456" s="25"/>
      <c r="L456" s="49"/>
      <c r="M456" s="25"/>
      <c r="N456" s="25"/>
      <c r="P456" s="19"/>
    </row>
    <row r="457" spans="1:16" ht="12.75" customHeight="1">
      <c r="A457" s="19"/>
      <c r="B457" s="19"/>
      <c r="C457" s="19"/>
      <c r="D457" s="50"/>
      <c r="E457" s="48"/>
      <c r="F457" s="48"/>
      <c r="G457" s="48"/>
      <c r="H457" s="48"/>
      <c r="I457" s="48"/>
      <c r="J457" s="25"/>
      <c r="K457" s="25"/>
      <c r="L457" s="49"/>
      <c r="M457" s="25"/>
      <c r="N457" s="25"/>
      <c r="P457" s="19"/>
    </row>
    <row r="458" spans="1:16" ht="12.75" customHeight="1">
      <c r="A458" s="19"/>
      <c r="B458" s="19"/>
      <c r="C458" s="19"/>
      <c r="D458" s="50"/>
      <c r="E458" s="48"/>
      <c r="F458" s="48"/>
      <c r="G458" s="48"/>
      <c r="H458" s="48"/>
      <c r="I458" s="48"/>
      <c r="J458" s="25"/>
      <c r="K458" s="25"/>
      <c r="L458" s="49"/>
      <c r="M458" s="25"/>
      <c r="N458" s="25"/>
      <c r="P458" s="19"/>
    </row>
    <row r="459" spans="1:16" ht="12.75" customHeight="1">
      <c r="A459" s="19"/>
      <c r="B459" s="19"/>
      <c r="C459" s="19"/>
      <c r="D459" s="50"/>
      <c r="E459" s="48"/>
      <c r="F459" s="48"/>
      <c r="G459" s="48"/>
      <c r="H459" s="48"/>
      <c r="I459" s="48"/>
      <c r="J459" s="25"/>
      <c r="K459" s="25"/>
      <c r="L459" s="49"/>
      <c r="M459" s="25"/>
      <c r="N459" s="25"/>
      <c r="P459" s="19"/>
    </row>
    <row r="460" spans="1:16" ht="12.75" customHeight="1">
      <c r="A460" s="19"/>
      <c r="B460" s="19"/>
      <c r="C460" s="19"/>
      <c r="D460" s="50"/>
      <c r="E460" s="48"/>
      <c r="F460" s="48"/>
      <c r="G460" s="48"/>
      <c r="H460" s="48"/>
      <c r="I460" s="48"/>
      <c r="J460" s="25"/>
      <c r="K460" s="25"/>
      <c r="L460" s="49"/>
      <c r="M460" s="25"/>
      <c r="N460" s="25"/>
      <c r="P460" s="19"/>
    </row>
    <row r="461" spans="1:16" ht="12.75" customHeight="1">
      <c r="A461" s="19"/>
      <c r="B461" s="19"/>
      <c r="C461" s="19"/>
      <c r="D461" s="50"/>
      <c r="E461" s="48"/>
      <c r="F461" s="48"/>
      <c r="G461" s="48"/>
      <c r="H461" s="48"/>
      <c r="I461" s="48"/>
      <c r="J461" s="25"/>
      <c r="K461" s="25"/>
      <c r="L461" s="49"/>
      <c r="M461" s="25"/>
      <c r="N461" s="25"/>
      <c r="P461" s="19"/>
    </row>
    <row r="462" spans="1:16" ht="12.75" customHeight="1">
      <c r="A462" s="19"/>
      <c r="B462" s="19"/>
      <c r="C462" s="19"/>
      <c r="D462" s="50"/>
      <c r="E462" s="48"/>
      <c r="F462" s="48"/>
      <c r="G462" s="48"/>
      <c r="H462" s="48"/>
      <c r="I462" s="48"/>
      <c r="J462" s="25"/>
      <c r="K462" s="25"/>
      <c r="L462" s="49"/>
      <c r="M462" s="25"/>
      <c r="N462" s="25"/>
      <c r="P462" s="19"/>
    </row>
    <row r="463" spans="1:16" ht="12.75" customHeight="1">
      <c r="A463" s="19"/>
      <c r="B463" s="19"/>
      <c r="C463" s="19"/>
      <c r="D463" s="50"/>
      <c r="E463" s="48"/>
      <c r="F463" s="48"/>
      <c r="G463" s="48"/>
      <c r="H463" s="48"/>
      <c r="I463" s="48"/>
      <c r="J463" s="25"/>
      <c r="K463" s="25"/>
      <c r="L463" s="49"/>
      <c r="M463" s="25"/>
      <c r="N463" s="25"/>
      <c r="P463" s="19"/>
    </row>
    <row r="464" spans="1:16" ht="12.75" customHeight="1">
      <c r="A464" s="19"/>
      <c r="B464" s="19"/>
      <c r="C464" s="19"/>
      <c r="D464" s="50"/>
      <c r="E464" s="48"/>
      <c r="F464" s="48"/>
      <c r="G464" s="48"/>
      <c r="H464" s="48"/>
      <c r="I464" s="48"/>
      <c r="J464" s="25"/>
      <c r="K464" s="25"/>
      <c r="L464" s="49"/>
      <c r="M464" s="25"/>
      <c r="N464" s="25"/>
      <c r="P464" s="19"/>
    </row>
    <row r="465" spans="1:16" ht="12.75" customHeight="1">
      <c r="A465" s="19"/>
      <c r="B465" s="19"/>
      <c r="C465" s="19"/>
      <c r="D465" s="50"/>
      <c r="E465" s="48"/>
      <c r="F465" s="48"/>
      <c r="G465" s="48"/>
      <c r="H465" s="48"/>
      <c r="I465" s="48"/>
      <c r="J465" s="25"/>
      <c r="K465" s="25"/>
      <c r="L465" s="49"/>
      <c r="M465" s="25"/>
      <c r="N465" s="25"/>
      <c r="P465" s="19"/>
    </row>
    <row r="466" spans="1:16" ht="12.75" customHeight="1">
      <c r="A466" s="19"/>
      <c r="B466" s="19"/>
      <c r="C466" s="19"/>
      <c r="D466" s="50"/>
      <c r="E466" s="48"/>
      <c r="F466" s="48"/>
      <c r="G466" s="48"/>
      <c r="H466" s="48"/>
      <c r="I466" s="48"/>
      <c r="J466" s="25"/>
      <c r="K466" s="25"/>
      <c r="L466" s="49"/>
      <c r="M466" s="25"/>
      <c r="N466" s="25"/>
      <c r="P466" s="19"/>
    </row>
    <row r="467" spans="1:16" ht="12.75" customHeight="1">
      <c r="A467" s="19"/>
      <c r="B467" s="19"/>
      <c r="C467" s="19"/>
      <c r="D467" s="50"/>
      <c r="E467" s="48"/>
      <c r="F467" s="48"/>
      <c r="G467" s="48"/>
      <c r="H467" s="48"/>
      <c r="I467" s="48"/>
      <c r="J467" s="25"/>
      <c r="K467" s="25"/>
      <c r="L467" s="49"/>
      <c r="M467" s="25"/>
      <c r="N467" s="25"/>
      <c r="P467" s="19"/>
    </row>
    <row r="468" spans="1:16" ht="12.75" customHeight="1">
      <c r="A468" s="19"/>
      <c r="B468" s="19"/>
      <c r="C468" s="19"/>
      <c r="D468" s="50"/>
      <c r="E468" s="48"/>
      <c r="F468" s="48"/>
      <c r="G468" s="48"/>
      <c r="H468" s="48"/>
      <c r="I468" s="48"/>
      <c r="J468" s="25"/>
      <c r="K468" s="25"/>
      <c r="L468" s="49"/>
      <c r="M468" s="25"/>
      <c r="N468" s="25"/>
      <c r="P468" s="19"/>
    </row>
    <row r="469" spans="1:16" ht="12.75" customHeight="1">
      <c r="A469" s="19"/>
      <c r="B469" s="19"/>
      <c r="C469" s="19"/>
      <c r="D469" s="50"/>
      <c r="E469" s="48"/>
      <c r="F469" s="48"/>
      <c r="G469" s="48"/>
      <c r="H469" s="48"/>
      <c r="I469" s="48"/>
      <c r="J469" s="25"/>
      <c r="K469" s="25"/>
      <c r="L469" s="49"/>
      <c r="M469" s="25"/>
      <c r="N469" s="25"/>
      <c r="P469" s="19"/>
    </row>
    <row r="470" spans="1:16" ht="12.75" customHeight="1">
      <c r="A470" s="19"/>
      <c r="B470" s="19"/>
      <c r="C470" s="19"/>
      <c r="D470" s="50"/>
      <c r="E470" s="48"/>
      <c r="F470" s="48"/>
      <c r="G470" s="48"/>
      <c r="H470" s="48"/>
      <c r="I470" s="48"/>
      <c r="J470" s="25"/>
      <c r="K470" s="25"/>
      <c r="L470" s="49"/>
      <c r="M470" s="25"/>
      <c r="N470" s="25"/>
      <c r="P470" s="19"/>
    </row>
    <row r="471" spans="1:16" ht="12.75" customHeight="1">
      <c r="A471" s="19"/>
      <c r="B471" s="19"/>
      <c r="C471" s="19"/>
      <c r="D471" s="50"/>
      <c r="E471" s="48"/>
      <c r="F471" s="48"/>
      <c r="G471" s="48"/>
      <c r="H471" s="48"/>
      <c r="I471" s="48"/>
      <c r="J471" s="25"/>
      <c r="K471" s="25"/>
      <c r="L471" s="49"/>
      <c r="M471" s="25"/>
      <c r="N471" s="25"/>
      <c r="P471" s="19"/>
    </row>
    <row r="472" spans="1:16" ht="12.75" customHeight="1">
      <c r="A472" s="19"/>
      <c r="B472" s="19"/>
      <c r="C472" s="19"/>
      <c r="D472" s="50"/>
      <c r="E472" s="48"/>
      <c r="F472" s="48"/>
      <c r="G472" s="48"/>
      <c r="H472" s="48"/>
      <c r="I472" s="48"/>
      <c r="J472" s="25"/>
      <c r="K472" s="25"/>
      <c r="L472" s="49"/>
      <c r="M472" s="25"/>
      <c r="N472" s="25"/>
      <c r="P472" s="19"/>
    </row>
    <row r="473" spans="1:16" ht="12.75" customHeight="1">
      <c r="A473" s="19"/>
      <c r="B473" s="19"/>
      <c r="C473" s="19"/>
      <c r="D473" s="50"/>
      <c r="E473" s="48"/>
      <c r="F473" s="48"/>
      <c r="G473" s="48"/>
      <c r="H473" s="48"/>
      <c r="I473" s="48"/>
      <c r="J473" s="25"/>
      <c r="K473" s="25"/>
      <c r="L473" s="49"/>
      <c r="M473" s="25"/>
      <c r="N473" s="25"/>
      <c r="P473" s="19"/>
    </row>
    <row r="474" spans="1:16" ht="12.75" customHeight="1">
      <c r="A474" s="19"/>
      <c r="B474" s="19"/>
      <c r="C474" s="19"/>
      <c r="D474" s="50"/>
      <c r="E474" s="48"/>
      <c r="F474" s="48"/>
      <c r="G474" s="48"/>
      <c r="H474" s="48"/>
      <c r="I474" s="48"/>
      <c r="J474" s="25"/>
      <c r="K474" s="25"/>
      <c r="L474" s="49"/>
      <c r="M474" s="25"/>
      <c r="N474" s="25"/>
      <c r="P474" s="19"/>
    </row>
    <row r="475" spans="1:16" ht="12.75" customHeight="1">
      <c r="A475" s="19"/>
      <c r="B475" s="19"/>
      <c r="C475" s="19"/>
      <c r="D475" s="50"/>
      <c r="E475" s="48"/>
      <c r="F475" s="48"/>
      <c r="G475" s="48"/>
      <c r="H475" s="48"/>
      <c r="I475" s="48"/>
      <c r="J475" s="25"/>
      <c r="K475" s="25"/>
      <c r="L475" s="49"/>
      <c r="M475" s="25"/>
      <c r="N475" s="25"/>
      <c r="P475" s="19"/>
    </row>
    <row r="476" spans="1:16" ht="12.75" customHeight="1">
      <c r="A476" s="19"/>
      <c r="B476" s="19"/>
      <c r="C476" s="19"/>
      <c r="D476" s="50"/>
      <c r="E476" s="48"/>
      <c r="F476" s="48"/>
      <c r="G476" s="48"/>
      <c r="H476" s="48"/>
      <c r="I476" s="48"/>
      <c r="J476" s="25"/>
      <c r="K476" s="25"/>
      <c r="L476" s="49"/>
      <c r="M476" s="25"/>
      <c r="N476" s="25"/>
      <c r="P476" s="19"/>
    </row>
    <row r="477" spans="1:16" ht="12.75" customHeight="1">
      <c r="A477" s="19"/>
      <c r="B477" s="19"/>
      <c r="C477" s="19"/>
      <c r="D477" s="50"/>
      <c r="E477" s="48"/>
      <c r="F477" s="48"/>
      <c r="G477" s="48"/>
      <c r="H477" s="48"/>
      <c r="I477" s="48"/>
      <c r="J477" s="25"/>
      <c r="K477" s="25"/>
      <c r="L477" s="49"/>
      <c r="M477" s="25"/>
      <c r="N477" s="25"/>
      <c r="P477" s="19"/>
    </row>
    <row r="478" spans="1:16" ht="12.75" customHeight="1">
      <c r="A478" s="19"/>
      <c r="B478" s="19"/>
      <c r="C478" s="19"/>
      <c r="D478" s="50"/>
      <c r="E478" s="48"/>
      <c r="F478" s="48"/>
      <c r="G478" s="48"/>
      <c r="H478" s="48"/>
      <c r="I478" s="48"/>
      <c r="J478" s="25"/>
      <c r="K478" s="25"/>
      <c r="L478" s="49"/>
      <c r="M478" s="25"/>
      <c r="N478" s="25"/>
      <c r="P478" s="19"/>
    </row>
    <row r="479" spans="1:16" ht="12.75" customHeight="1">
      <c r="A479" s="19"/>
      <c r="B479" s="19"/>
      <c r="C479" s="19"/>
      <c r="D479" s="50"/>
      <c r="E479" s="48"/>
      <c r="F479" s="48"/>
      <c r="G479" s="48"/>
      <c r="H479" s="48"/>
      <c r="I479" s="48"/>
      <c r="J479" s="25"/>
      <c r="K479" s="25"/>
      <c r="L479" s="49"/>
      <c r="M479" s="25"/>
      <c r="N479" s="25"/>
      <c r="P479" s="19"/>
    </row>
    <row r="480" spans="1:16" ht="12.75" customHeight="1">
      <c r="A480" s="19"/>
      <c r="B480" s="19"/>
      <c r="C480" s="19"/>
      <c r="D480" s="50"/>
      <c r="E480" s="48"/>
      <c r="F480" s="48"/>
      <c r="G480" s="48"/>
      <c r="H480" s="48"/>
      <c r="I480" s="48"/>
      <c r="J480" s="25"/>
      <c r="K480" s="25"/>
      <c r="L480" s="49"/>
      <c r="M480" s="25"/>
      <c r="N480" s="25"/>
      <c r="P480" s="19"/>
    </row>
    <row r="481" spans="1:16" ht="12.75" customHeight="1">
      <c r="A481" s="19"/>
      <c r="B481" s="19"/>
      <c r="C481" s="19"/>
      <c r="D481" s="50"/>
      <c r="E481" s="48"/>
      <c r="F481" s="48"/>
      <c r="G481" s="48"/>
      <c r="H481" s="48"/>
      <c r="I481" s="48"/>
      <c r="J481" s="25"/>
      <c r="K481" s="25"/>
      <c r="L481" s="49"/>
      <c r="M481" s="25"/>
      <c r="N481" s="25"/>
      <c r="P481" s="19"/>
    </row>
    <row r="482" spans="1:16" ht="12.75" customHeight="1">
      <c r="A482" s="19"/>
      <c r="B482" s="19"/>
      <c r="C482" s="19"/>
      <c r="D482" s="50"/>
      <c r="E482" s="48"/>
      <c r="F482" s="48"/>
      <c r="G482" s="48"/>
      <c r="H482" s="48"/>
      <c r="I482" s="48"/>
      <c r="J482" s="25"/>
      <c r="K482" s="25"/>
      <c r="L482" s="49"/>
      <c r="M482" s="25"/>
      <c r="N482" s="25"/>
      <c r="P482" s="19"/>
    </row>
    <row r="483" spans="1:16" ht="12.75" customHeight="1">
      <c r="A483" s="19"/>
      <c r="B483" s="19"/>
      <c r="C483" s="19"/>
      <c r="D483" s="50"/>
      <c r="E483" s="48"/>
      <c r="F483" s="48"/>
      <c r="G483" s="48"/>
      <c r="H483" s="48"/>
      <c r="I483" s="48"/>
      <c r="J483" s="25"/>
      <c r="K483" s="25"/>
      <c r="L483" s="49"/>
      <c r="M483" s="25"/>
      <c r="N483" s="25"/>
      <c r="P483" s="19"/>
    </row>
    <row r="484" spans="1:16" ht="12.75" customHeight="1">
      <c r="A484" s="19"/>
      <c r="B484" s="19"/>
      <c r="C484" s="19"/>
      <c r="D484" s="50"/>
      <c r="E484" s="48"/>
      <c r="F484" s="48"/>
      <c r="G484" s="48"/>
      <c r="H484" s="48"/>
      <c r="I484" s="48"/>
      <c r="J484" s="25"/>
      <c r="K484" s="25"/>
      <c r="L484" s="49"/>
      <c r="M484" s="25"/>
      <c r="N484" s="25"/>
      <c r="P484" s="19"/>
    </row>
    <row r="485" spans="1:16" ht="12.75" customHeight="1">
      <c r="A485" s="19"/>
      <c r="B485" s="19"/>
      <c r="C485" s="19"/>
      <c r="D485" s="50"/>
      <c r="E485" s="48"/>
      <c r="F485" s="48"/>
      <c r="G485" s="48"/>
      <c r="H485" s="48"/>
      <c r="I485" s="48"/>
      <c r="J485" s="25"/>
      <c r="K485" s="25"/>
      <c r="L485" s="49"/>
      <c r="M485" s="25"/>
      <c r="N485" s="25"/>
      <c r="P485" s="19"/>
    </row>
    <row r="486" spans="1:16" ht="12.75" customHeight="1">
      <c r="A486" s="19"/>
      <c r="B486" s="19"/>
      <c r="C486" s="19"/>
      <c r="D486" s="50"/>
      <c r="E486" s="48"/>
      <c r="F486" s="48"/>
      <c r="G486" s="48"/>
      <c r="H486" s="48"/>
      <c r="I486" s="48"/>
      <c r="J486" s="25"/>
      <c r="K486" s="25"/>
      <c r="L486" s="49"/>
      <c r="M486" s="25"/>
      <c r="N486" s="25"/>
      <c r="P486" s="19"/>
    </row>
    <row r="487" spans="1:16" ht="12.75" customHeight="1">
      <c r="A487" s="19"/>
      <c r="B487" s="19"/>
      <c r="C487" s="19"/>
      <c r="D487" s="50"/>
      <c r="E487" s="48"/>
      <c r="F487" s="48"/>
      <c r="G487" s="48"/>
      <c r="H487" s="48"/>
      <c r="I487" s="48"/>
      <c r="J487" s="25"/>
      <c r="K487" s="25"/>
      <c r="L487" s="49"/>
      <c r="M487" s="25"/>
      <c r="N487" s="25"/>
      <c r="P487" s="19"/>
    </row>
    <row r="488" spans="1:16" ht="12.75" customHeight="1">
      <c r="A488" s="19"/>
      <c r="B488" s="19"/>
      <c r="C488" s="19"/>
      <c r="D488" s="50"/>
      <c r="E488" s="48"/>
      <c r="F488" s="48"/>
      <c r="G488" s="48"/>
      <c r="H488" s="48"/>
      <c r="I488" s="48"/>
      <c r="J488" s="25"/>
      <c r="K488" s="25"/>
      <c r="L488" s="49"/>
      <c r="M488" s="25"/>
      <c r="N488" s="25"/>
      <c r="P488" s="19"/>
    </row>
    <row r="489" spans="1:16" ht="12.75" customHeight="1">
      <c r="A489" s="19"/>
      <c r="B489" s="19"/>
      <c r="C489" s="19"/>
      <c r="D489" s="50"/>
      <c r="E489" s="48"/>
      <c r="F489" s="48"/>
      <c r="G489" s="48"/>
      <c r="H489" s="48"/>
      <c r="I489" s="48"/>
      <c r="J489" s="25"/>
      <c r="K489" s="25"/>
      <c r="L489" s="49"/>
      <c r="M489" s="25"/>
      <c r="N489" s="25"/>
      <c r="P489" s="19"/>
    </row>
    <row r="490" spans="1:16" ht="12.75" customHeight="1">
      <c r="A490" s="19"/>
      <c r="B490" s="19"/>
      <c r="C490" s="19"/>
      <c r="D490" s="50"/>
      <c r="E490" s="48"/>
      <c r="F490" s="48"/>
      <c r="G490" s="48"/>
      <c r="H490" s="48"/>
      <c r="I490" s="48"/>
      <c r="J490" s="25"/>
      <c r="K490" s="25"/>
      <c r="L490" s="49"/>
      <c r="M490" s="25"/>
      <c r="N490" s="25"/>
      <c r="P490" s="19"/>
    </row>
    <row r="491" spans="1:16" ht="12.75" customHeight="1">
      <c r="A491" s="19"/>
      <c r="B491" s="19"/>
      <c r="C491" s="19"/>
      <c r="D491" s="50"/>
      <c r="E491" s="48"/>
      <c r="F491" s="48"/>
      <c r="G491" s="48"/>
      <c r="H491" s="48"/>
      <c r="I491" s="48"/>
      <c r="J491" s="25"/>
      <c r="K491" s="25"/>
      <c r="L491" s="49"/>
      <c r="M491" s="25"/>
      <c r="N491" s="25"/>
      <c r="P491" s="19"/>
    </row>
    <row r="492" spans="1:16" ht="12.75" customHeight="1">
      <c r="A492" s="19"/>
      <c r="B492" s="19"/>
      <c r="C492" s="19"/>
      <c r="D492" s="50"/>
      <c r="E492" s="48"/>
      <c r="F492" s="48"/>
      <c r="G492" s="48"/>
      <c r="H492" s="48"/>
      <c r="I492" s="48"/>
      <c r="J492" s="25"/>
      <c r="K492" s="25"/>
      <c r="L492" s="49"/>
      <c r="M492" s="25"/>
      <c r="N492" s="25"/>
      <c r="P492" s="19"/>
    </row>
    <row r="493" spans="1:16" ht="12.75" customHeight="1">
      <c r="A493" s="19"/>
      <c r="B493" s="19"/>
      <c r="C493" s="19"/>
      <c r="D493" s="50"/>
      <c r="E493" s="48"/>
      <c r="F493" s="48"/>
      <c r="G493" s="48"/>
      <c r="H493" s="48"/>
      <c r="I493" s="48"/>
      <c r="J493" s="25"/>
      <c r="K493" s="25"/>
      <c r="L493" s="49"/>
      <c r="M493" s="25"/>
      <c r="N493" s="25"/>
      <c r="P493" s="19"/>
    </row>
    <row r="494" spans="1:16" ht="12.75" customHeight="1">
      <c r="A494" s="19"/>
      <c r="B494" s="19"/>
      <c r="C494" s="19"/>
      <c r="D494" s="50"/>
      <c r="E494" s="48"/>
      <c r="F494" s="48"/>
      <c r="G494" s="48"/>
      <c r="H494" s="48"/>
      <c r="I494" s="48"/>
      <c r="J494" s="25"/>
      <c r="K494" s="25"/>
      <c r="L494" s="49"/>
      <c r="M494" s="25"/>
      <c r="N494" s="25"/>
      <c r="P494" s="19"/>
    </row>
    <row r="495" spans="1:16" ht="12.75" customHeight="1">
      <c r="A495" s="19"/>
      <c r="B495" s="19"/>
      <c r="C495" s="19"/>
      <c r="D495" s="50"/>
      <c r="E495" s="48"/>
      <c r="F495" s="48"/>
      <c r="G495" s="48"/>
      <c r="H495" s="48"/>
      <c r="I495" s="48"/>
      <c r="J495" s="25"/>
      <c r="K495" s="25"/>
      <c r="L495" s="49"/>
      <c r="M495" s="25"/>
      <c r="N495" s="25"/>
      <c r="P495" s="19"/>
    </row>
    <row r="496" spans="1:16" ht="12.75" customHeight="1">
      <c r="A496" s="19"/>
      <c r="B496" s="19"/>
      <c r="C496" s="19"/>
      <c r="D496" s="50"/>
      <c r="E496" s="48"/>
      <c r="F496" s="48"/>
      <c r="G496" s="48"/>
      <c r="H496" s="48"/>
      <c r="I496" s="48"/>
      <c r="J496" s="25"/>
      <c r="K496" s="25"/>
      <c r="L496" s="49"/>
      <c r="M496" s="25"/>
      <c r="N496" s="25"/>
      <c r="P496" s="19"/>
    </row>
    <row r="497" spans="1:16" ht="12.75" customHeight="1">
      <c r="A497" s="19"/>
      <c r="B497" s="19"/>
      <c r="C497" s="19"/>
      <c r="D497" s="50"/>
      <c r="E497" s="48"/>
      <c r="F497" s="48"/>
      <c r="G497" s="48"/>
      <c r="H497" s="48"/>
      <c r="I497" s="48"/>
      <c r="J497" s="25"/>
      <c r="K497" s="25"/>
      <c r="L497" s="49"/>
      <c r="M497" s="25"/>
      <c r="N497" s="25"/>
      <c r="P497" s="19"/>
    </row>
    <row r="498" spans="1:16" ht="12.75" customHeight="1">
      <c r="A498" s="19"/>
      <c r="B498" s="19"/>
      <c r="C498" s="19"/>
      <c r="D498" s="50"/>
      <c r="E498" s="48"/>
      <c r="F498" s="48"/>
      <c r="G498" s="48"/>
      <c r="H498" s="48"/>
      <c r="I498" s="48"/>
      <c r="J498" s="25"/>
      <c r="K498" s="25"/>
      <c r="L498" s="49"/>
      <c r="M498" s="25"/>
      <c r="N498" s="25"/>
      <c r="P498" s="19"/>
    </row>
    <row r="499" spans="1:16" ht="12.75" customHeight="1">
      <c r="A499" s="19"/>
      <c r="B499" s="19"/>
      <c r="C499" s="19"/>
      <c r="D499" s="50"/>
      <c r="E499" s="48"/>
      <c r="F499" s="48"/>
      <c r="G499" s="48"/>
      <c r="H499" s="48"/>
      <c r="I499" s="48"/>
      <c r="J499" s="25"/>
      <c r="K499" s="25"/>
      <c r="L499" s="49"/>
      <c r="M499" s="25"/>
      <c r="N499" s="25"/>
      <c r="P499" s="19"/>
    </row>
    <row r="500" spans="1:16" ht="12.75" customHeight="1">
      <c r="A500" s="19"/>
      <c r="B500" s="19"/>
      <c r="C500" s="19"/>
      <c r="D500" s="50"/>
      <c r="E500" s="48"/>
      <c r="F500" s="48"/>
      <c r="G500" s="48"/>
      <c r="H500" s="48"/>
      <c r="I500" s="48"/>
      <c r="J500" s="25"/>
      <c r="K500" s="25"/>
      <c r="L500" s="49"/>
      <c r="M500" s="25"/>
      <c r="N500" s="25"/>
      <c r="P500" s="19"/>
    </row>
    <row r="501" spans="1:16" ht="12.75" customHeight="1">
      <c r="A501" s="19"/>
      <c r="B501" s="19"/>
      <c r="C501" s="19"/>
      <c r="D501" s="50"/>
      <c r="E501" s="48"/>
      <c r="F501" s="48"/>
      <c r="G501" s="48"/>
      <c r="H501" s="48"/>
      <c r="I501" s="48"/>
      <c r="J501" s="25"/>
      <c r="K501" s="25"/>
      <c r="L501" s="49"/>
      <c r="M501" s="25"/>
      <c r="N501" s="25"/>
      <c r="P501" s="19"/>
    </row>
    <row r="502" spans="1:16" ht="12.75" customHeight="1">
      <c r="A502" s="19"/>
      <c r="B502" s="19"/>
      <c r="C502" s="19"/>
      <c r="D502" s="50"/>
      <c r="E502" s="48"/>
      <c r="F502" s="48"/>
      <c r="G502" s="48"/>
      <c r="H502" s="48"/>
      <c r="I502" s="48"/>
      <c r="J502" s="25"/>
      <c r="K502" s="25"/>
      <c r="L502" s="49"/>
      <c r="M502" s="25"/>
      <c r="N502" s="25"/>
      <c r="P502" s="19"/>
    </row>
    <row r="503" spans="1:16" ht="12.75" customHeight="1">
      <c r="A503" s="19"/>
      <c r="B503" s="19"/>
      <c r="C503" s="19"/>
      <c r="D503" s="50"/>
      <c r="E503" s="48"/>
      <c r="F503" s="48"/>
      <c r="G503" s="48"/>
      <c r="H503" s="48"/>
      <c r="I503" s="48"/>
      <c r="J503" s="25"/>
      <c r="K503" s="25"/>
      <c r="L503" s="49"/>
      <c r="M503" s="25"/>
      <c r="N503" s="25"/>
      <c r="P503" s="19"/>
    </row>
    <row r="504" spans="1:16" ht="12.75" customHeight="1">
      <c r="A504" s="19"/>
      <c r="B504" s="19"/>
      <c r="C504" s="19"/>
      <c r="D504" s="50"/>
      <c r="E504" s="48"/>
      <c r="F504" s="48"/>
      <c r="G504" s="48"/>
      <c r="H504" s="48"/>
      <c r="I504" s="48"/>
      <c r="J504" s="25"/>
      <c r="K504" s="25"/>
      <c r="L504" s="49"/>
      <c r="M504" s="25"/>
      <c r="N504" s="25"/>
      <c r="P504" s="19"/>
    </row>
    <row r="505" spans="1:16" ht="12.75" customHeight="1">
      <c r="A505" s="19"/>
      <c r="B505" s="19"/>
      <c r="C505" s="19"/>
      <c r="D505" s="50"/>
      <c r="E505" s="48"/>
      <c r="F505" s="48"/>
      <c r="G505" s="48"/>
      <c r="H505" s="48"/>
      <c r="I505" s="48"/>
      <c r="J505" s="25"/>
      <c r="K505" s="25"/>
      <c r="L505" s="49"/>
      <c r="M505" s="25"/>
      <c r="N505" s="25"/>
      <c r="P505" s="19"/>
    </row>
    <row r="506" spans="1:16" ht="12.75" customHeight="1">
      <c r="A506" s="19"/>
      <c r="B506" s="19"/>
      <c r="C506" s="19"/>
      <c r="D506" s="50"/>
      <c r="E506" s="48"/>
      <c r="F506" s="48"/>
      <c r="G506" s="48"/>
      <c r="H506" s="48"/>
      <c r="I506" s="48"/>
      <c r="J506" s="25"/>
      <c r="K506" s="25"/>
      <c r="L506" s="49"/>
      <c r="M506" s="25"/>
      <c r="N506" s="25"/>
      <c r="P506" s="19"/>
    </row>
    <row r="507" spans="1:16" ht="12.75" customHeight="1">
      <c r="A507" s="19"/>
      <c r="B507" s="19"/>
      <c r="C507" s="19"/>
      <c r="D507" s="50"/>
      <c r="E507" s="48"/>
      <c r="F507" s="48"/>
      <c r="G507" s="48"/>
      <c r="H507" s="48"/>
      <c r="I507" s="48"/>
      <c r="J507" s="25"/>
      <c r="K507" s="25"/>
      <c r="L507" s="49"/>
      <c r="M507" s="25"/>
      <c r="N507" s="25"/>
      <c r="P507" s="19"/>
    </row>
    <row r="508" spans="1:16" ht="12.75" customHeight="1">
      <c r="A508" s="19"/>
      <c r="B508" s="19"/>
      <c r="C508" s="19"/>
      <c r="D508" s="50"/>
      <c r="E508" s="48"/>
      <c r="F508" s="48"/>
      <c r="G508" s="48"/>
      <c r="H508" s="48"/>
      <c r="I508" s="48"/>
      <c r="J508" s="25"/>
      <c r="K508" s="25"/>
      <c r="L508" s="49"/>
      <c r="M508" s="25"/>
      <c r="N508" s="25"/>
      <c r="P508" s="19"/>
    </row>
    <row r="509" spans="1:16" ht="12.75" customHeight="1">
      <c r="A509" s="19"/>
      <c r="B509" s="19"/>
      <c r="C509" s="19"/>
      <c r="D509" s="50"/>
      <c r="E509" s="48"/>
      <c r="F509" s="48"/>
      <c r="G509" s="48"/>
      <c r="H509" s="48"/>
      <c r="I509" s="48"/>
      <c r="J509" s="25"/>
      <c r="K509" s="25"/>
      <c r="L509" s="49"/>
      <c r="M509" s="25"/>
      <c r="N509" s="25"/>
      <c r="P509" s="19"/>
    </row>
    <row r="510" spans="1:16" ht="12.75" customHeight="1">
      <c r="A510" s="19"/>
      <c r="B510" s="19"/>
      <c r="C510" s="19"/>
      <c r="D510" s="50"/>
      <c r="E510" s="48"/>
      <c r="F510" s="48"/>
      <c r="G510" s="48"/>
      <c r="H510" s="48"/>
      <c r="I510" s="48"/>
      <c r="J510" s="25"/>
      <c r="K510" s="25"/>
      <c r="L510" s="49"/>
      <c r="M510" s="25"/>
      <c r="N510" s="25"/>
      <c r="P510" s="19"/>
    </row>
    <row r="511" spans="1:16" ht="12.75" customHeight="1">
      <c r="A511" s="19"/>
      <c r="B511" s="19"/>
      <c r="C511" s="19"/>
      <c r="D511" s="50"/>
      <c r="E511" s="48"/>
      <c r="F511" s="48"/>
      <c r="G511" s="48"/>
      <c r="H511" s="48"/>
      <c r="I511" s="48"/>
      <c r="J511" s="25"/>
      <c r="K511" s="25"/>
      <c r="L511" s="49"/>
      <c r="M511" s="25"/>
      <c r="N511" s="25"/>
      <c r="P511" s="19"/>
    </row>
    <row r="512" spans="1:16" ht="12.75" customHeight="1">
      <c r="A512" s="19"/>
      <c r="B512" s="19"/>
      <c r="C512" s="19"/>
      <c r="D512" s="50"/>
      <c r="E512" s="48"/>
      <c r="F512" s="48"/>
      <c r="G512" s="48"/>
      <c r="H512" s="48"/>
      <c r="I512" s="48"/>
      <c r="J512" s="25"/>
      <c r="K512" s="25"/>
      <c r="L512" s="49"/>
      <c r="M512" s="25"/>
      <c r="N512" s="25"/>
      <c r="P512" s="19"/>
    </row>
    <row r="513" spans="1:16" ht="12.75" customHeight="1">
      <c r="A513" s="19"/>
      <c r="B513" s="19"/>
      <c r="C513" s="19"/>
      <c r="D513" s="50"/>
      <c r="E513" s="48"/>
      <c r="F513" s="48"/>
      <c r="G513" s="48"/>
      <c r="H513" s="48"/>
      <c r="I513" s="48"/>
      <c r="J513" s="25"/>
      <c r="K513" s="25"/>
      <c r="L513" s="49"/>
      <c r="M513" s="25"/>
      <c r="N513" s="25"/>
      <c r="P513" s="19"/>
    </row>
    <row r="514" spans="1:16" ht="12.75" customHeight="1">
      <c r="A514" s="19"/>
      <c r="B514" s="19"/>
      <c r="C514" s="19"/>
      <c r="D514" s="50"/>
      <c r="E514" s="48"/>
      <c r="F514" s="48"/>
      <c r="G514" s="48"/>
      <c r="H514" s="48"/>
      <c r="I514" s="48"/>
      <c r="J514" s="25"/>
      <c r="K514" s="25"/>
      <c r="L514" s="49"/>
      <c r="M514" s="25"/>
      <c r="N514" s="25"/>
      <c r="P514" s="19"/>
    </row>
    <row r="515" spans="1:16" ht="12.75" customHeight="1">
      <c r="A515" s="19"/>
      <c r="B515" s="19"/>
      <c r="C515" s="19"/>
      <c r="D515" s="50"/>
      <c r="E515" s="48"/>
      <c r="F515" s="48"/>
      <c r="G515" s="48"/>
      <c r="H515" s="48"/>
      <c r="I515" s="48"/>
      <c r="J515" s="25"/>
      <c r="K515" s="25"/>
      <c r="L515" s="49"/>
      <c r="M515" s="25"/>
      <c r="N515" s="25"/>
      <c r="P515" s="19"/>
    </row>
    <row r="516" spans="1:16" ht="12.75" customHeight="1">
      <c r="A516" s="19"/>
      <c r="B516" s="19"/>
      <c r="C516" s="19"/>
      <c r="D516" s="50"/>
      <c r="E516" s="48"/>
      <c r="F516" s="48"/>
      <c r="G516" s="48"/>
      <c r="H516" s="48"/>
      <c r="I516" s="48"/>
      <c r="J516" s="25"/>
      <c r="K516" s="25"/>
      <c r="L516" s="49"/>
      <c r="M516" s="25"/>
      <c r="N516" s="25"/>
      <c r="P516" s="19"/>
    </row>
    <row r="517" spans="1:16" ht="12.75" customHeight="1">
      <c r="A517" s="19"/>
      <c r="B517" s="19"/>
      <c r="C517" s="19"/>
      <c r="D517" s="50"/>
      <c r="E517" s="48"/>
      <c r="F517" s="48"/>
      <c r="G517" s="48"/>
      <c r="H517" s="48"/>
      <c r="I517" s="48"/>
      <c r="J517" s="25"/>
      <c r="K517" s="25"/>
      <c r="L517" s="49"/>
      <c r="M517" s="25"/>
      <c r="N517" s="25"/>
      <c r="P517" s="19"/>
    </row>
    <row r="518" spans="1:16" ht="12.75" customHeight="1">
      <c r="A518" s="19"/>
      <c r="B518" s="19"/>
      <c r="C518" s="19"/>
      <c r="D518" s="50"/>
      <c r="E518" s="48"/>
      <c r="F518" s="48"/>
      <c r="G518" s="48"/>
      <c r="H518" s="48"/>
      <c r="I518" s="48"/>
      <c r="J518" s="25"/>
      <c r="K518" s="25"/>
      <c r="L518" s="49"/>
      <c r="M518" s="25"/>
      <c r="N518" s="25"/>
      <c r="P518" s="19"/>
    </row>
    <row r="519" spans="1:16" ht="12.75" customHeight="1">
      <c r="A519" s="19"/>
      <c r="B519" s="19"/>
      <c r="C519" s="19"/>
      <c r="D519" s="50"/>
      <c r="E519" s="48"/>
      <c r="F519" s="48"/>
      <c r="G519" s="48"/>
      <c r="H519" s="48"/>
      <c r="I519" s="48"/>
      <c r="J519" s="25"/>
      <c r="K519" s="25"/>
      <c r="L519" s="49"/>
      <c r="M519" s="25"/>
      <c r="N519" s="25"/>
      <c r="P519" s="19"/>
    </row>
    <row r="520" spans="1:16" ht="12.75" customHeight="1">
      <c r="A520" s="19"/>
      <c r="B520" s="19"/>
      <c r="C520" s="19"/>
      <c r="D520" s="50"/>
      <c r="E520" s="48"/>
      <c r="F520" s="48"/>
      <c r="G520" s="48"/>
      <c r="H520" s="48"/>
      <c r="I520" s="48"/>
      <c r="J520" s="25"/>
      <c r="K520" s="25"/>
      <c r="L520" s="49"/>
      <c r="M520" s="25"/>
      <c r="N520" s="25"/>
      <c r="P520" s="19"/>
    </row>
    <row r="521" spans="1:16" ht="12.75" customHeight="1">
      <c r="A521" s="19"/>
      <c r="B521" s="19"/>
      <c r="C521" s="19"/>
      <c r="D521" s="50"/>
      <c r="E521" s="48"/>
      <c r="F521" s="48"/>
      <c r="G521" s="48"/>
      <c r="H521" s="48"/>
      <c r="I521" s="48"/>
      <c r="J521" s="25"/>
      <c r="K521" s="25"/>
      <c r="L521" s="49"/>
      <c r="M521" s="25"/>
      <c r="N521" s="25"/>
      <c r="P521" s="19"/>
    </row>
    <row r="522" spans="1:16" ht="12.75" customHeight="1">
      <c r="A522" s="19"/>
      <c r="B522" s="19"/>
      <c r="C522" s="19"/>
      <c r="D522" s="50"/>
      <c r="E522" s="48"/>
      <c r="F522" s="48"/>
      <c r="G522" s="48"/>
      <c r="H522" s="48"/>
      <c r="I522" s="48"/>
      <c r="J522" s="25"/>
      <c r="K522" s="25"/>
      <c r="L522" s="49"/>
      <c r="M522" s="25"/>
      <c r="N522" s="25"/>
      <c r="P522" s="19"/>
    </row>
    <row r="523" spans="1:16" ht="12.75" customHeight="1">
      <c r="A523" s="19"/>
      <c r="B523" s="19"/>
      <c r="C523" s="19"/>
      <c r="D523" s="50"/>
      <c r="E523" s="48"/>
      <c r="F523" s="48"/>
      <c r="G523" s="48"/>
      <c r="H523" s="48"/>
      <c r="I523" s="48"/>
      <c r="J523" s="25"/>
      <c r="K523" s="25"/>
      <c r="L523" s="49"/>
      <c r="M523" s="25"/>
      <c r="N523" s="25"/>
      <c r="P523" s="19"/>
    </row>
    <row r="524" spans="1:16" ht="12.75" customHeight="1">
      <c r="A524" s="19"/>
      <c r="B524" s="19"/>
      <c r="C524" s="19"/>
      <c r="D524" s="50"/>
      <c r="E524" s="48"/>
      <c r="F524" s="48"/>
      <c r="G524" s="48"/>
      <c r="H524" s="48"/>
      <c r="I524" s="48"/>
      <c r="J524" s="25"/>
      <c r="K524" s="25"/>
      <c r="L524" s="49"/>
      <c r="M524" s="25"/>
      <c r="N524" s="25"/>
      <c r="P524" s="19"/>
    </row>
    <row r="525" spans="1:16" ht="12.75" customHeight="1">
      <c r="A525" s="19"/>
      <c r="B525" s="19"/>
      <c r="C525" s="19"/>
      <c r="D525" s="50"/>
      <c r="E525" s="48"/>
      <c r="F525" s="48"/>
      <c r="G525" s="48"/>
      <c r="H525" s="48"/>
      <c r="I525" s="48"/>
      <c r="J525" s="25"/>
      <c r="K525" s="25"/>
      <c r="L525" s="49"/>
      <c r="M525" s="25"/>
      <c r="N525" s="25"/>
      <c r="P525" s="19"/>
    </row>
    <row r="526" spans="1:16" ht="12.75" customHeight="1">
      <c r="A526" s="19"/>
      <c r="B526" s="19"/>
      <c r="C526" s="19"/>
      <c r="D526" s="50"/>
      <c r="E526" s="48"/>
      <c r="F526" s="48"/>
      <c r="G526" s="48"/>
      <c r="H526" s="48"/>
      <c r="I526" s="48"/>
      <c r="J526" s="25"/>
      <c r="K526" s="25"/>
      <c r="L526" s="49"/>
      <c r="M526" s="25"/>
      <c r="N526" s="25"/>
      <c r="P526" s="19"/>
    </row>
    <row r="527" spans="1:16" ht="12.75" customHeight="1">
      <c r="A527" s="19"/>
      <c r="B527" s="19"/>
      <c r="C527" s="19"/>
      <c r="D527" s="50"/>
      <c r="E527" s="48"/>
      <c r="F527" s="48"/>
      <c r="G527" s="48"/>
      <c r="H527" s="48"/>
      <c r="I527" s="48"/>
      <c r="J527" s="25"/>
      <c r="K527" s="25"/>
      <c r="L527" s="49"/>
      <c r="M527" s="25"/>
      <c r="N527" s="25"/>
      <c r="P527" s="19"/>
    </row>
    <row r="528" spans="1:16" ht="12.75" customHeight="1">
      <c r="A528" s="19"/>
      <c r="B528" s="19"/>
      <c r="C528" s="19"/>
      <c r="D528" s="50"/>
      <c r="E528" s="48"/>
      <c r="F528" s="48"/>
      <c r="G528" s="48"/>
      <c r="H528" s="48"/>
      <c r="I528" s="48"/>
      <c r="J528" s="25"/>
      <c r="K528" s="25"/>
      <c r="L528" s="49"/>
      <c r="M528" s="25"/>
      <c r="N528" s="25"/>
      <c r="P528" s="19"/>
    </row>
    <row r="529" spans="1:16" ht="12.75" customHeight="1">
      <c r="A529" s="19"/>
      <c r="B529" s="19"/>
      <c r="C529" s="19"/>
      <c r="D529" s="50"/>
      <c r="E529" s="48"/>
      <c r="F529" s="48"/>
      <c r="G529" s="48"/>
      <c r="H529" s="48"/>
      <c r="I529" s="48"/>
      <c r="J529" s="25"/>
      <c r="K529" s="25"/>
      <c r="L529" s="49"/>
      <c r="M529" s="25"/>
      <c r="N529" s="25"/>
      <c r="P529" s="19"/>
    </row>
    <row r="530" spans="1:16" ht="12.75" customHeight="1">
      <c r="A530" s="19"/>
      <c r="B530" s="19"/>
      <c r="C530" s="19"/>
      <c r="D530" s="50"/>
      <c r="E530" s="48"/>
      <c r="F530" s="48"/>
      <c r="G530" s="48"/>
      <c r="H530" s="48"/>
      <c r="I530" s="48"/>
      <c r="J530" s="25"/>
      <c r="K530" s="25"/>
      <c r="L530" s="49"/>
      <c r="M530" s="25"/>
      <c r="N530" s="25"/>
      <c r="P530" s="19"/>
    </row>
    <row r="531" spans="1:16" ht="12.75" customHeight="1">
      <c r="A531" s="19"/>
      <c r="B531" s="19"/>
      <c r="C531" s="19"/>
      <c r="D531" s="50"/>
      <c r="E531" s="48"/>
      <c r="F531" s="48"/>
      <c r="G531" s="48"/>
      <c r="H531" s="48"/>
      <c r="I531" s="48"/>
      <c r="J531" s="25"/>
      <c r="K531" s="25"/>
      <c r="L531" s="49"/>
      <c r="M531" s="25"/>
      <c r="N531" s="25"/>
      <c r="P531" s="19"/>
    </row>
    <row r="532" spans="1:16" ht="12.75" customHeight="1">
      <c r="A532" s="19"/>
      <c r="B532" s="19"/>
      <c r="C532" s="19"/>
      <c r="D532" s="50"/>
      <c r="E532" s="48"/>
      <c r="F532" s="48"/>
      <c r="G532" s="48"/>
      <c r="H532" s="48"/>
      <c r="I532" s="48"/>
      <c r="J532" s="25"/>
      <c r="K532" s="25"/>
      <c r="L532" s="49"/>
      <c r="M532" s="25"/>
      <c r="N532" s="25"/>
      <c r="P532" s="19"/>
    </row>
    <row r="533" spans="1:16" ht="12.75" customHeight="1">
      <c r="A533" s="19"/>
      <c r="B533" s="19"/>
      <c r="C533" s="19"/>
      <c r="D533" s="50"/>
      <c r="E533" s="48"/>
      <c r="F533" s="48"/>
      <c r="G533" s="48"/>
      <c r="H533" s="48"/>
      <c r="I533" s="48"/>
      <c r="J533" s="25"/>
      <c r="K533" s="25"/>
      <c r="L533" s="49"/>
      <c r="M533" s="25"/>
      <c r="N533" s="25"/>
      <c r="P533" s="19"/>
    </row>
    <row r="534" spans="1:16" ht="12.75" customHeight="1">
      <c r="A534" s="19"/>
      <c r="B534" s="19"/>
      <c r="C534" s="19"/>
      <c r="D534" s="50"/>
      <c r="E534" s="48"/>
      <c r="F534" s="48"/>
      <c r="G534" s="48"/>
      <c r="H534" s="48"/>
      <c r="I534" s="48"/>
      <c r="J534" s="25"/>
      <c r="K534" s="25"/>
      <c r="L534" s="49"/>
      <c r="M534" s="25"/>
      <c r="N534" s="25"/>
      <c r="P534" s="19"/>
    </row>
    <row r="535" spans="1:16" ht="12.75" customHeight="1">
      <c r="A535" s="19"/>
      <c r="B535" s="19"/>
      <c r="C535" s="19"/>
      <c r="D535" s="50"/>
      <c r="E535" s="48"/>
      <c r="F535" s="48"/>
      <c r="G535" s="48"/>
      <c r="H535" s="48"/>
      <c r="I535" s="48"/>
      <c r="J535" s="25"/>
      <c r="K535" s="25"/>
      <c r="L535" s="49"/>
      <c r="M535" s="25"/>
      <c r="N535" s="25"/>
      <c r="P535" s="19"/>
    </row>
    <row r="536" spans="1:16" ht="12.75" customHeight="1">
      <c r="A536" s="19"/>
      <c r="B536" s="19"/>
      <c r="C536" s="19"/>
      <c r="D536" s="50"/>
      <c r="E536" s="48"/>
      <c r="F536" s="48"/>
      <c r="G536" s="48"/>
      <c r="H536" s="48"/>
      <c r="I536" s="48"/>
      <c r="J536" s="25"/>
      <c r="K536" s="25"/>
      <c r="L536" s="49"/>
      <c r="M536" s="25"/>
      <c r="N536" s="25"/>
      <c r="P536" s="19"/>
    </row>
    <row r="537" spans="1:16" ht="12.75" customHeight="1">
      <c r="A537" s="19"/>
      <c r="B537" s="19"/>
      <c r="C537" s="19"/>
      <c r="D537" s="50"/>
      <c r="E537" s="48"/>
      <c r="F537" s="48"/>
      <c r="G537" s="48"/>
      <c r="H537" s="48"/>
      <c r="I537" s="48"/>
      <c r="J537" s="25"/>
      <c r="K537" s="25"/>
      <c r="L537" s="49"/>
      <c r="M537" s="25"/>
      <c r="N537" s="25"/>
      <c r="P537" s="19"/>
    </row>
    <row r="538" spans="1:16" ht="12.75" customHeight="1">
      <c r="A538" s="19"/>
      <c r="B538" s="19"/>
      <c r="C538" s="19"/>
      <c r="D538" s="50"/>
      <c r="E538" s="48"/>
      <c r="F538" s="48"/>
      <c r="G538" s="48"/>
      <c r="H538" s="48"/>
      <c r="I538" s="48"/>
      <c r="J538" s="25"/>
      <c r="K538" s="25"/>
      <c r="L538" s="49"/>
      <c r="M538" s="25"/>
      <c r="N538" s="25"/>
      <c r="P538" s="19"/>
    </row>
    <row r="539" spans="1:16" ht="12.75" customHeight="1">
      <c r="A539" s="19"/>
      <c r="B539" s="19"/>
      <c r="C539" s="19"/>
      <c r="D539" s="50"/>
      <c r="E539" s="48"/>
      <c r="F539" s="48"/>
      <c r="G539" s="48"/>
      <c r="H539" s="48"/>
      <c r="I539" s="48"/>
      <c r="J539" s="25"/>
      <c r="K539" s="25"/>
      <c r="L539" s="49"/>
      <c r="M539" s="25"/>
      <c r="N539" s="25"/>
      <c r="P539" s="19"/>
    </row>
    <row r="540" spans="1:16" ht="12.75" customHeight="1">
      <c r="A540" s="19"/>
      <c r="B540" s="19"/>
      <c r="C540" s="19"/>
      <c r="D540" s="50"/>
      <c r="E540" s="48"/>
      <c r="F540" s="48"/>
      <c r="G540" s="48"/>
      <c r="H540" s="48"/>
      <c r="I540" s="48"/>
      <c r="J540" s="25"/>
      <c r="K540" s="25"/>
      <c r="L540" s="49"/>
      <c r="M540" s="25"/>
      <c r="N540" s="25"/>
      <c r="P540" s="19"/>
    </row>
    <row r="541" spans="1:16" ht="12.75" customHeight="1">
      <c r="A541" s="19"/>
      <c r="B541" s="19"/>
      <c r="C541" s="19"/>
      <c r="D541" s="50"/>
      <c r="E541" s="48"/>
      <c r="F541" s="48"/>
      <c r="G541" s="48"/>
      <c r="H541" s="48"/>
      <c r="I541" s="48"/>
      <c r="J541" s="25"/>
      <c r="K541" s="25"/>
      <c r="L541" s="49"/>
      <c r="M541" s="25"/>
      <c r="N541" s="25"/>
      <c r="P541" s="19"/>
    </row>
    <row r="542" spans="1:16" ht="12.75" customHeight="1">
      <c r="A542" s="19"/>
      <c r="B542" s="19"/>
      <c r="C542" s="19"/>
      <c r="D542" s="50"/>
      <c r="E542" s="48"/>
      <c r="F542" s="48"/>
      <c r="G542" s="48"/>
      <c r="H542" s="48"/>
      <c r="I542" s="48"/>
      <c r="J542" s="25"/>
      <c r="K542" s="25"/>
      <c r="L542" s="49"/>
      <c r="M542" s="25"/>
      <c r="N542" s="25"/>
      <c r="P542" s="19"/>
    </row>
    <row r="543" spans="1:16" ht="12.75" customHeight="1">
      <c r="A543" s="19"/>
      <c r="B543" s="19"/>
      <c r="C543" s="19"/>
      <c r="D543" s="50"/>
      <c r="E543" s="48"/>
      <c r="F543" s="48"/>
      <c r="G543" s="48"/>
      <c r="H543" s="48"/>
      <c r="I543" s="48"/>
      <c r="J543" s="25"/>
      <c r="K543" s="25"/>
      <c r="L543" s="49"/>
      <c r="M543" s="25"/>
      <c r="N543" s="25"/>
      <c r="P543" s="19"/>
    </row>
    <row r="544" spans="1:16" ht="12.75" customHeight="1">
      <c r="A544" s="19"/>
      <c r="B544" s="19"/>
      <c r="C544" s="19"/>
      <c r="D544" s="50"/>
      <c r="E544" s="48"/>
      <c r="F544" s="48"/>
      <c r="G544" s="48"/>
      <c r="H544" s="48"/>
      <c r="I544" s="48"/>
      <c r="J544" s="25"/>
      <c r="K544" s="25"/>
      <c r="L544" s="49"/>
      <c r="M544" s="25"/>
      <c r="N544" s="25"/>
      <c r="P544" s="19"/>
    </row>
    <row r="545" spans="1:16" ht="12.75" customHeight="1">
      <c r="A545" s="19"/>
      <c r="B545" s="19"/>
      <c r="C545" s="19"/>
      <c r="D545" s="50"/>
      <c r="E545" s="48"/>
      <c r="F545" s="48"/>
      <c r="G545" s="48"/>
      <c r="H545" s="48"/>
      <c r="I545" s="48"/>
      <c r="J545" s="25"/>
      <c r="K545" s="25"/>
      <c r="L545" s="49"/>
      <c r="M545" s="25"/>
      <c r="N545" s="25"/>
      <c r="P545" s="19"/>
    </row>
    <row r="546" spans="1:16" ht="12.75" customHeight="1">
      <c r="A546" s="19"/>
      <c r="B546" s="19"/>
      <c r="C546" s="19"/>
      <c r="D546" s="50"/>
      <c r="E546" s="48"/>
      <c r="F546" s="48"/>
      <c r="G546" s="48"/>
      <c r="H546" s="48"/>
      <c r="I546" s="48"/>
      <c r="J546" s="25"/>
      <c r="K546" s="25"/>
      <c r="L546" s="49"/>
      <c r="M546" s="25"/>
      <c r="N546" s="25"/>
      <c r="P546" s="19"/>
    </row>
    <row r="547" spans="1:16" ht="12.75" customHeight="1">
      <c r="A547" s="19"/>
      <c r="B547" s="19"/>
      <c r="C547" s="19"/>
      <c r="D547" s="50"/>
      <c r="E547" s="48"/>
      <c r="F547" s="48"/>
      <c r="G547" s="48"/>
      <c r="H547" s="48"/>
      <c r="I547" s="48"/>
      <c r="J547" s="25"/>
      <c r="K547" s="25"/>
      <c r="L547" s="49"/>
      <c r="M547" s="25"/>
      <c r="N547" s="25"/>
      <c r="P547" s="19"/>
    </row>
    <row r="548" spans="1:16" ht="12.75" customHeight="1">
      <c r="A548" s="19"/>
      <c r="B548" s="19"/>
      <c r="C548" s="19"/>
      <c r="D548" s="50"/>
      <c r="E548" s="48"/>
      <c r="F548" s="48"/>
      <c r="G548" s="48"/>
      <c r="H548" s="48"/>
      <c r="I548" s="48"/>
      <c r="J548" s="25"/>
      <c r="K548" s="25"/>
      <c r="L548" s="49"/>
      <c r="M548" s="25"/>
      <c r="N548" s="25"/>
      <c r="P548" s="19"/>
    </row>
    <row r="549" spans="1:16" ht="12.75" customHeight="1">
      <c r="A549" s="19"/>
      <c r="B549" s="19"/>
      <c r="C549" s="19"/>
      <c r="D549" s="50"/>
      <c r="E549" s="48"/>
      <c r="F549" s="48"/>
      <c r="G549" s="48"/>
      <c r="H549" s="48"/>
      <c r="I549" s="48"/>
      <c r="J549" s="25"/>
      <c r="K549" s="25"/>
      <c r="L549" s="49"/>
      <c r="M549" s="25"/>
      <c r="N549" s="25"/>
      <c r="P549" s="19"/>
    </row>
    <row r="550" spans="1:16" ht="12.75" customHeight="1">
      <c r="A550" s="19"/>
      <c r="B550" s="19"/>
      <c r="C550" s="19"/>
      <c r="D550" s="50"/>
      <c r="E550" s="48"/>
      <c r="F550" s="48"/>
      <c r="G550" s="48"/>
      <c r="H550" s="48"/>
      <c r="I550" s="48"/>
      <c r="J550" s="25"/>
      <c r="K550" s="25"/>
      <c r="L550" s="49"/>
      <c r="M550" s="25"/>
      <c r="N550" s="25"/>
      <c r="P550" s="19"/>
    </row>
    <row r="551" spans="1:16" ht="12.75" customHeight="1">
      <c r="A551" s="19"/>
      <c r="B551" s="19"/>
      <c r="C551" s="19"/>
      <c r="D551" s="50"/>
      <c r="E551" s="48"/>
      <c r="F551" s="48"/>
      <c r="G551" s="48"/>
      <c r="H551" s="48"/>
      <c r="I551" s="48"/>
      <c r="J551" s="25"/>
      <c r="K551" s="25"/>
      <c r="L551" s="49"/>
      <c r="M551" s="25"/>
      <c r="N551" s="25"/>
      <c r="P551" s="19"/>
    </row>
    <row r="552" spans="1:16" ht="12.75" customHeight="1">
      <c r="A552" s="19"/>
      <c r="B552" s="19"/>
      <c r="C552" s="19"/>
      <c r="D552" s="50"/>
      <c r="E552" s="48"/>
      <c r="F552" s="48"/>
      <c r="G552" s="48"/>
      <c r="H552" s="48"/>
      <c r="I552" s="48"/>
      <c r="J552" s="25"/>
      <c r="K552" s="25"/>
      <c r="L552" s="49"/>
      <c r="M552" s="25"/>
      <c r="N552" s="25"/>
      <c r="P552" s="19"/>
    </row>
    <row r="553" spans="1:16" ht="12.75" customHeight="1">
      <c r="A553" s="19"/>
      <c r="B553" s="19"/>
      <c r="C553" s="19"/>
      <c r="D553" s="50"/>
      <c r="E553" s="48"/>
      <c r="F553" s="48"/>
      <c r="G553" s="48"/>
      <c r="H553" s="48"/>
      <c r="I553" s="48"/>
      <c r="J553" s="25"/>
      <c r="K553" s="25"/>
      <c r="L553" s="49"/>
      <c r="M553" s="25"/>
      <c r="N553" s="25"/>
      <c r="P553" s="19"/>
    </row>
    <row r="554" spans="1:16" ht="12.75" customHeight="1">
      <c r="A554" s="19"/>
      <c r="B554" s="19"/>
      <c r="C554" s="19"/>
      <c r="D554" s="50"/>
      <c r="E554" s="48"/>
      <c r="F554" s="48"/>
      <c r="G554" s="48"/>
      <c r="H554" s="48"/>
      <c r="I554" s="48"/>
      <c r="J554" s="25"/>
      <c r="K554" s="25"/>
      <c r="L554" s="49"/>
      <c r="M554" s="25"/>
      <c r="N554" s="25"/>
      <c r="P554" s="19"/>
    </row>
    <row r="555" spans="1:16" ht="12.75" customHeight="1">
      <c r="A555" s="19"/>
      <c r="B555" s="19"/>
      <c r="C555" s="19"/>
      <c r="D555" s="50"/>
      <c r="E555" s="48"/>
      <c r="F555" s="48"/>
      <c r="G555" s="48"/>
      <c r="H555" s="48"/>
      <c r="I555" s="48"/>
      <c r="J555" s="25"/>
      <c r="K555" s="25"/>
      <c r="L555" s="49"/>
      <c r="M555" s="25"/>
      <c r="N555" s="25"/>
      <c r="P555" s="19"/>
    </row>
    <row r="556" spans="1:16" ht="12.75" customHeight="1">
      <c r="A556" s="19"/>
      <c r="B556" s="19"/>
      <c r="C556" s="19"/>
      <c r="D556" s="50"/>
      <c r="E556" s="48"/>
      <c r="F556" s="48"/>
      <c r="G556" s="48"/>
      <c r="H556" s="48"/>
      <c r="I556" s="48"/>
      <c r="J556" s="25"/>
      <c r="K556" s="25"/>
      <c r="L556" s="49"/>
      <c r="M556" s="25"/>
      <c r="N556" s="25"/>
      <c r="P556" s="19"/>
    </row>
    <row r="557" spans="1:16" ht="12.75" customHeight="1">
      <c r="A557" s="19"/>
      <c r="B557" s="19"/>
      <c r="C557" s="19"/>
      <c r="D557" s="50"/>
      <c r="E557" s="48"/>
      <c r="F557" s="48"/>
      <c r="G557" s="48"/>
      <c r="H557" s="48"/>
      <c r="I557" s="48"/>
      <c r="J557" s="25"/>
      <c r="K557" s="25"/>
      <c r="L557" s="49"/>
      <c r="M557" s="25"/>
      <c r="N557" s="25"/>
      <c r="P557" s="19"/>
    </row>
    <row r="558" spans="1:16" ht="12.75" customHeight="1">
      <c r="A558" s="19"/>
      <c r="B558" s="19"/>
      <c r="C558" s="19"/>
      <c r="D558" s="50"/>
      <c r="E558" s="48"/>
      <c r="F558" s="48"/>
      <c r="G558" s="48"/>
      <c r="H558" s="48"/>
      <c r="I558" s="48"/>
      <c r="J558" s="25"/>
      <c r="K558" s="25"/>
      <c r="L558" s="49"/>
      <c r="M558" s="25"/>
      <c r="N558" s="25"/>
      <c r="P558" s="19"/>
    </row>
    <row r="559" spans="1:16" ht="12.75" customHeight="1">
      <c r="A559" s="19"/>
      <c r="B559" s="19"/>
      <c r="C559" s="19"/>
      <c r="D559" s="50"/>
      <c r="E559" s="48"/>
      <c r="F559" s="48"/>
      <c r="G559" s="48"/>
      <c r="H559" s="48"/>
      <c r="I559" s="48"/>
      <c r="J559" s="25"/>
      <c r="K559" s="25"/>
      <c r="L559" s="49"/>
      <c r="M559" s="25"/>
      <c r="N559" s="25"/>
      <c r="P559" s="19"/>
    </row>
    <row r="560" spans="1:16" ht="12.75" customHeight="1">
      <c r="A560" s="19"/>
      <c r="B560" s="19"/>
      <c r="C560" s="19"/>
      <c r="D560" s="50"/>
      <c r="E560" s="48"/>
      <c r="F560" s="48"/>
      <c r="G560" s="48"/>
      <c r="H560" s="48"/>
      <c r="I560" s="48"/>
      <c r="J560" s="25"/>
      <c r="K560" s="25"/>
      <c r="L560" s="49"/>
      <c r="M560" s="25"/>
      <c r="N560" s="25"/>
      <c r="P560" s="19"/>
    </row>
    <row r="561" spans="1:16" ht="12.75" customHeight="1">
      <c r="A561" s="19"/>
      <c r="B561" s="19"/>
      <c r="C561" s="19"/>
      <c r="D561" s="50"/>
      <c r="E561" s="48"/>
      <c r="F561" s="48"/>
      <c r="G561" s="48"/>
      <c r="H561" s="48"/>
      <c r="I561" s="48"/>
      <c r="J561" s="25"/>
      <c r="K561" s="25"/>
      <c r="L561" s="49"/>
      <c r="M561" s="25"/>
      <c r="N561" s="25"/>
      <c r="P561" s="19"/>
    </row>
    <row r="562" spans="1:16" ht="12.75" customHeight="1">
      <c r="A562" s="19"/>
      <c r="B562" s="19"/>
      <c r="C562" s="19"/>
      <c r="D562" s="50"/>
      <c r="E562" s="48"/>
      <c r="F562" s="48"/>
      <c r="G562" s="48"/>
      <c r="H562" s="48"/>
      <c r="I562" s="48"/>
      <c r="J562" s="25"/>
      <c r="K562" s="25"/>
      <c r="L562" s="49"/>
      <c r="M562" s="25"/>
      <c r="N562" s="25"/>
      <c r="P562" s="19"/>
    </row>
    <row r="563" spans="1:16" ht="12.75" customHeight="1">
      <c r="A563" s="19"/>
      <c r="B563" s="19"/>
      <c r="C563" s="19"/>
      <c r="D563" s="50"/>
      <c r="E563" s="48"/>
      <c r="F563" s="48"/>
      <c r="G563" s="48"/>
      <c r="H563" s="48"/>
      <c r="I563" s="48"/>
      <c r="J563" s="25"/>
      <c r="K563" s="25"/>
      <c r="L563" s="49"/>
      <c r="M563" s="25"/>
      <c r="N563" s="25"/>
      <c r="P563" s="19"/>
    </row>
    <row r="564" spans="1:16" ht="12.75" customHeight="1">
      <c r="A564" s="19"/>
      <c r="B564" s="19"/>
      <c r="C564" s="19"/>
      <c r="D564" s="50"/>
      <c r="E564" s="48"/>
      <c r="F564" s="48"/>
      <c r="G564" s="48"/>
      <c r="H564" s="48"/>
      <c r="I564" s="48"/>
      <c r="J564" s="25"/>
      <c r="K564" s="25"/>
      <c r="L564" s="49"/>
      <c r="M564" s="25"/>
      <c r="N564" s="25"/>
      <c r="P564" s="19"/>
    </row>
    <row r="565" spans="1:16" ht="12.75" customHeight="1">
      <c r="A565" s="19"/>
      <c r="B565" s="19"/>
      <c r="C565" s="19"/>
      <c r="D565" s="50"/>
      <c r="E565" s="48"/>
      <c r="F565" s="48"/>
      <c r="G565" s="48"/>
      <c r="H565" s="48"/>
      <c r="I565" s="48"/>
      <c r="J565" s="25"/>
      <c r="K565" s="25"/>
      <c r="L565" s="49"/>
      <c r="M565" s="25"/>
      <c r="N565" s="25"/>
      <c r="P565" s="19"/>
    </row>
    <row r="566" spans="1:16" ht="12.75" customHeight="1">
      <c r="A566" s="19"/>
      <c r="B566" s="19"/>
      <c r="C566" s="19"/>
      <c r="D566" s="50"/>
      <c r="E566" s="48"/>
      <c r="F566" s="48"/>
      <c r="G566" s="48"/>
      <c r="H566" s="48"/>
      <c r="I566" s="48"/>
      <c r="J566" s="25"/>
      <c r="K566" s="25"/>
      <c r="L566" s="49"/>
      <c r="M566" s="25"/>
      <c r="N566" s="25"/>
      <c r="P566" s="19"/>
    </row>
    <row r="567" spans="1:16" ht="12.75" customHeight="1">
      <c r="A567" s="19"/>
      <c r="B567" s="19"/>
      <c r="C567" s="19"/>
      <c r="D567" s="50"/>
      <c r="E567" s="48"/>
      <c r="F567" s="48"/>
      <c r="G567" s="48"/>
      <c r="H567" s="48"/>
      <c r="I567" s="48"/>
      <c r="J567" s="25"/>
      <c r="K567" s="25"/>
      <c r="L567" s="49"/>
      <c r="M567" s="25"/>
      <c r="N567" s="25"/>
      <c r="P567" s="19"/>
    </row>
    <row r="568" spans="1:16" ht="12.75" customHeight="1">
      <c r="A568" s="19"/>
      <c r="B568" s="19"/>
      <c r="C568" s="19"/>
      <c r="D568" s="50"/>
      <c r="E568" s="48"/>
      <c r="F568" s="48"/>
      <c r="G568" s="48"/>
      <c r="H568" s="48"/>
      <c r="I568" s="48"/>
      <c r="J568" s="25"/>
      <c r="K568" s="25"/>
      <c r="L568" s="49"/>
      <c r="M568" s="25"/>
      <c r="N568" s="25"/>
      <c r="P568" s="19"/>
    </row>
    <row r="569" spans="1:16" ht="12.75" customHeight="1">
      <c r="A569" s="19"/>
      <c r="B569" s="19"/>
      <c r="C569" s="19"/>
      <c r="D569" s="50"/>
      <c r="E569" s="48"/>
      <c r="F569" s="48"/>
      <c r="G569" s="48"/>
      <c r="H569" s="48"/>
      <c r="I569" s="48"/>
      <c r="J569" s="25"/>
      <c r="K569" s="25"/>
      <c r="L569" s="49"/>
      <c r="M569" s="25"/>
      <c r="N569" s="25"/>
      <c r="P569" s="19"/>
    </row>
    <row r="570" spans="1:16" ht="12.75" customHeight="1">
      <c r="A570" s="19"/>
      <c r="B570" s="19"/>
      <c r="C570" s="19"/>
      <c r="D570" s="50"/>
      <c r="E570" s="48"/>
      <c r="F570" s="48"/>
      <c r="G570" s="48"/>
      <c r="H570" s="48"/>
      <c r="I570" s="48"/>
      <c r="J570" s="25"/>
      <c r="K570" s="25"/>
      <c r="L570" s="49"/>
      <c r="M570" s="25"/>
      <c r="N570" s="25"/>
      <c r="P570" s="19"/>
    </row>
    <row r="571" spans="1:16" ht="12.75" customHeight="1">
      <c r="A571" s="19"/>
      <c r="B571" s="19"/>
      <c r="C571" s="19"/>
      <c r="D571" s="50"/>
      <c r="E571" s="48"/>
      <c r="F571" s="48"/>
      <c r="G571" s="48"/>
      <c r="H571" s="48"/>
      <c r="I571" s="48"/>
      <c r="J571" s="25"/>
      <c r="K571" s="25"/>
      <c r="L571" s="49"/>
      <c r="M571" s="25"/>
      <c r="N571" s="25"/>
      <c r="P571" s="19"/>
    </row>
    <row r="572" spans="1:16" ht="12.75" customHeight="1">
      <c r="A572" s="19"/>
      <c r="B572" s="19"/>
      <c r="C572" s="19"/>
      <c r="D572" s="50"/>
      <c r="E572" s="48"/>
      <c r="F572" s="48"/>
      <c r="G572" s="48"/>
      <c r="H572" s="48"/>
      <c r="I572" s="48"/>
      <c r="J572" s="25"/>
      <c r="K572" s="25"/>
      <c r="L572" s="49"/>
      <c r="M572" s="25"/>
      <c r="N572" s="25"/>
      <c r="P572" s="19"/>
    </row>
    <row r="573" spans="1:16" ht="12.75" customHeight="1">
      <c r="A573" s="19"/>
      <c r="B573" s="19"/>
      <c r="C573" s="19"/>
      <c r="D573" s="50"/>
      <c r="E573" s="48"/>
      <c r="F573" s="48"/>
      <c r="G573" s="48"/>
      <c r="H573" s="48"/>
      <c r="I573" s="48"/>
      <c r="J573" s="25"/>
      <c r="K573" s="25"/>
      <c r="L573" s="49"/>
      <c r="M573" s="25"/>
      <c r="N573" s="25"/>
      <c r="P573" s="19"/>
    </row>
    <row r="574" spans="1:16" ht="12.75" customHeight="1">
      <c r="A574" s="19"/>
      <c r="B574" s="19"/>
      <c r="C574" s="19"/>
      <c r="D574" s="50"/>
      <c r="E574" s="48"/>
      <c r="F574" s="48"/>
      <c r="G574" s="48"/>
      <c r="H574" s="48"/>
      <c r="I574" s="48"/>
      <c r="J574" s="25"/>
      <c r="K574" s="25"/>
      <c r="L574" s="49"/>
      <c r="M574" s="25"/>
      <c r="N574" s="25"/>
      <c r="P574" s="19"/>
    </row>
    <row r="575" spans="1:16" ht="12.75" customHeight="1">
      <c r="A575" s="19"/>
      <c r="B575" s="19"/>
      <c r="C575" s="19"/>
      <c r="D575" s="50"/>
      <c r="E575" s="48"/>
      <c r="F575" s="48"/>
      <c r="G575" s="48"/>
      <c r="H575" s="48"/>
      <c r="I575" s="48"/>
      <c r="J575" s="25"/>
      <c r="K575" s="25"/>
      <c r="L575" s="49"/>
      <c r="M575" s="25"/>
      <c r="N575" s="25"/>
      <c r="P575" s="19"/>
    </row>
    <row r="576" spans="1:16" ht="12.75" customHeight="1">
      <c r="A576" s="19"/>
      <c r="B576" s="19"/>
      <c r="C576" s="19"/>
      <c r="D576" s="50"/>
      <c r="E576" s="48"/>
      <c r="F576" s="48"/>
      <c r="G576" s="48"/>
      <c r="H576" s="48"/>
      <c r="I576" s="48"/>
      <c r="J576" s="25"/>
      <c r="K576" s="25"/>
      <c r="L576" s="49"/>
      <c r="M576" s="25"/>
      <c r="N576" s="25"/>
      <c r="P576" s="19"/>
    </row>
    <row r="577" spans="1:16" ht="12.75" customHeight="1">
      <c r="A577" s="19"/>
      <c r="B577" s="19"/>
      <c r="C577" s="19"/>
      <c r="D577" s="50"/>
      <c r="E577" s="48"/>
      <c r="F577" s="48"/>
      <c r="G577" s="48"/>
      <c r="H577" s="48"/>
      <c r="I577" s="48"/>
      <c r="J577" s="25"/>
      <c r="K577" s="25"/>
      <c r="L577" s="49"/>
      <c r="M577" s="25"/>
      <c r="N577" s="25"/>
      <c r="P577" s="19"/>
    </row>
    <row r="578" spans="1:16" ht="12.75" customHeight="1">
      <c r="A578" s="19"/>
      <c r="B578" s="19"/>
      <c r="C578" s="19"/>
      <c r="D578" s="50"/>
      <c r="E578" s="48"/>
      <c r="F578" s="48"/>
      <c r="G578" s="48"/>
      <c r="H578" s="48"/>
      <c r="I578" s="48"/>
      <c r="J578" s="25"/>
      <c r="K578" s="25"/>
      <c r="L578" s="49"/>
      <c r="M578" s="25"/>
      <c r="N578" s="25"/>
      <c r="P578" s="19"/>
    </row>
    <row r="579" spans="1:16" ht="12.75" customHeight="1">
      <c r="A579" s="19"/>
      <c r="B579" s="19"/>
      <c r="C579" s="19"/>
      <c r="D579" s="50"/>
      <c r="E579" s="48"/>
      <c r="F579" s="48"/>
      <c r="G579" s="48"/>
      <c r="H579" s="48"/>
      <c r="I579" s="48"/>
      <c r="J579" s="25"/>
      <c r="K579" s="25"/>
      <c r="L579" s="49"/>
      <c r="M579" s="25"/>
      <c r="N579" s="25"/>
      <c r="P579" s="19"/>
    </row>
    <row r="580" spans="1:16" ht="12.75" customHeight="1">
      <c r="A580" s="19"/>
      <c r="B580" s="19"/>
      <c r="C580" s="19"/>
      <c r="D580" s="50"/>
      <c r="E580" s="48"/>
      <c r="F580" s="48"/>
      <c r="G580" s="48"/>
      <c r="H580" s="48"/>
      <c r="I580" s="48"/>
      <c r="J580" s="25"/>
      <c r="K580" s="25"/>
      <c r="L580" s="49"/>
      <c r="M580" s="25"/>
      <c r="N580" s="25"/>
      <c r="P580" s="19"/>
    </row>
    <row r="581" spans="1:16" ht="12.75" customHeight="1">
      <c r="A581" s="19"/>
      <c r="B581" s="19"/>
      <c r="C581" s="19"/>
      <c r="D581" s="50"/>
      <c r="E581" s="48"/>
      <c r="F581" s="48"/>
      <c r="G581" s="48"/>
      <c r="H581" s="48"/>
      <c r="I581" s="48"/>
      <c r="J581" s="25"/>
      <c r="K581" s="25"/>
      <c r="L581" s="49"/>
      <c r="M581" s="25"/>
      <c r="N581" s="25"/>
      <c r="P581" s="19"/>
    </row>
    <row r="582" spans="1:16" ht="12.75" customHeight="1">
      <c r="A582" s="19"/>
      <c r="B582" s="19"/>
      <c r="C582" s="19"/>
      <c r="D582" s="50"/>
      <c r="E582" s="48"/>
      <c r="F582" s="48"/>
      <c r="G582" s="48"/>
      <c r="H582" s="48"/>
      <c r="I582" s="48"/>
      <c r="J582" s="25"/>
      <c r="K582" s="25"/>
      <c r="L582" s="49"/>
      <c r="M582" s="25"/>
      <c r="N582" s="25"/>
      <c r="P582" s="19"/>
    </row>
    <row r="583" spans="1:16" ht="12.75" customHeight="1">
      <c r="A583" s="19"/>
      <c r="B583" s="19"/>
      <c r="C583" s="19"/>
      <c r="D583" s="50"/>
      <c r="E583" s="48"/>
      <c r="F583" s="48"/>
      <c r="G583" s="48"/>
      <c r="H583" s="48"/>
      <c r="I583" s="48"/>
      <c r="J583" s="25"/>
      <c r="K583" s="25"/>
      <c r="L583" s="49"/>
      <c r="M583" s="25"/>
      <c r="N583" s="25"/>
      <c r="P583" s="19"/>
    </row>
    <row r="584" spans="1:16" ht="12.75" customHeight="1">
      <c r="A584" s="19"/>
      <c r="B584" s="19"/>
      <c r="C584" s="19"/>
      <c r="D584" s="50"/>
      <c r="E584" s="48"/>
      <c r="F584" s="48"/>
      <c r="G584" s="48"/>
      <c r="H584" s="48"/>
      <c r="I584" s="48"/>
      <c r="J584" s="25"/>
      <c r="K584" s="25"/>
      <c r="L584" s="49"/>
      <c r="M584" s="25"/>
      <c r="N584" s="25"/>
      <c r="P584" s="19"/>
    </row>
    <row r="585" spans="1:16" ht="12.75" customHeight="1">
      <c r="A585" s="19"/>
      <c r="B585" s="19"/>
      <c r="C585" s="19"/>
      <c r="D585" s="50"/>
      <c r="E585" s="48"/>
      <c r="F585" s="48"/>
      <c r="G585" s="48"/>
      <c r="H585" s="48"/>
      <c r="I585" s="48"/>
      <c r="J585" s="25"/>
      <c r="K585" s="25"/>
      <c r="L585" s="49"/>
      <c r="M585" s="25"/>
      <c r="N585" s="25"/>
      <c r="P585" s="19"/>
    </row>
    <row r="586" spans="1:16" ht="12.75" customHeight="1">
      <c r="A586" s="19"/>
      <c r="B586" s="19"/>
      <c r="C586" s="19"/>
      <c r="D586" s="50"/>
      <c r="E586" s="48"/>
      <c r="F586" s="48"/>
      <c r="G586" s="48"/>
      <c r="H586" s="48"/>
      <c r="I586" s="48"/>
      <c r="J586" s="25"/>
      <c r="K586" s="25"/>
      <c r="L586" s="49"/>
      <c r="M586" s="25"/>
      <c r="N586" s="25"/>
      <c r="P586" s="19"/>
    </row>
    <row r="587" spans="1:16" ht="12.75" customHeight="1">
      <c r="A587" s="19"/>
      <c r="B587" s="19"/>
      <c r="C587" s="19"/>
      <c r="D587" s="50"/>
      <c r="E587" s="48"/>
      <c r="F587" s="48"/>
      <c r="G587" s="48"/>
      <c r="H587" s="48"/>
      <c r="I587" s="48"/>
      <c r="J587" s="25"/>
      <c r="K587" s="25"/>
      <c r="L587" s="49"/>
      <c r="M587" s="25"/>
      <c r="N587" s="25"/>
      <c r="P587" s="19"/>
    </row>
    <row r="588" spans="1:16" ht="12.75" customHeight="1">
      <c r="A588" s="19"/>
      <c r="B588" s="19"/>
      <c r="C588" s="19"/>
      <c r="D588" s="50"/>
      <c r="E588" s="48"/>
      <c r="F588" s="48"/>
      <c r="G588" s="48"/>
      <c r="H588" s="48"/>
      <c r="I588" s="48"/>
      <c r="J588" s="25"/>
      <c r="K588" s="25"/>
      <c r="L588" s="49"/>
      <c r="M588" s="25"/>
      <c r="N588" s="25"/>
      <c r="P588" s="19"/>
    </row>
    <row r="589" spans="1:16" ht="12.75" customHeight="1">
      <c r="A589" s="19"/>
      <c r="B589" s="19"/>
      <c r="C589" s="19"/>
      <c r="D589" s="50"/>
      <c r="E589" s="48"/>
      <c r="F589" s="48"/>
      <c r="G589" s="48"/>
      <c r="H589" s="48"/>
      <c r="I589" s="48"/>
      <c r="J589" s="25"/>
      <c r="K589" s="25"/>
      <c r="L589" s="49"/>
      <c r="M589" s="25"/>
      <c r="N589" s="25"/>
      <c r="P589" s="19"/>
    </row>
    <row r="590" spans="1:16" ht="12.75" customHeight="1">
      <c r="A590" s="19"/>
      <c r="B590" s="19"/>
      <c r="C590" s="19"/>
      <c r="D590" s="50"/>
      <c r="E590" s="48"/>
      <c r="F590" s="48"/>
      <c r="G590" s="48"/>
      <c r="H590" s="48"/>
      <c r="I590" s="48"/>
      <c r="J590" s="25"/>
      <c r="K590" s="25"/>
      <c r="L590" s="49"/>
      <c r="M590" s="25"/>
      <c r="N590" s="25"/>
      <c r="P590" s="19"/>
    </row>
    <row r="591" spans="1:16" ht="12.75" customHeight="1">
      <c r="A591" s="19"/>
      <c r="B591" s="19"/>
      <c r="C591" s="19"/>
      <c r="D591" s="50"/>
      <c r="E591" s="48"/>
      <c r="F591" s="48"/>
      <c r="G591" s="48"/>
      <c r="H591" s="48"/>
      <c r="I591" s="48"/>
      <c r="J591" s="25"/>
      <c r="K591" s="25"/>
      <c r="L591" s="49"/>
      <c r="M591" s="25"/>
      <c r="N591" s="25"/>
      <c r="P591" s="19"/>
    </row>
    <row r="592" spans="1:16" ht="12.75" customHeight="1">
      <c r="A592" s="19"/>
      <c r="B592" s="19"/>
      <c r="C592" s="19"/>
      <c r="D592" s="50"/>
      <c r="E592" s="48"/>
      <c r="F592" s="48"/>
      <c r="G592" s="48"/>
      <c r="H592" s="48"/>
      <c r="I592" s="48"/>
      <c r="J592" s="25"/>
      <c r="K592" s="25"/>
      <c r="L592" s="49"/>
      <c r="M592" s="25"/>
      <c r="N592" s="25"/>
      <c r="P592" s="19"/>
    </row>
    <row r="593" spans="1:16" ht="12.75" customHeight="1">
      <c r="A593" s="19"/>
      <c r="B593" s="19"/>
      <c r="C593" s="19"/>
      <c r="D593" s="50"/>
      <c r="E593" s="48"/>
      <c r="F593" s="48"/>
      <c r="G593" s="48"/>
      <c r="H593" s="48"/>
      <c r="I593" s="48"/>
      <c r="J593" s="25"/>
      <c r="K593" s="25"/>
      <c r="L593" s="49"/>
      <c r="M593" s="25"/>
      <c r="N593" s="25"/>
      <c r="P593" s="19"/>
    </row>
    <row r="594" spans="1:16" ht="12.75" customHeight="1">
      <c r="A594" s="19"/>
      <c r="B594" s="19"/>
      <c r="C594" s="19"/>
      <c r="D594" s="50"/>
      <c r="E594" s="48"/>
      <c r="F594" s="48"/>
      <c r="G594" s="48"/>
      <c r="H594" s="48"/>
      <c r="I594" s="48"/>
      <c r="J594" s="25"/>
      <c r="K594" s="25"/>
      <c r="L594" s="49"/>
      <c r="M594" s="25"/>
      <c r="N594" s="25"/>
      <c r="P594" s="19"/>
    </row>
    <row r="595" spans="1:16" ht="12.75" customHeight="1">
      <c r="A595" s="19"/>
      <c r="B595" s="19"/>
      <c r="C595" s="19"/>
      <c r="D595" s="50"/>
      <c r="E595" s="48"/>
      <c r="F595" s="48"/>
      <c r="G595" s="48"/>
      <c r="H595" s="48"/>
      <c r="I595" s="48"/>
      <c r="J595" s="25"/>
      <c r="K595" s="25"/>
      <c r="L595" s="49"/>
      <c r="M595" s="25"/>
      <c r="N595" s="25"/>
      <c r="P595" s="19"/>
    </row>
    <row r="596" spans="1:16" ht="12.75" customHeight="1">
      <c r="A596" s="19"/>
      <c r="B596" s="19"/>
      <c r="C596" s="19"/>
      <c r="D596" s="50"/>
      <c r="E596" s="48"/>
      <c r="F596" s="48"/>
      <c r="G596" s="48"/>
      <c r="H596" s="48"/>
      <c r="I596" s="48"/>
      <c r="J596" s="25"/>
      <c r="K596" s="25"/>
      <c r="L596" s="49"/>
      <c r="M596" s="25"/>
      <c r="N596" s="25"/>
      <c r="P596" s="19"/>
    </row>
    <row r="597" spans="1:16" ht="12.75" customHeight="1">
      <c r="A597" s="19"/>
      <c r="B597" s="19"/>
      <c r="C597" s="19"/>
      <c r="D597" s="50"/>
      <c r="E597" s="48"/>
      <c r="F597" s="48"/>
      <c r="G597" s="48"/>
      <c r="H597" s="48"/>
      <c r="I597" s="48"/>
      <c r="J597" s="25"/>
      <c r="K597" s="25"/>
      <c r="L597" s="49"/>
      <c r="M597" s="25"/>
      <c r="N597" s="25"/>
      <c r="P597" s="19"/>
    </row>
    <row r="598" spans="1:16" ht="12.75" customHeight="1">
      <c r="A598" s="19"/>
      <c r="B598" s="19"/>
      <c r="C598" s="19"/>
      <c r="D598" s="50"/>
      <c r="E598" s="48"/>
      <c r="F598" s="48"/>
      <c r="G598" s="48"/>
      <c r="H598" s="48"/>
      <c r="I598" s="48"/>
      <c r="J598" s="25"/>
      <c r="K598" s="25"/>
      <c r="L598" s="49"/>
      <c r="M598" s="25"/>
      <c r="N598" s="25"/>
      <c r="P598" s="19"/>
    </row>
    <row r="599" spans="1:16" ht="12.75" customHeight="1">
      <c r="A599" s="19"/>
      <c r="B599" s="19"/>
      <c r="C599" s="19"/>
      <c r="D599" s="50"/>
      <c r="E599" s="48"/>
      <c r="F599" s="48"/>
      <c r="G599" s="48"/>
      <c r="H599" s="48"/>
      <c r="I599" s="48"/>
      <c r="J599" s="25"/>
      <c r="K599" s="25"/>
      <c r="L599" s="49"/>
      <c r="M599" s="25"/>
      <c r="N599" s="25"/>
      <c r="P599" s="19"/>
    </row>
    <row r="600" spans="1:16" ht="12.75" customHeight="1">
      <c r="A600" s="19"/>
      <c r="B600" s="19"/>
      <c r="C600" s="19"/>
      <c r="D600" s="50"/>
      <c r="E600" s="48"/>
      <c r="F600" s="48"/>
      <c r="G600" s="48"/>
      <c r="H600" s="48"/>
      <c r="I600" s="48"/>
      <c r="J600" s="25"/>
      <c r="K600" s="25"/>
      <c r="L600" s="49"/>
      <c r="M600" s="25"/>
      <c r="N600" s="25"/>
      <c r="P600" s="19"/>
    </row>
    <row r="601" spans="1:16" ht="12.75" customHeight="1">
      <c r="A601" s="19"/>
      <c r="B601" s="19"/>
      <c r="C601" s="19"/>
      <c r="D601" s="50"/>
      <c r="E601" s="48"/>
      <c r="F601" s="48"/>
      <c r="G601" s="48"/>
      <c r="H601" s="48"/>
      <c r="I601" s="48"/>
      <c r="J601" s="25"/>
      <c r="K601" s="25"/>
      <c r="L601" s="49"/>
      <c r="M601" s="25"/>
      <c r="N601" s="25"/>
      <c r="P601" s="19"/>
    </row>
    <row r="602" spans="1:16" ht="12.75" customHeight="1">
      <c r="A602" s="19"/>
      <c r="B602" s="19"/>
      <c r="C602" s="19"/>
      <c r="D602" s="50"/>
      <c r="E602" s="48"/>
      <c r="F602" s="48"/>
      <c r="G602" s="48"/>
      <c r="H602" s="48"/>
      <c r="I602" s="48"/>
      <c r="J602" s="25"/>
      <c r="K602" s="25"/>
      <c r="L602" s="49"/>
      <c r="M602" s="25"/>
      <c r="N602" s="25"/>
      <c r="P602" s="19"/>
    </row>
    <row r="603" spans="1:16" ht="12.75" customHeight="1">
      <c r="A603" s="19"/>
      <c r="B603" s="19"/>
      <c r="C603" s="19"/>
      <c r="D603" s="50"/>
      <c r="E603" s="48"/>
      <c r="F603" s="48"/>
      <c r="G603" s="48"/>
      <c r="H603" s="48"/>
      <c r="I603" s="48"/>
      <c r="J603" s="25"/>
      <c r="K603" s="25"/>
      <c r="L603" s="49"/>
      <c r="M603" s="25"/>
      <c r="N603" s="25"/>
      <c r="P603" s="19"/>
    </row>
    <row r="604" spans="1:16" ht="12.75" customHeight="1">
      <c r="A604" s="19"/>
      <c r="B604" s="19"/>
      <c r="C604" s="19"/>
      <c r="D604" s="50"/>
      <c r="E604" s="48"/>
      <c r="F604" s="48"/>
      <c r="G604" s="48"/>
      <c r="H604" s="48"/>
      <c r="I604" s="48"/>
      <c r="J604" s="25"/>
      <c r="K604" s="25"/>
      <c r="L604" s="49"/>
      <c r="M604" s="25"/>
      <c r="N604" s="25"/>
      <c r="P604" s="19"/>
    </row>
    <row r="605" spans="1:16" ht="12.75" customHeight="1">
      <c r="A605" s="19"/>
      <c r="B605" s="19"/>
      <c r="C605" s="19"/>
      <c r="D605" s="50"/>
      <c r="E605" s="48"/>
      <c r="F605" s="48"/>
      <c r="G605" s="48"/>
      <c r="H605" s="48"/>
      <c r="I605" s="48"/>
      <c r="J605" s="25"/>
      <c r="K605" s="25"/>
      <c r="L605" s="49"/>
      <c r="M605" s="25"/>
      <c r="N605" s="25"/>
      <c r="P605" s="19"/>
    </row>
    <row r="606" spans="1:16" ht="12.75" customHeight="1">
      <c r="A606" s="19"/>
      <c r="B606" s="19"/>
      <c r="C606" s="19"/>
      <c r="D606" s="50"/>
      <c r="E606" s="48"/>
      <c r="F606" s="48"/>
      <c r="G606" s="48"/>
      <c r="H606" s="48"/>
      <c r="I606" s="48"/>
      <c r="J606" s="25"/>
      <c r="K606" s="25"/>
      <c r="L606" s="49"/>
      <c r="M606" s="25"/>
      <c r="N606" s="25"/>
      <c r="P606" s="19"/>
    </row>
    <row r="607" spans="1:16" ht="12.75" customHeight="1">
      <c r="A607" s="19"/>
      <c r="B607" s="19"/>
      <c r="C607" s="19"/>
      <c r="D607" s="50"/>
      <c r="E607" s="48"/>
      <c r="F607" s="48"/>
      <c r="G607" s="48"/>
      <c r="H607" s="48"/>
      <c r="I607" s="48"/>
      <c r="J607" s="25"/>
      <c r="K607" s="25"/>
      <c r="L607" s="49"/>
      <c r="M607" s="25"/>
      <c r="N607" s="25"/>
      <c r="P607" s="19"/>
    </row>
    <row r="608" spans="1:16" ht="12.75" customHeight="1">
      <c r="A608" s="19"/>
      <c r="B608" s="19"/>
      <c r="C608" s="19"/>
      <c r="D608" s="50"/>
      <c r="E608" s="48"/>
      <c r="F608" s="48"/>
      <c r="G608" s="48"/>
      <c r="H608" s="48"/>
      <c r="I608" s="48"/>
      <c r="J608" s="25"/>
      <c r="K608" s="25"/>
      <c r="L608" s="49"/>
      <c r="M608" s="25"/>
      <c r="N608" s="25"/>
      <c r="P608" s="19"/>
    </row>
    <row r="609" spans="1:16" ht="12.75" customHeight="1">
      <c r="A609" s="19"/>
      <c r="B609" s="19"/>
      <c r="C609" s="19"/>
      <c r="D609" s="50"/>
      <c r="E609" s="48"/>
      <c r="F609" s="48"/>
      <c r="G609" s="48"/>
      <c r="H609" s="48"/>
      <c r="I609" s="48"/>
      <c r="J609" s="25"/>
      <c r="K609" s="25"/>
      <c r="L609" s="49"/>
      <c r="M609" s="25"/>
      <c r="N609" s="25"/>
      <c r="P609" s="19"/>
    </row>
    <row r="610" spans="1:16" ht="12.75" customHeight="1">
      <c r="A610" s="19"/>
      <c r="B610" s="19"/>
      <c r="C610" s="19"/>
      <c r="D610" s="50"/>
      <c r="E610" s="48"/>
      <c r="F610" s="48"/>
      <c r="G610" s="48"/>
      <c r="H610" s="48"/>
      <c r="I610" s="48"/>
      <c r="J610" s="25"/>
      <c r="K610" s="25"/>
      <c r="L610" s="49"/>
      <c r="M610" s="25"/>
      <c r="N610" s="25"/>
      <c r="P610" s="19"/>
    </row>
    <row r="611" spans="1:16" ht="12.75" customHeight="1">
      <c r="A611" s="19"/>
      <c r="B611" s="19"/>
      <c r="C611" s="19"/>
      <c r="D611" s="50"/>
      <c r="E611" s="48"/>
      <c r="F611" s="48"/>
      <c r="G611" s="48"/>
      <c r="H611" s="48"/>
      <c r="I611" s="48"/>
      <c r="J611" s="25"/>
      <c r="K611" s="25"/>
      <c r="L611" s="49"/>
      <c r="M611" s="25"/>
      <c r="N611" s="25"/>
      <c r="P611" s="19"/>
    </row>
    <row r="612" spans="1:16" ht="12.75" customHeight="1">
      <c r="A612" s="19"/>
      <c r="B612" s="19"/>
      <c r="C612" s="19"/>
      <c r="D612" s="50"/>
      <c r="E612" s="48"/>
      <c r="F612" s="48"/>
      <c r="G612" s="48"/>
      <c r="H612" s="48"/>
      <c r="I612" s="48"/>
      <c r="J612" s="25"/>
      <c r="K612" s="25"/>
      <c r="L612" s="49"/>
      <c r="M612" s="25"/>
      <c r="N612" s="25"/>
      <c r="P612" s="19"/>
    </row>
    <row r="613" spans="1:16" ht="12.75" customHeight="1">
      <c r="A613" s="19"/>
      <c r="B613" s="19"/>
      <c r="C613" s="19"/>
      <c r="D613" s="50"/>
      <c r="E613" s="48"/>
      <c r="F613" s="48"/>
      <c r="G613" s="48"/>
      <c r="H613" s="48"/>
      <c r="I613" s="48"/>
      <c r="J613" s="25"/>
      <c r="K613" s="25"/>
      <c r="L613" s="49"/>
      <c r="M613" s="25"/>
      <c r="N613" s="25"/>
      <c r="P613" s="19"/>
    </row>
    <row r="614" spans="1:16" ht="12.75" customHeight="1">
      <c r="A614" s="19"/>
      <c r="B614" s="19"/>
      <c r="C614" s="19"/>
      <c r="D614" s="50"/>
      <c r="E614" s="48"/>
      <c r="F614" s="48"/>
      <c r="G614" s="48"/>
      <c r="H614" s="48"/>
      <c r="I614" s="48"/>
      <c r="J614" s="25"/>
      <c r="K614" s="25"/>
      <c r="L614" s="49"/>
      <c r="M614" s="25"/>
      <c r="N614" s="25"/>
      <c r="P614" s="19"/>
    </row>
    <row r="615" spans="1:16" ht="12.75" customHeight="1">
      <c r="A615" s="19"/>
      <c r="B615" s="19"/>
      <c r="C615" s="19"/>
      <c r="D615" s="50"/>
      <c r="E615" s="48"/>
      <c r="F615" s="48"/>
      <c r="G615" s="48"/>
      <c r="H615" s="48"/>
      <c r="I615" s="48"/>
      <c r="J615" s="25"/>
      <c r="K615" s="25"/>
      <c r="L615" s="49"/>
      <c r="M615" s="25"/>
      <c r="N615" s="25"/>
      <c r="P615" s="19"/>
    </row>
    <row r="616" spans="1:16" ht="12.75" customHeight="1">
      <c r="A616" s="19"/>
      <c r="B616" s="19"/>
      <c r="C616" s="19"/>
      <c r="D616" s="50"/>
      <c r="E616" s="48"/>
      <c r="F616" s="48"/>
      <c r="G616" s="48"/>
      <c r="H616" s="48"/>
      <c r="I616" s="48"/>
      <c r="J616" s="25"/>
      <c r="K616" s="25"/>
      <c r="L616" s="49"/>
      <c r="M616" s="25"/>
      <c r="N616" s="25"/>
      <c r="P616" s="19"/>
    </row>
    <row r="617" spans="1:16" ht="12.75" customHeight="1">
      <c r="A617" s="19"/>
      <c r="B617" s="19"/>
      <c r="C617" s="19"/>
      <c r="D617" s="50"/>
      <c r="E617" s="48"/>
      <c r="F617" s="48"/>
      <c r="G617" s="48"/>
      <c r="H617" s="48"/>
      <c r="I617" s="48"/>
      <c r="J617" s="25"/>
      <c r="K617" s="25"/>
      <c r="L617" s="49"/>
      <c r="M617" s="25"/>
      <c r="N617" s="25"/>
      <c r="P617" s="19"/>
    </row>
    <row r="618" spans="1:16" ht="12.75" customHeight="1">
      <c r="A618" s="19"/>
      <c r="B618" s="19"/>
      <c r="C618" s="19"/>
      <c r="D618" s="50"/>
      <c r="E618" s="48"/>
      <c r="F618" s="48"/>
      <c r="G618" s="48"/>
      <c r="H618" s="48"/>
      <c r="I618" s="48"/>
      <c r="J618" s="25"/>
      <c r="K618" s="25"/>
      <c r="L618" s="49"/>
      <c r="M618" s="25"/>
      <c r="N618" s="25"/>
      <c r="P618" s="19"/>
    </row>
    <row r="619" spans="1:16" ht="12.75" customHeight="1">
      <c r="A619" s="19"/>
      <c r="B619" s="19"/>
      <c r="C619" s="19"/>
      <c r="D619" s="50"/>
      <c r="E619" s="48"/>
      <c r="F619" s="48"/>
      <c r="G619" s="48"/>
      <c r="H619" s="48"/>
      <c r="I619" s="48"/>
      <c r="J619" s="25"/>
      <c r="K619" s="25"/>
      <c r="L619" s="49"/>
      <c r="M619" s="25"/>
      <c r="N619" s="25"/>
      <c r="P619" s="19"/>
    </row>
    <row r="620" spans="1:16" ht="12.75" customHeight="1">
      <c r="A620" s="19"/>
      <c r="B620" s="19"/>
      <c r="C620" s="19"/>
      <c r="D620" s="50"/>
      <c r="E620" s="48"/>
      <c r="F620" s="48"/>
      <c r="G620" s="48"/>
      <c r="H620" s="48"/>
      <c r="I620" s="48"/>
      <c r="J620" s="25"/>
      <c r="K620" s="25"/>
      <c r="L620" s="49"/>
      <c r="M620" s="25"/>
      <c r="N620" s="25"/>
      <c r="P620" s="19"/>
    </row>
    <row r="621" spans="1:16" ht="12.75" customHeight="1">
      <c r="A621" s="19"/>
      <c r="B621" s="19"/>
      <c r="C621" s="19"/>
      <c r="D621" s="50"/>
      <c r="E621" s="48"/>
      <c r="F621" s="48"/>
      <c r="G621" s="48"/>
      <c r="H621" s="48"/>
      <c r="I621" s="48"/>
      <c r="J621" s="25"/>
      <c r="K621" s="25"/>
      <c r="L621" s="49"/>
      <c r="M621" s="25"/>
      <c r="N621" s="25"/>
      <c r="P621" s="19"/>
    </row>
    <row r="622" spans="1:16" ht="12.75" customHeight="1">
      <c r="A622" s="19"/>
      <c r="B622" s="19"/>
      <c r="C622" s="19"/>
      <c r="D622" s="50"/>
      <c r="E622" s="48"/>
      <c r="F622" s="48"/>
      <c r="G622" s="48"/>
      <c r="H622" s="48"/>
      <c r="I622" s="48"/>
      <c r="J622" s="25"/>
      <c r="K622" s="25"/>
      <c r="L622" s="49"/>
      <c r="M622" s="25"/>
      <c r="N622" s="25"/>
      <c r="P622" s="19"/>
    </row>
    <row r="623" spans="1:16" ht="12.75" customHeight="1">
      <c r="A623" s="19"/>
      <c r="B623" s="19"/>
      <c r="C623" s="19"/>
      <c r="D623" s="50"/>
      <c r="E623" s="48"/>
      <c r="F623" s="48"/>
      <c r="G623" s="48"/>
      <c r="H623" s="48"/>
      <c r="I623" s="48"/>
      <c r="J623" s="25"/>
      <c r="K623" s="25"/>
      <c r="L623" s="49"/>
      <c r="M623" s="25"/>
      <c r="N623" s="25"/>
      <c r="P623" s="19"/>
    </row>
    <row r="624" spans="1:16" ht="12.75" customHeight="1">
      <c r="A624" s="19"/>
      <c r="B624" s="19"/>
      <c r="C624" s="19"/>
      <c r="D624" s="50"/>
      <c r="E624" s="48"/>
      <c r="F624" s="48"/>
      <c r="G624" s="48"/>
      <c r="H624" s="48"/>
      <c r="I624" s="48"/>
      <c r="J624" s="25"/>
      <c r="K624" s="25"/>
      <c r="L624" s="49"/>
      <c r="M624" s="25"/>
      <c r="N624" s="25"/>
      <c r="P624" s="19"/>
    </row>
    <row r="625" spans="1:16" ht="12.75" customHeight="1">
      <c r="A625" s="19"/>
      <c r="B625" s="19"/>
      <c r="C625" s="19"/>
      <c r="D625" s="50"/>
      <c r="E625" s="48"/>
      <c r="F625" s="48"/>
      <c r="G625" s="48"/>
      <c r="H625" s="48"/>
      <c r="I625" s="48"/>
      <c r="J625" s="25"/>
      <c r="K625" s="25"/>
      <c r="L625" s="49"/>
      <c r="M625" s="25"/>
      <c r="N625" s="25"/>
      <c r="P625" s="19"/>
    </row>
    <row r="626" spans="1:16" ht="12.75" customHeight="1">
      <c r="A626" s="19"/>
      <c r="B626" s="19"/>
      <c r="C626" s="19"/>
      <c r="D626" s="50"/>
      <c r="E626" s="48"/>
      <c r="F626" s="48"/>
      <c r="G626" s="48"/>
      <c r="H626" s="48"/>
      <c r="I626" s="48"/>
      <c r="J626" s="25"/>
      <c r="K626" s="25"/>
      <c r="L626" s="49"/>
      <c r="M626" s="25"/>
      <c r="N626" s="25"/>
      <c r="P626" s="19"/>
    </row>
    <row r="627" spans="1:16" ht="12.75" customHeight="1">
      <c r="A627" s="19"/>
      <c r="B627" s="19"/>
      <c r="C627" s="19"/>
      <c r="D627" s="50"/>
      <c r="E627" s="48"/>
      <c r="F627" s="48"/>
      <c r="G627" s="48"/>
      <c r="H627" s="48"/>
      <c r="I627" s="48"/>
      <c r="J627" s="25"/>
      <c r="K627" s="25"/>
      <c r="L627" s="49"/>
      <c r="M627" s="25"/>
      <c r="N627" s="25"/>
      <c r="P627" s="19"/>
    </row>
    <row r="628" spans="1:16" ht="12.75" customHeight="1">
      <c r="A628" s="19"/>
      <c r="B628" s="19"/>
      <c r="C628" s="19"/>
      <c r="D628" s="50"/>
      <c r="E628" s="48"/>
      <c r="F628" s="48"/>
      <c r="G628" s="48"/>
      <c r="H628" s="48"/>
      <c r="I628" s="48"/>
      <c r="J628" s="25"/>
      <c r="K628" s="25"/>
      <c r="L628" s="49"/>
      <c r="M628" s="25"/>
      <c r="N628" s="25"/>
      <c r="P628" s="19"/>
    </row>
    <row r="629" spans="1:16" ht="12.75" customHeight="1">
      <c r="A629" s="19"/>
      <c r="B629" s="19"/>
      <c r="C629" s="19"/>
      <c r="D629" s="50"/>
      <c r="E629" s="48"/>
      <c r="F629" s="48"/>
      <c r="G629" s="48"/>
      <c r="H629" s="48"/>
      <c r="I629" s="48"/>
      <c r="J629" s="25"/>
      <c r="K629" s="25"/>
      <c r="L629" s="49"/>
      <c r="M629" s="25"/>
      <c r="N629" s="25"/>
      <c r="P629" s="19"/>
    </row>
    <row r="630" spans="1:16" ht="12.75" customHeight="1">
      <c r="A630" s="19"/>
      <c r="B630" s="19"/>
      <c r="C630" s="19"/>
      <c r="D630" s="50"/>
      <c r="E630" s="48"/>
      <c r="F630" s="48"/>
      <c r="G630" s="48"/>
      <c r="H630" s="48"/>
      <c r="I630" s="48"/>
      <c r="J630" s="25"/>
      <c r="K630" s="25"/>
      <c r="L630" s="49"/>
      <c r="M630" s="25"/>
      <c r="N630" s="25"/>
      <c r="P630" s="19"/>
    </row>
    <row r="631" spans="1:16" ht="12.75" customHeight="1">
      <c r="A631" s="19"/>
      <c r="B631" s="19"/>
      <c r="C631" s="19"/>
      <c r="D631" s="50"/>
      <c r="E631" s="48"/>
      <c r="F631" s="48"/>
      <c r="G631" s="48"/>
      <c r="H631" s="48"/>
      <c r="I631" s="48"/>
      <c r="J631" s="25"/>
      <c r="K631" s="25"/>
      <c r="L631" s="49"/>
      <c r="M631" s="25"/>
      <c r="N631" s="25"/>
      <c r="P631" s="19"/>
    </row>
    <row r="632" spans="1:16" ht="12.75" customHeight="1">
      <c r="A632" s="19"/>
      <c r="B632" s="19"/>
      <c r="C632" s="19"/>
      <c r="D632" s="50"/>
      <c r="E632" s="48"/>
      <c r="F632" s="48"/>
      <c r="G632" s="48"/>
      <c r="H632" s="48"/>
      <c r="I632" s="48"/>
      <c r="J632" s="25"/>
      <c r="K632" s="25"/>
      <c r="L632" s="49"/>
      <c r="M632" s="25"/>
      <c r="N632" s="25"/>
      <c r="P632" s="19"/>
    </row>
    <row r="633" spans="1:16" ht="12.75" customHeight="1">
      <c r="A633" s="19"/>
      <c r="B633" s="19"/>
      <c r="C633" s="19"/>
      <c r="D633" s="50"/>
      <c r="E633" s="48"/>
      <c r="F633" s="48"/>
      <c r="G633" s="48"/>
      <c r="H633" s="48"/>
      <c r="I633" s="48"/>
      <c r="J633" s="25"/>
      <c r="K633" s="25"/>
      <c r="L633" s="49"/>
      <c r="M633" s="25"/>
      <c r="N633" s="25"/>
      <c r="P633" s="19"/>
    </row>
    <row r="634" spans="1:16" ht="12.75" customHeight="1">
      <c r="A634" s="19"/>
      <c r="B634" s="19"/>
      <c r="C634" s="19"/>
      <c r="D634" s="50"/>
      <c r="E634" s="48"/>
      <c r="F634" s="48"/>
      <c r="G634" s="48"/>
      <c r="H634" s="48"/>
      <c r="I634" s="48"/>
      <c r="J634" s="25"/>
      <c r="K634" s="25"/>
      <c r="L634" s="49"/>
      <c r="M634" s="25"/>
      <c r="N634" s="25"/>
      <c r="P634" s="19"/>
    </row>
    <row r="635" spans="1:16" ht="12.75" customHeight="1">
      <c r="A635" s="19"/>
      <c r="B635" s="19"/>
      <c r="C635" s="19"/>
      <c r="D635" s="50"/>
      <c r="E635" s="48"/>
      <c r="F635" s="48"/>
      <c r="G635" s="48"/>
      <c r="H635" s="48"/>
      <c r="I635" s="48"/>
      <c r="J635" s="25"/>
      <c r="K635" s="25"/>
      <c r="L635" s="49"/>
      <c r="M635" s="25"/>
      <c r="N635" s="25"/>
      <c r="P635" s="19"/>
    </row>
    <row r="636" spans="1:16" ht="12.75" customHeight="1">
      <c r="A636" s="19"/>
      <c r="B636" s="19"/>
      <c r="C636" s="19"/>
      <c r="D636" s="50"/>
      <c r="E636" s="48"/>
      <c r="F636" s="48"/>
      <c r="G636" s="48"/>
      <c r="H636" s="48"/>
      <c r="I636" s="48"/>
      <c r="J636" s="25"/>
      <c r="K636" s="25"/>
      <c r="L636" s="49"/>
      <c r="M636" s="25"/>
      <c r="N636" s="25"/>
      <c r="P636" s="19"/>
    </row>
    <row r="637" spans="1:16" ht="12.75" customHeight="1">
      <c r="A637" s="19"/>
      <c r="B637" s="19"/>
      <c r="C637" s="19"/>
      <c r="D637" s="50"/>
      <c r="E637" s="48"/>
      <c r="F637" s="48"/>
      <c r="G637" s="48"/>
      <c r="H637" s="48"/>
      <c r="I637" s="48"/>
      <c r="J637" s="25"/>
      <c r="K637" s="25"/>
      <c r="L637" s="49"/>
      <c r="M637" s="25"/>
      <c r="N637" s="25"/>
      <c r="P637" s="19"/>
    </row>
    <row r="638" spans="1:16" ht="12.75" customHeight="1">
      <c r="A638" s="19"/>
      <c r="B638" s="19"/>
      <c r="C638" s="19"/>
      <c r="D638" s="50"/>
      <c r="E638" s="48"/>
      <c r="F638" s="48"/>
      <c r="G638" s="48"/>
      <c r="H638" s="48"/>
      <c r="I638" s="48"/>
      <c r="J638" s="25"/>
      <c r="K638" s="25"/>
      <c r="L638" s="49"/>
      <c r="M638" s="25"/>
      <c r="N638" s="25"/>
      <c r="P638" s="19"/>
    </row>
    <row r="639" spans="1:16" ht="12.75" customHeight="1">
      <c r="A639" s="19"/>
      <c r="B639" s="19"/>
      <c r="C639" s="19"/>
      <c r="D639" s="50"/>
      <c r="E639" s="48"/>
      <c r="F639" s="48"/>
      <c r="G639" s="48"/>
      <c r="H639" s="48"/>
      <c r="I639" s="48"/>
      <c r="J639" s="25"/>
      <c r="K639" s="25"/>
      <c r="L639" s="49"/>
      <c r="M639" s="25"/>
      <c r="N639" s="25"/>
      <c r="P639" s="19"/>
    </row>
    <row r="640" spans="1:16" ht="12.75" customHeight="1">
      <c r="A640" s="19"/>
      <c r="B640" s="19"/>
      <c r="C640" s="19"/>
      <c r="D640" s="50"/>
      <c r="E640" s="48"/>
      <c r="F640" s="48"/>
      <c r="G640" s="48"/>
      <c r="H640" s="48"/>
      <c r="I640" s="48"/>
      <c r="J640" s="25"/>
      <c r="K640" s="25"/>
      <c r="L640" s="49"/>
      <c r="M640" s="25"/>
      <c r="N640" s="25"/>
      <c r="P640" s="19"/>
    </row>
    <row r="641" spans="1:16" ht="12.75" customHeight="1">
      <c r="A641" s="19"/>
      <c r="B641" s="19"/>
      <c r="C641" s="19"/>
      <c r="D641" s="50"/>
      <c r="E641" s="48"/>
      <c r="F641" s="48"/>
      <c r="G641" s="48"/>
      <c r="H641" s="48"/>
      <c r="I641" s="48"/>
      <c r="J641" s="25"/>
      <c r="K641" s="25"/>
      <c r="L641" s="49"/>
      <c r="M641" s="25"/>
      <c r="N641" s="25"/>
      <c r="P641" s="19"/>
    </row>
    <row r="642" spans="1:16" ht="12.75" customHeight="1">
      <c r="A642" s="19"/>
      <c r="B642" s="19"/>
      <c r="C642" s="19"/>
      <c r="D642" s="50"/>
      <c r="E642" s="48"/>
      <c r="F642" s="48"/>
      <c r="G642" s="48"/>
      <c r="H642" s="48"/>
      <c r="I642" s="48"/>
      <c r="J642" s="25"/>
      <c r="K642" s="25"/>
      <c r="L642" s="49"/>
      <c r="M642" s="25"/>
      <c r="N642" s="25"/>
      <c r="P642" s="19"/>
    </row>
    <row r="643" spans="1:16" ht="12.75" customHeight="1">
      <c r="A643" s="19"/>
      <c r="B643" s="19"/>
      <c r="C643" s="19"/>
      <c r="D643" s="50"/>
      <c r="E643" s="48"/>
      <c r="F643" s="48"/>
      <c r="G643" s="48"/>
      <c r="H643" s="48"/>
      <c r="I643" s="48"/>
      <c r="J643" s="25"/>
      <c r="K643" s="25"/>
      <c r="L643" s="49"/>
      <c r="M643" s="25"/>
      <c r="N643" s="25"/>
      <c r="P643" s="19"/>
    </row>
    <row r="644" spans="1:16" ht="12.75" customHeight="1">
      <c r="A644" s="19"/>
      <c r="B644" s="19"/>
      <c r="C644" s="19"/>
      <c r="D644" s="50"/>
      <c r="E644" s="48"/>
      <c r="F644" s="48"/>
      <c r="G644" s="48"/>
      <c r="H644" s="48"/>
      <c r="I644" s="48"/>
      <c r="J644" s="25"/>
      <c r="K644" s="25"/>
      <c r="L644" s="49"/>
      <c r="M644" s="25"/>
      <c r="N644" s="25"/>
      <c r="P644" s="19"/>
    </row>
    <row r="645" spans="1:16" ht="12.75" customHeight="1">
      <c r="A645" s="19"/>
      <c r="B645" s="19"/>
      <c r="C645" s="19"/>
      <c r="D645" s="50"/>
      <c r="E645" s="48"/>
      <c r="F645" s="48"/>
      <c r="G645" s="48"/>
      <c r="H645" s="48"/>
      <c r="I645" s="48"/>
      <c r="J645" s="25"/>
      <c r="K645" s="25"/>
      <c r="L645" s="49"/>
      <c r="M645" s="25"/>
      <c r="N645" s="25"/>
      <c r="P645" s="19"/>
    </row>
    <row r="646" spans="1:16" ht="12.75" customHeight="1">
      <c r="A646" s="19"/>
      <c r="B646" s="19"/>
      <c r="C646" s="19"/>
      <c r="D646" s="50"/>
      <c r="E646" s="48"/>
      <c r="F646" s="48"/>
      <c r="G646" s="48"/>
      <c r="H646" s="48"/>
      <c r="I646" s="48"/>
      <c r="J646" s="25"/>
      <c r="K646" s="25"/>
      <c r="L646" s="49"/>
      <c r="M646" s="25"/>
      <c r="N646" s="25"/>
      <c r="P646" s="19"/>
    </row>
    <row r="647" spans="1:16" ht="12.75" customHeight="1">
      <c r="A647" s="19"/>
      <c r="B647" s="19"/>
      <c r="C647" s="19"/>
      <c r="D647" s="50"/>
      <c r="E647" s="48"/>
      <c r="F647" s="48"/>
      <c r="G647" s="48"/>
      <c r="H647" s="48"/>
      <c r="I647" s="48"/>
      <c r="J647" s="25"/>
      <c r="K647" s="25"/>
      <c r="L647" s="49"/>
      <c r="M647" s="25"/>
      <c r="N647" s="25"/>
      <c r="P647" s="19"/>
    </row>
    <row r="648" spans="1:16" ht="12.75" customHeight="1">
      <c r="A648" s="19"/>
      <c r="B648" s="19"/>
      <c r="C648" s="19"/>
      <c r="D648" s="50"/>
      <c r="E648" s="48"/>
      <c r="F648" s="48"/>
      <c r="G648" s="48"/>
      <c r="H648" s="48"/>
      <c r="I648" s="48"/>
      <c r="J648" s="25"/>
      <c r="K648" s="25"/>
      <c r="L648" s="49"/>
      <c r="M648" s="25"/>
      <c r="N648" s="25"/>
      <c r="P648" s="19"/>
    </row>
    <row r="649" spans="1:16" ht="12.75" customHeight="1">
      <c r="A649" s="19"/>
      <c r="B649" s="19"/>
      <c r="C649" s="19"/>
      <c r="D649" s="50"/>
      <c r="E649" s="48"/>
      <c r="F649" s="48"/>
      <c r="G649" s="48"/>
      <c r="H649" s="48"/>
      <c r="I649" s="48"/>
      <c r="J649" s="25"/>
      <c r="K649" s="25"/>
      <c r="L649" s="49"/>
      <c r="M649" s="25"/>
      <c r="N649" s="25"/>
      <c r="P649" s="19"/>
    </row>
    <row r="650" spans="1:16" ht="12.75" customHeight="1">
      <c r="A650" s="19"/>
      <c r="B650" s="19"/>
      <c r="C650" s="19"/>
      <c r="D650" s="50"/>
      <c r="E650" s="48"/>
      <c r="F650" s="48"/>
      <c r="G650" s="48"/>
      <c r="H650" s="48"/>
      <c r="I650" s="48"/>
      <c r="J650" s="25"/>
      <c r="K650" s="25"/>
      <c r="L650" s="49"/>
      <c r="M650" s="25"/>
      <c r="N650" s="25"/>
      <c r="P650" s="19"/>
    </row>
    <row r="651" spans="1:16" ht="12.75" customHeight="1">
      <c r="A651" s="19"/>
      <c r="B651" s="19"/>
      <c r="C651" s="19"/>
      <c r="D651" s="50"/>
      <c r="E651" s="48"/>
      <c r="F651" s="48"/>
      <c r="G651" s="48"/>
      <c r="H651" s="48"/>
      <c r="I651" s="48"/>
      <c r="J651" s="25"/>
      <c r="K651" s="25"/>
      <c r="L651" s="49"/>
      <c r="M651" s="25"/>
      <c r="N651" s="25"/>
      <c r="P651" s="19"/>
    </row>
    <row r="652" spans="1:16" ht="12.75" customHeight="1">
      <c r="A652" s="19"/>
      <c r="B652" s="19"/>
      <c r="C652" s="19"/>
      <c r="D652" s="50"/>
      <c r="E652" s="48"/>
      <c r="F652" s="48"/>
      <c r="G652" s="48"/>
      <c r="H652" s="48"/>
      <c r="I652" s="48"/>
      <c r="J652" s="25"/>
      <c r="K652" s="25"/>
      <c r="L652" s="49"/>
      <c r="M652" s="25"/>
      <c r="N652" s="25"/>
      <c r="P652" s="19"/>
    </row>
    <row r="653" spans="1:16" ht="12.75" customHeight="1">
      <c r="A653" s="19"/>
      <c r="B653" s="19"/>
      <c r="C653" s="19"/>
      <c r="D653" s="50"/>
      <c r="E653" s="48"/>
      <c r="F653" s="48"/>
      <c r="G653" s="48"/>
      <c r="H653" s="48"/>
      <c r="I653" s="48"/>
      <c r="J653" s="25"/>
      <c r="K653" s="25"/>
      <c r="L653" s="49"/>
      <c r="M653" s="25"/>
      <c r="N653" s="25"/>
      <c r="P653" s="19"/>
    </row>
    <row r="654" spans="1:16" ht="12.75" customHeight="1">
      <c r="A654" s="19"/>
      <c r="B654" s="19"/>
      <c r="C654" s="19"/>
      <c r="D654" s="50"/>
      <c r="E654" s="48"/>
      <c r="F654" s="48"/>
      <c r="G654" s="48"/>
      <c r="H654" s="48"/>
      <c r="I654" s="48"/>
      <c r="J654" s="25"/>
      <c r="K654" s="25"/>
      <c r="L654" s="49"/>
      <c r="M654" s="25"/>
      <c r="N654" s="25"/>
      <c r="P654" s="19"/>
    </row>
    <row r="655" spans="1:16" ht="12.75" customHeight="1">
      <c r="A655" s="19"/>
      <c r="B655" s="19"/>
      <c r="C655" s="19"/>
      <c r="D655" s="50"/>
      <c r="E655" s="48"/>
      <c r="F655" s="48"/>
      <c r="G655" s="48"/>
      <c r="H655" s="48"/>
      <c r="I655" s="48"/>
      <c r="J655" s="25"/>
      <c r="K655" s="25"/>
      <c r="L655" s="49"/>
      <c r="M655" s="25"/>
      <c r="N655" s="25"/>
      <c r="P655" s="19"/>
    </row>
    <row r="656" spans="1:16" ht="12.75" customHeight="1">
      <c r="A656" s="19"/>
      <c r="B656" s="19"/>
      <c r="C656" s="19"/>
      <c r="D656" s="50"/>
      <c r="E656" s="48"/>
      <c r="F656" s="48"/>
      <c r="G656" s="48"/>
      <c r="H656" s="48"/>
      <c r="I656" s="48"/>
      <c r="J656" s="25"/>
      <c r="K656" s="25"/>
      <c r="L656" s="49"/>
      <c r="M656" s="25"/>
      <c r="N656" s="25"/>
      <c r="P656" s="19"/>
    </row>
    <row r="657" spans="1:16" ht="12.75" customHeight="1">
      <c r="A657" s="19"/>
      <c r="B657" s="19"/>
      <c r="C657" s="19"/>
      <c r="D657" s="50"/>
      <c r="E657" s="48"/>
      <c r="F657" s="48"/>
      <c r="G657" s="48"/>
      <c r="H657" s="48"/>
      <c r="I657" s="48"/>
      <c r="J657" s="25"/>
      <c r="K657" s="25"/>
      <c r="L657" s="49"/>
      <c r="M657" s="25"/>
      <c r="N657" s="25"/>
      <c r="P657" s="19"/>
    </row>
    <row r="658" spans="1:16" ht="12.75" customHeight="1">
      <c r="A658" s="19"/>
      <c r="B658" s="19"/>
      <c r="C658" s="19"/>
      <c r="D658" s="50"/>
      <c r="E658" s="48"/>
      <c r="F658" s="48"/>
      <c r="G658" s="48"/>
      <c r="H658" s="48"/>
      <c r="I658" s="48"/>
      <c r="J658" s="25"/>
      <c r="K658" s="25"/>
      <c r="L658" s="49"/>
      <c r="M658" s="25"/>
      <c r="N658" s="25"/>
      <c r="P658" s="19"/>
    </row>
    <row r="659" spans="1:16" ht="12.75" customHeight="1">
      <c r="A659" s="19"/>
      <c r="B659" s="19"/>
      <c r="C659" s="19"/>
      <c r="D659" s="50"/>
      <c r="E659" s="48"/>
      <c r="F659" s="48"/>
      <c r="G659" s="48"/>
      <c r="H659" s="48"/>
      <c r="I659" s="48"/>
      <c r="J659" s="25"/>
      <c r="K659" s="25"/>
      <c r="L659" s="49"/>
      <c r="M659" s="25"/>
      <c r="N659" s="25"/>
      <c r="P659" s="19"/>
    </row>
    <row r="660" spans="1:16" ht="12.75" customHeight="1">
      <c r="A660" s="19"/>
      <c r="B660" s="19"/>
      <c r="C660" s="19"/>
      <c r="D660" s="50"/>
      <c r="E660" s="48"/>
      <c r="F660" s="48"/>
      <c r="G660" s="48"/>
      <c r="H660" s="48"/>
      <c r="I660" s="48"/>
      <c r="J660" s="25"/>
      <c r="K660" s="25"/>
      <c r="L660" s="49"/>
      <c r="M660" s="25"/>
      <c r="N660" s="25"/>
      <c r="P660" s="19"/>
    </row>
    <row r="661" spans="1:16" ht="12.75" customHeight="1">
      <c r="A661" s="19"/>
      <c r="B661" s="19"/>
      <c r="C661" s="19"/>
      <c r="D661" s="50"/>
      <c r="E661" s="48"/>
      <c r="F661" s="48"/>
      <c r="G661" s="48"/>
      <c r="H661" s="48"/>
      <c r="I661" s="48"/>
      <c r="J661" s="25"/>
      <c r="K661" s="25"/>
      <c r="L661" s="49"/>
      <c r="M661" s="25"/>
      <c r="N661" s="25"/>
      <c r="P661" s="19"/>
    </row>
    <row r="662" spans="1:16" ht="12.75" customHeight="1">
      <c r="A662" s="19"/>
      <c r="B662" s="19"/>
      <c r="C662" s="19"/>
      <c r="D662" s="50"/>
      <c r="E662" s="48"/>
      <c r="F662" s="48"/>
      <c r="G662" s="48"/>
      <c r="H662" s="48"/>
      <c r="I662" s="48"/>
      <c r="J662" s="25"/>
      <c r="K662" s="25"/>
      <c r="L662" s="49"/>
      <c r="M662" s="25"/>
      <c r="N662" s="25"/>
      <c r="P662" s="19"/>
    </row>
    <row r="663" spans="1:16" ht="12.75" customHeight="1">
      <c r="A663" s="19"/>
      <c r="B663" s="19"/>
      <c r="C663" s="19"/>
      <c r="D663" s="50"/>
      <c r="E663" s="48"/>
      <c r="F663" s="48"/>
      <c r="G663" s="48"/>
      <c r="H663" s="48"/>
      <c r="I663" s="48"/>
      <c r="J663" s="25"/>
      <c r="K663" s="25"/>
      <c r="L663" s="49"/>
      <c r="M663" s="25"/>
      <c r="N663" s="25"/>
      <c r="P663" s="19"/>
    </row>
    <row r="664" spans="1:16" ht="12.75" customHeight="1">
      <c r="A664" s="19"/>
      <c r="B664" s="19"/>
      <c r="C664" s="19"/>
      <c r="D664" s="50"/>
      <c r="E664" s="48"/>
      <c r="F664" s="48"/>
      <c r="G664" s="48"/>
      <c r="H664" s="48"/>
      <c r="I664" s="48"/>
      <c r="J664" s="25"/>
      <c r="K664" s="25"/>
      <c r="L664" s="49"/>
      <c r="M664" s="25"/>
      <c r="N664" s="25"/>
      <c r="P664" s="19"/>
    </row>
    <row r="665" spans="1:16" ht="12.75" customHeight="1">
      <c r="A665" s="19"/>
      <c r="B665" s="19"/>
      <c r="C665" s="19"/>
      <c r="D665" s="50"/>
      <c r="E665" s="48"/>
      <c r="F665" s="48"/>
      <c r="G665" s="48"/>
      <c r="H665" s="48"/>
      <c r="I665" s="48"/>
      <c r="J665" s="25"/>
      <c r="K665" s="25"/>
      <c r="L665" s="49"/>
      <c r="M665" s="25"/>
      <c r="N665" s="25"/>
      <c r="P665" s="19"/>
    </row>
    <row r="666" spans="1:16" ht="12.75" customHeight="1">
      <c r="A666" s="19"/>
      <c r="B666" s="19"/>
      <c r="C666" s="19"/>
      <c r="D666" s="50"/>
      <c r="E666" s="48"/>
      <c r="F666" s="48"/>
      <c r="G666" s="48"/>
      <c r="H666" s="48"/>
      <c r="I666" s="48"/>
      <c r="J666" s="25"/>
      <c r="K666" s="25"/>
      <c r="L666" s="49"/>
      <c r="M666" s="25"/>
      <c r="N666" s="25"/>
      <c r="P666" s="19"/>
    </row>
    <row r="667" spans="1:16" ht="12.75" customHeight="1">
      <c r="A667" s="19"/>
      <c r="B667" s="19"/>
      <c r="C667" s="19"/>
      <c r="D667" s="50"/>
      <c r="E667" s="48"/>
      <c r="F667" s="48"/>
      <c r="G667" s="48"/>
      <c r="H667" s="48"/>
      <c r="I667" s="48"/>
      <c r="J667" s="25"/>
      <c r="K667" s="25"/>
      <c r="L667" s="49"/>
      <c r="M667" s="25"/>
      <c r="N667" s="25"/>
      <c r="P667" s="19"/>
    </row>
    <row r="668" spans="1:16" ht="12.75" customHeight="1">
      <c r="A668" s="19"/>
      <c r="B668" s="19"/>
      <c r="C668" s="19"/>
      <c r="D668" s="50"/>
      <c r="E668" s="48"/>
      <c r="F668" s="48"/>
      <c r="G668" s="48"/>
      <c r="H668" s="48"/>
      <c r="I668" s="48"/>
      <c r="J668" s="25"/>
      <c r="K668" s="25"/>
      <c r="L668" s="49"/>
      <c r="M668" s="25"/>
      <c r="N668" s="25"/>
      <c r="P668" s="19"/>
    </row>
    <row r="669" spans="1:16" ht="12.75" customHeight="1">
      <c r="A669" s="19"/>
      <c r="B669" s="19"/>
      <c r="C669" s="19"/>
      <c r="D669" s="50"/>
      <c r="E669" s="48"/>
      <c r="F669" s="48"/>
      <c r="G669" s="48"/>
      <c r="H669" s="48"/>
      <c r="I669" s="48"/>
      <c r="J669" s="25"/>
      <c r="K669" s="25"/>
      <c r="L669" s="49"/>
      <c r="M669" s="25"/>
      <c r="N669" s="25"/>
      <c r="P669" s="19"/>
    </row>
    <row r="670" spans="1:16" ht="12.75" customHeight="1">
      <c r="A670" s="19"/>
      <c r="B670" s="19"/>
      <c r="C670" s="19"/>
      <c r="D670" s="50"/>
      <c r="E670" s="48"/>
      <c r="F670" s="48"/>
      <c r="G670" s="48"/>
      <c r="H670" s="48"/>
      <c r="I670" s="48"/>
      <c r="J670" s="25"/>
      <c r="K670" s="25"/>
      <c r="L670" s="49"/>
      <c r="M670" s="25"/>
      <c r="N670" s="25"/>
      <c r="P670" s="19"/>
    </row>
    <row r="671" spans="1:16" ht="12.75" customHeight="1">
      <c r="A671" s="19"/>
      <c r="B671" s="19"/>
      <c r="C671" s="19"/>
      <c r="D671" s="50"/>
      <c r="E671" s="48"/>
      <c r="F671" s="48"/>
      <c r="G671" s="48"/>
      <c r="H671" s="48"/>
      <c r="I671" s="48"/>
      <c r="J671" s="25"/>
      <c r="K671" s="25"/>
      <c r="L671" s="49"/>
      <c r="M671" s="25"/>
      <c r="N671" s="25"/>
      <c r="P671" s="19"/>
    </row>
    <row r="672" spans="1:16" ht="12.75" customHeight="1">
      <c r="A672" s="19"/>
      <c r="B672" s="19"/>
      <c r="C672" s="19"/>
      <c r="D672" s="50"/>
      <c r="E672" s="48"/>
      <c r="F672" s="48"/>
      <c r="G672" s="48"/>
      <c r="H672" s="48"/>
      <c r="I672" s="48"/>
      <c r="J672" s="25"/>
      <c r="K672" s="25"/>
      <c r="L672" s="49"/>
      <c r="M672" s="25"/>
      <c r="N672" s="25"/>
      <c r="P672" s="19"/>
    </row>
    <row r="673" spans="1:16" ht="12.75" customHeight="1">
      <c r="A673" s="19"/>
      <c r="B673" s="19"/>
      <c r="C673" s="19"/>
      <c r="D673" s="50"/>
      <c r="E673" s="48"/>
      <c r="F673" s="48"/>
      <c r="G673" s="48"/>
      <c r="H673" s="48"/>
      <c r="I673" s="48"/>
      <c r="J673" s="25"/>
      <c r="K673" s="25"/>
      <c r="L673" s="49"/>
      <c r="M673" s="25"/>
      <c r="N673" s="25"/>
      <c r="P673" s="19"/>
    </row>
    <row r="674" spans="1:16" ht="12.75" customHeight="1">
      <c r="A674" s="19"/>
      <c r="B674" s="19"/>
      <c r="C674" s="19"/>
      <c r="D674" s="50"/>
      <c r="E674" s="48"/>
      <c r="F674" s="48"/>
      <c r="G674" s="48"/>
      <c r="H674" s="48"/>
      <c r="I674" s="48"/>
      <c r="J674" s="25"/>
      <c r="K674" s="25"/>
      <c r="L674" s="49"/>
      <c r="M674" s="25"/>
      <c r="N674" s="25"/>
      <c r="P674" s="19"/>
    </row>
    <row r="675" spans="1:16" ht="12.75" customHeight="1">
      <c r="A675" s="19"/>
      <c r="B675" s="19"/>
      <c r="C675" s="19"/>
      <c r="D675" s="50"/>
      <c r="E675" s="48"/>
      <c r="F675" s="48"/>
      <c r="G675" s="48"/>
      <c r="H675" s="48"/>
      <c r="I675" s="48"/>
      <c r="J675" s="25"/>
      <c r="K675" s="25"/>
      <c r="L675" s="49"/>
      <c r="M675" s="25"/>
      <c r="N675" s="25"/>
      <c r="P675" s="19"/>
    </row>
    <row r="676" spans="1:16" ht="12.75" customHeight="1">
      <c r="A676" s="19"/>
      <c r="B676" s="19"/>
      <c r="C676" s="19"/>
      <c r="D676" s="50"/>
      <c r="E676" s="48"/>
      <c r="F676" s="48"/>
      <c r="G676" s="48"/>
      <c r="H676" s="48"/>
      <c r="I676" s="48"/>
      <c r="J676" s="25"/>
      <c r="K676" s="25"/>
      <c r="L676" s="49"/>
      <c r="M676" s="25"/>
      <c r="N676" s="25"/>
      <c r="P676" s="19"/>
    </row>
    <row r="677" spans="1:16" ht="12.75" customHeight="1">
      <c r="A677" s="19"/>
      <c r="B677" s="19"/>
      <c r="C677" s="19"/>
      <c r="D677" s="50"/>
      <c r="E677" s="48"/>
      <c r="F677" s="48"/>
      <c r="G677" s="48"/>
      <c r="H677" s="48"/>
      <c r="I677" s="48"/>
      <c r="J677" s="25"/>
      <c r="K677" s="25"/>
      <c r="L677" s="49"/>
      <c r="M677" s="25"/>
      <c r="N677" s="25"/>
      <c r="P677" s="19"/>
    </row>
    <row r="678" spans="1:16" ht="12.75" customHeight="1">
      <c r="A678" s="19"/>
      <c r="B678" s="19"/>
      <c r="C678" s="19"/>
      <c r="D678" s="50"/>
      <c r="E678" s="48"/>
      <c r="F678" s="48"/>
      <c r="G678" s="48"/>
      <c r="H678" s="48"/>
      <c r="I678" s="48"/>
      <c r="J678" s="25"/>
      <c r="K678" s="25"/>
      <c r="L678" s="49"/>
      <c r="M678" s="25"/>
      <c r="N678" s="25"/>
      <c r="P678" s="19"/>
    </row>
    <row r="679" spans="1:16" ht="12.75" customHeight="1">
      <c r="A679" s="19"/>
      <c r="B679" s="19"/>
      <c r="C679" s="19"/>
      <c r="D679" s="50"/>
      <c r="E679" s="48"/>
      <c r="F679" s="48"/>
      <c r="G679" s="48"/>
      <c r="H679" s="48"/>
      <c r="I679" s="48"/>
      <c r="J679" s="25"/>
      <c r="K679" s="25"/>
      <c r="L679" s="49"/>
      <c r="M679" s="25"/>
      <c r="N679" s="25"/>
      <c r="P679" s="19"/>
    </row>
    <row r="680" spans="1:16" ht="12.75" customHeight="1">
      <c r="A680" s="19"/>
      <c r="B680" s="19"/>
      <c r="C680" s="19"/>
      <c r="D680" s="50"/>
      <c r="E680" s="48"/>
      <c r="F680" s="48"/>
      <c r="G680" s="48"/>
      <c r="H680" s="48"/>
      <c r="I680" s="48"/>
      <c r="J680" s="25"/>
      <c r="K680" s="25"/>
      <c r="L680" s="49"/>
      <c r="M680" s="25"/>
      <c r="N680" s="25"/>
      <c r="P680" s="19"/>
    </row>
    <row r="681" spans="1:16" ht="12.75" customHeight="1">
      <c r="A681" s="19"/>
      <c r="B681" s="19"/>
      <c r="C681" s="19"/>
      <c r="D681" s="50"/>
      <c r="E681" s="48"/>
      <c r="F681" s="48"/>
      <c r="G681" s="48"/>
      <c r="H681" s="48"/>
      <c r="I681" s="48"/>
      <c r="J681" s="25"/>
      <c r="K681" s="25"/>
      <c r="L681" s="49"/>
      <c r="M681" s="25"/>
      <c r="N681" s="25"/>
      <c r="P681" s="19"/>
    </row>
    <row r="682" spans="1:16" ht="12.75" customHeight="1">
      <c r="A682" s="19"/>
      <c r="B682" s="19"/>
      <c r="C682" s="19"/>
      <c r="D682" s="50"/>
      <c r="E682" s="48"/>
      <c r="F682" s="48"/>
      <c r="G682" s="48"/>
      <c r="H682" s="48"/>
      <c r="I682" s="48"/>
      <c r="J682" s="25"/>
      <c r="K682" s="25"/>
      <c r="L682" s="49"/>
      <c r="M682" s="25"/>
      <c r="N682" s="25"/>
      <c r="P682" s="19"/>
    </row>
    <row r="683" spans="1:16" ht="12.75" customHeight="1">
      <c r="A683" s="19"/>
      <c r="B683" s="19"/>
      <c r="C683" s="19"/>
      <c r="D683" s="50"/>
      <c r="E683" s="48"/>
      <c r="F683" s="48"/>
      <c r="G683" s="48"/>
      <c r="H683" s="48"/>
      <c r="I683" s="48"/>
      <c r="J683" s="25"/>
      <c r="K683" s="25"/>
      <c r="L683" s="49"/>
      <c r="M683" s="25"/>
      <c r="N683" s="25"/>
      <c r="P683" s="19"/>
    </row>
    <row r="684" spans="1:16" ht="12.75" customHeight="1">
      <c r="A684" s="19"/>
      <c r="B684" s="19"/>
      <c r="C684" s="19"/>
      <c r="D684" s="50"/>
      <c r="E684" s="48"/>
      <c r="F684" s="48"/>
      <c r="G684" s="48"/>
      <c r="H684" s="48"/>
      <c r="I684" s="48"/>
      <c r="J684" s="25"/>
      <c r="K684" s="25"/>
      <c r="L684" s="49"/>
      <c r="M684" s="25"/>
      <c r="N684" s="25"/>
      <c r="P684" s="19"/>
    </row>
    <row r="685" spans="1:16" ht="12.75" customHeight="1">
      <c r="A685" s="19"/>
      <c r="B685" s="19"/>
      <c r="C685" s="19"/>
      <c r="D685" s="50"/>
      <c r="E685" s="48"/>
      <c r="F685" s="48"/>
      <c r="G685" s="48"/>
      <c r="H685" s="48"/>
      <c r="I685" s="48"/>
      <c r="J685" s="25"/>
      <c r="K685" s="25"/>
      <c r="L685" s="49"/>
      <c r="M685" s="25"/>
      <c r="N685" s="25"/>
      <c r="P685" s="19"/>
    </row>
    <row r="686" spans="1:16" ht="12.75" customHeight="1">
      <c r="A686" s="19"/>
      <c r="B686" s="19"/>
      <c r="C686" s="19"/>
      <c r="D686" s="50"/>
      <c r="E686" s="48"/>
      <c r="F686" s="48"/>
      <c r="G686" s="48"/>
      <c r="H686" s="48"/>
      <c r="I686" s="48"/>
      <c r="J686" s="25"/>
      <c r="K686" s="25"/>
      <c r="L686" s="49"/>
      <c r="M686" s="25"/>
      <c r="N686" s="25"/>
      <c r="P686" s="19"/>
    </row>
    <row r="687" spans="1:16" ht="12.75" customHeight="1">
      <c r="A687" s="19"/>
      <c r="B687" s="19"/>
      <c r="C687" s="19"/>
      <c r="D687" s="50"/>
      <c r="E687" s="48"/>
      <c r="F687" s="48"/>
      <c r="G687" s="48"/>
      <c r="H687" s="48"/>
      <c r="I687" s="48"/>
      <c r="J687" s="25"/>
      <c r="K687" s="25"/>
      <c r="L687" s="49"/>
      <c r="M687" s="25"/>
      <c r="N687" s="25"/>
      <c r="P687" s="19"/>
    </row>
    <row r="688" spans="1:16" ht="12.75" customHeight="1">
      <c r="A688" s="19"/>
      <c r="B688" s="19"/>
      <c r="C688" s="19"/>
      <c r="D688" s="50"/>
      <c r="E688" s="48"/>
      <c r="F688" s="48"/>
      <c r="G688" s="48"/>
      <c r="H688" s="48"/>
      <c r="I688" s="48"/>
      <c r="J688" s="25"/>
      <c r="K688" s="25"/>
      <c r="L688" s="49"/>
      <c r="M688" s="25"/>
      <c r="N688" s="25"/>
      <c r="P688" s="19"/>
    </row>
    <row r="689" spans="1:16" ht="12.75" customHeight="1">
      <c r="A689" s="19"/>
      <c r="B689" s="19"/>
      <c r="C689" s="19"/>
      <c r="D689" s="50"/>
      <c r="E689" s="48"/>
      <c r="F689" s="48"/>
      <c r="G689" s="48"/>
      <c r="H689" s="48"/>
      <c r="I689" s="48"/>
      <c r="J689" s="25"/>
      <c r="K689" s="25"/>
      <c r="L689" s="49"/>
      <c r="M689" s="25"/>
      <c r="N689" s="25"/>
      <c r="P689" s="19"/>
    </row>
    <row r="690" spans="1:16" ht="12.75" customHeight="1">
      <c r="A690" s="19"/>
      <c r="B690" s="19"/>
      <c r="C690" s="19"/>
      <c r="D690" s="50"/>
      <c r="E690" s="48"/>
      <c r="F690" s="48"/>
      <c r="G690" s="48"/>
      <c r="H690" s="48"/>
      <c r="I690" s="48"/>
      <c r="J690" s="25"/>
      <c r="K690" s="25"/>
      <c r="L690" s="49"/>
      <c r="M690" s="25"/>
      <c r="N690" s="25"/>
      <c r="P690" s="19"/>
    </row>
    <row r="691" spans="1:16" ht="12.75" customHeight="1">
      <c r="A691" s="19"/>
      <c r="B691" s="19"/>
      <c r="C691" s="19"/>
      <c r="D691" s="50"/>
      <c r="E691" s="48"/>
      <c r="F691" s="48"/>
      <c r="G691" s="48"/>
      <c r="H691" s="48"/>
      <c r="I691" s="48"/>
      <c r="J691" s="25"/>
      <c r="K691" s="25"/>
      <c r="L691" s="49"/>
      <c r="M691" s="25"/>
      <c r="N691" s="25"/>
      <c r="P691" s="19"/>
    </row>
    <row r="692" spans="1:16" ht="12.75" customHeight="1">
      <c r="A692" s="19"/>
      <c r="B692" s="19"/>
      <c r="C692" s="19"/>
      <c r="D692" s="50"/>
      <c r="E692" s="48"/>
      <c r="F692" s="48"/>
      <c r="G692" s="48"/>
      <c r="H692" s="48"/>
      <c r="I692" s="48"/>
      <c r="J692" s="25"/>
      <c r="K692" s="25"/>
      <c r="L692" s="49"/>
      <c r="M692" s="25"/>
      <c r="N692" s="25"/>
      <c r="P692" s="19"/>
    </row>
    <row r="693" spans="1:16" ht="12.75" customHeight="1">
      <c r="A693" s="19"/>
      <c r="B693" s="19"/>
      <c r="C693" s="19"/>
      <c r="D693" s="50"/>
      <c r="E693" s="48"/>
      <c r="F693" s="48"/>
      <c r="G693" s="48"/>
      <c r="H693" s="48"/>
      <c r="I693" s="48"/>
      <c r="J693" s="25"/>
      <c r="K693" s="25"/>
      <c r="L693" s="49"/>
      <c r="M693" s="25"/>
      <c r="N693" s="25"/>
      <c r="P693" s="19"/>
    </row>
    <row r="694" spans="1:16" ht="12.75" customHeight="1">
      <c r="A694" s="19"/>
      <c r="B694" s="19"/>
      <c r="C694" s="19"/>
      <c r="D694" s="50"/>
      <c r="E694" s="48"/>
      <c r="F694" s="48"/>
      <c r="G694" s="48"/>
      <c r="H694" s="48"/>
      <c r="I694" s="48"/>
      <c r="J694" s="25"/>
      <c r="K694" s="25"/>
      <c r="L694" s="49"/>
      <c r="M694" s="25"/>
      <c r="N694" s="25"/>
      <c r="P694" s="19"/>
    </row>
    <row r="695" spans="1:16" ht="12.75" customHeight="1">
      <c r="A695" s="19"/>
      <c r="B695" s="19"/>
      <c r="C695" s="19"/>
      <c r="D695" s="50"/>
      <c r="E695" s="48"/>
      <c r="F695" s="48"/>
      <c r="G695" s="48"/>
      <c r="H695" s="48"/>
      <c r="I695" s="48"/>
      <c r="J695" s="25"/>
      <c r="K695" s="25"/>
      <c r="L695" s="49"/>
      <c r="M695" s="25"/>
      <c r="N695" s="25"/>
      <c r="P695" s="19"/>
    </row>
    <row r="696" spans="1:16" ht="12.75" customHeight="1">
      <c r="A696" s="19"/>
      <c r="B696" s="19"/>
      <c r="C696" s="19"/>
      <c r="D696" s="50"/>
      <c r="E696" s="48"/>
      <c r="F696" s="48"/>
      <c r="G696" s="48"/>
      <c r="H696" s="48"/>
      <c r="I696" s="48"/>
      <c r="J696" s="25"/>
      <c r="K696" s="25"/>
      <c r="L696" s="49"/>
      <c r="M696" s="25"/>
      <c r="N696" s="25"/>
      <c r="P696" s="19"/>
    </row>
    <row r="697" spans="1:16" ht="12.75" customHeight="1">
      <c r="A697" s="19"/>
      <c r="B697" s="19"/>
      <c r="C697" s="19"/>
      <c r="D697" s="50"/>
      <c r="E697" s="48"/>
      <c r="F697" s="48"/>
      <c r="G697" s="48"/>
      <c r="H697" s="48"/>
      <c r="I697" s="48"/>
      <c r="J697" s="25"/>
      <c r="K697" s="25"/>
      <c r="L697" s="49"/>
      <c r="M697" s="25"/>
      <c r="N697" s="25"/>
      <c r="P697" s="19"/>
    </row>
    <row r="698" spans="1:16" ht="12.75" customHeight="1">
      <c r="A698" s="19"/>
      <c r="B698" s="19"/>
      <c r="C698" s="19"/>
      <c r="D698" s="50"/>
      <c r="E698" s="48"/>
      <c r="F698" s="48"/>
      <c r="G698" s="48"/>
      <c r="H698" s="48"/>
      <c r="I698" s="48"/>
      <c r="J698" s="25"/>
      <c r="K698" s="25"/>
      <c r="L698" s="49"/>
      <c r="M698" s="25"/>
      <c r="N698" s="25"/>
      <c r="P698" s="19"/>
    </row>
    <row r="699" spans="1:16" ht="12.75" customHeight="1">
      <c r="A699" s="19"/>
      <c r="B699" s="19"/>
      <c r="C699" s="19"/>
      <c r="D699" s="50"/>
      <c r="E699" s="48"/>
      <c r="F699" s="48"/>
      <c r="G699" s="48"/>
      <c r="H699" s="48"/>
      <c r="I699" s="48"/>
      <c r="J699" s="25"/>
      <c r="K699" s="25"/>
      <c r="L699" s="49"/>
      <c r="M699" s="25"/>
      <c r="N699" s="25"/>
      <c r="P699" s="19"/>
    </row>
    <row r="700" spans="1:16" ht="12.75" customHeight="1">
      <c r="A700" s="19"/>
      <c r="B700" s="19"/>
      <c r="C700" s="19"/>
      <c r="D700" s="50"/>
      <c r="E700" s="48"/>
      <c r="F700" s="48"/>
      <c r="G700" s="48"/>
      <c r="H700" s="48"/>
      <c r="I700" s="48"/>
      <c r="J700" s="25"/>
      <c r="K700" s="25"/>
      <c r="L700" s="49"/>
      <c r="M700" s="25"/>
      <c r="N700" s="25"/>
      <c r="P700" s="19"/>
    </row>
    <row r="701" spans="1:16" ht="12.75" customHeight="1">
      <c r="A701" s="19"/>
      <c r="B701" s="19"/>
      <c r="C701" s="19"/>
      <c r="D701" s="50"/>
      <c r="E701" s="48"/>
      <c r="F701" s="48"/>
      <c r="G701" s="48"/>
      <c r="H701" s="48"/>
      <c r="I701" s="48"/>
      <c r="J701" s="25"/>
      <c r="K701" s="25"/>
      <c r="L701" s="49"/>
      <c r="M701" s="25"/>
      <c r="N701" s="25"/>
      <c r="P701" s="19"/>
    </row>
    <row r="702" spans="1:16" ht="12.75" customHeight="1">
      <c r="A702" s="19"/>
      <c r="B702" s="19"/>
      <c r="C702" s="19"/>
      <c r="D702" s="50"/>
      <c r="E702" s="48"/>
      <c r="F702" s="48"/>
      <c r="G702" s="48"/>
      <c r="H702" s="48"/>
      <c r="I702" s="48"/>
      <c r="J702" s="25"/>
      <c r="K702" s="25"/>
      <c r="L702" s="49"/>
      <c r="M702" s="25"/>
      <c r="N702" s="25"/>
      <c r="P702" s="19"/>
    </row>
    <row r="703" spans="1:16" ht="12.75" customHeight="1">
      <c r="A703" s="19"/>
      <c r="B703" s="19"/>
      <c r="C703" s="19"/>
      <c r="D703" s="50"/>
      <c r="E703" s="48"/>
      <c r="F703" s="48"/>
      <c r="G703" s="48"/>
      <c r="H703" s="48"/>
      <c r="I703" s="48"/>
      <c r="J703" s="25"/>
      <c r="K703" s="25"/>
      <c r="L703" s="49"/>
      <c r="M703" s="25"/>
      <c r="N703" s="25"/>
      <c r="P703" s="19"/>
    </row>
    <row r="704" spans="1:16" ht="12.75" customHeight="1">
      <c r="A704" s="19"/>
      <c r="B704" s="19"/>
      <c r="C704" s="19"/>
      <c r="D704" s="50"/>
      <c r="E704" s="48"/>
      <c r="F704" s="48"/>
      <c r="G704" s="48"/>
      <c r="H704" s="48"/>
      <c r="I704" s="48"/>
      <c r="J704" s="25"/>
      <c r="K704" s="25"/>
      <c r="L704" s="49"/>
      <c r="M704" s="25"/>
      <c r="N704" s="25"/>
      <c r="P704" s="19"/>
    </row>
    <row r="705" spans="1:16" ht="12.75" customHeight="1">
      <c r="A705" s="19"/>
      <c r="B705" s="19"/>
      <c r="C705" s="19"/>
      <c r="D705" s="50"/>
      <c r="E705" s="48"/>
      <c r="F705" s="48"/>
      <c r="G705" s="48"/>
      <c r="H705" s="48"/>
      <c r="I705" s="48"/>
      <c r="J705" s="25"/>
      <c r="K705" s="25"/>
      <c r="L705" s="49"/>
      <c r="M705" s="25"/>
      <c r="N705" s="25"/>
      <c r="P705" s="19"/>
    </row>
    <row r="706" spans="1:16" ht="12.75" customHeight="1">
      <c r="A706" s="19"/>
      <c r="B706" s="19"/>
      <c r="C706" s="19"/>
      <c r="D706" s="50"/>
      <c r="E706" s="48"/>
      <c r="F706" s="48"/>
      <c r="G706" s="48"/>
      <c r="H706" s="48"/>
      <c r="I706" s="48"/>
      <c r="J706" s="25"/>
      <c r="K706" s="25"/>
      <c r="L706" s="49"/>
      <c r="M706" s="25"/>
      <c r="N706" s="25"/>
      <c r="P706" s="19"/>
    </row>
    <row r="707" spans="1:16" ht="12.75" customHeight="1">
      <c r="A707" s="19"/>
      <c r="B707" s="19"/>
      <c r="C707" s="19"/>
      <c r="D707" s="50"/>
      <c r="E707" s="48"/>
      <c r="F707" s="48"/>
      <c r="G707" s="48"/>
      <c r="H707" s="48"/>
      <c r="I707" s="48"/>
      <c r="J707" s="25"/>
      <c r="K707" s="25"/>
      <c r="L707" s="49"/>
      <c r="M707" s="25"/>
      <c r="N707" s="25"/>
      <c r="P707" s="19"/>
    </row>
    <row r="708" spans="1:16" ht="12.75" customHeight="1">
      <c r="A708" s="19"/>
      <c r="B708" s="19"/>
      <c r="C708" s="19"/>
      <c r="D708" s="50"/>
      <c r="E708" s="48"/>
      <c r="F708" s="48"/>
      <c r="G708" s="48"/>
      <c r="H708" s="48"/>
      <c r="I708" s="48"/>
      <c r="J708" s="25"/>
      <c r="K708" s="25"/>
      <c r="L708" s="49"/>
      <c r="M708" s="25"/>
      <c r="N708" s="25"/>
      <c r="P708" s="19"/>
    </row>
    <row r="709" spans="1:16" ht="12.75" customHeight="1">
      <c r="A709" s="19"/>
      <c r="B709" s="19"/>
      <c r="C709" s="19"/>
      <c r="D709" s="50"/>
      <c r="E709" s="48"/>
      <c r="F709" s="48"/>
      <c r="G709" s="48"/>
      <c r="H709" s="48"/>
      <c r="I709" s="48"/>
      <c r="J709" s="25"/>
      <c r="K709" s="25"/>
      <c r="L709" s="49"/>
      <c r="M709" s="25"/>
      <c r="N709" s="25"/>
      <c r="P709" s="19"/>
    </row>
    <row r="710" spans="1:16" ht="12.75" customHeight="1">
      <c r="A710" s="19"/>
      <c r="B710" s="19"/>
      <c r="C710" s="19"/>
      <c r="D710" s="50"/>
      <c r="E710" s="48"/>
      <c r="F710" s="48"/>
      <c r="G710" s="48"/>
      <c r="H710" s="48"/>
      <c r="I710" s="48"/>
      <c r="J710" s="25"/>
      <c r="K710" s="25"/>
      <c r="L710" s="49"/>
      <c r="M710" s="25"/>
      <c r="N710" s="25"/>
      <c r="P710" s="19"/>
    </row>
    <row r="711" spans="1:16" ht="12.75" customHeight="1">
      <c r="A711" s="19"/>
      <c r="B711" s="19"/>
      <c r="C711" s="19"/>
      <c r="D711" s="50"/>
      <c r="E711" s="48"/>
      <c r="F711" s="48"/>
      <c r="G711" s="48"/>
      <c r="H711" s="48"/>
      <c r="I711" s="48"/>
      <c r="J711" s="25"/>
      <c r="K711" s="25"/>
      <c r="L711" s="49"/>
      <c r="M711" s="25"/>
      <c r="N711" s="25"/>
      <c r="P711" s="19"/>
    </row>
    <row r="712" spans="1:16" ht="12.75" customHeight="1">
      <c r="A712" s="19"/>
      <c r="B712" s="19"/>
      <c r="C712" s="19"/>
      <c r="D712" s="50"/>
      <c r="E712" s="48"/>
      <c r="F712" s="48"/>
      <c r="G712" s="48"/>
      <c r="H712" s="48"/>
      <c r="I712" s="48"/>
      <c r="J712" s="25"/>
      <c r="K712" s="25"/>
      <c r="L712" s="49"/>
      <c r="M712" s="25"/>
      <c r="N712" s="25"/>
      <c r="P712" s="19"/>
    </row>
    <row r="713" spans="1:16" ht="12.75" customHeight="1">
      <c r="A713" s="19"/>
      <c r="B713" s="19"/>
      <c r="C713" s="19"/>
      <c r="D713" s="50"/>
      <c r="E713" s="48"/>
      <c r="F713" s="48"/>
      <c r="G713" s="48"/>
      <c r="H713" s="48"/>
      <c r="I713" s="48"/>
      <c r="J713" s="25"/>
      <c r="K713" s="25"/>
      <c r="L713" s="49"/>
      <c r="M713" s="25"/>
      <c r="N713" s="25"/>
      <c r="P713" s="19"/>
    </row>
    <row r="714" spans="1:16" ht="12.75" customHeight="1">
      <c r="A714" s="19"/>
      <c r="B714" s="19"/>
      <c r="C714" s="19"/>
      <c r="D714" s="50"/>
      <c r="E714" s="48"/>
      <c r="F714" s="48"/>
      <c r="G714" s="48"/>
      <c r="H714" s="48"/>
      <c r="I714" s="48"/>
      <c r="J714" s="25"/>
      <c r="K714" s="25"/>
      <c r="L714" s="49"/>
      <c r="M714" s="25"/>
      <c r="N714" s="25"/>
      <c r="P714" s="19"/>
    </row>
    <row r="715" spans="1:16" ht="12.75" customHeight="1">
      <c r="A715" s="19"/>
      <c r="B715" s="19"/>
      <c r="C715" s="19"/>
      <c r="D715" s="50"/>
      <c r="E715" s="48"/>
      <c r="F715" s="48"/>
      <c r="G715" s="48"/>
      <c r="H715" s="48"/>
      <c r="I715" s="48"/>
      <c r="J715" s="25"/>
      <c r="K715" s="25"/>
      <c r="L715" s="49"/>
      <c r="M715" s="25"/>
      <c r="N715" s="25"/>
      <c r="P715" s="19"/>
    </row>
    <row r="716" spans="1:16" ht="12.75" customHeight="1">
      <c r="A716" s="19"/>
      <c r="B716" s="19"/>
      <c r="C716" s="19"/>
      <c r="D716" s="50"/>
      <c r="E716" s="48"/>
      <c r="F716" s="48"/>
      <c r="G716" s="48"/>
      <c r="H716" s="48"/>
      <c r="I716" s="48"/>
      <c r="J716" s="25"/>
      <c r="K716" s="25"/>
      <c r="L716" s="49"/>
      <c r="M716" s="25"/>
      <c r="N716" s="25"/>
      <c r="P716" s="19"/>
    </row>
    <row r="717" spans="1:16" ht="12.75" customHeight="1">
      <c r="A717" s="19"/>
      <c r="B717" s="19"/>
      <c r="C717" s="19"/>
      <c r="D717" s="50"/>
      <c r="E717" s="48"/>
      <c r="F717" s="48"/>
      <c r="G717" s="48"/>
      <c r="H717" s="48"/>
      <c r="I717" s="48"/>
      <c r="J717" s="25"/>
      <c r="K717" s="25"/>
      <c r="L717" s="49"/>
      <c r="M717" s="25"/>
      <c r="N717" s="25"/>
      <c r="P717" s="19"/>
    </row>
    <row r="718" spans="1:16" ht="12.75" customHeight="1">
      <c r="A718" s="19"/>
      <c r="B718" s="19"/>
      <c r="C718" s="19"/>
      <c r="D718" s="50"/>
      <c r="E718" s="48"/>
      <c r="F718" s="48"/>
      <c r="G718" s="48"/>
      <c r="H718" s="48"/>
      <c r="I718" s="48"/>
      <c r="J718" s="25"/>
      <c r="K718" s="25"/>
      <c r="L718" s="49"/>
      <c r="M718" s="25"/>
      <c r="N718" s="25"/>
      <c r="P718" s="19"/>
    </row>
    <row r="719" spans="1:16" ht="12.75" customHeight="1">
      <c r="A719" s="19"/>
      <c r="B719" s="19"/>
      <c r="C719" s="19"/>
      <c r="D719" s="50"/>
      <c r="E719" s="48"/>
      <c r="F719" s="48"/>
      <c r="G719" s="48"/>
      <c r="H719" s="48"/>
      <c r="I719" s="48"/>
      <c r="J719" s="25"/>
      <c r="K719" s="25"/>
      <c r="L719" s="49"/>
      <c r="M719" s="25"/>
      <c r="N719" s="25"/>
      <c r="P719" s="19"/>
    </row>
    <row r="720" spans="1:16" ht="12.75" customHeight="1">
      <c r="A720" s="19"/>
      <c r="B720" s="19"/>
      <c r="C720" s="19"/>
      <c r="D720" s="50"/>
      <c r="E720" s="48"/>
      <c r="F720" s="48"/>
      <c r="G720" s="48"/>
      <c r="H720" s="48"/>
      <c r="I720" s="48"/>
      <c r="J720" s="25"/>
      <c r="K720" s="25"/>
      <c r="L720" s="49"/>
      <c r="M720" s="25"/>
      <c r="N720" s="25"/>
      <c r="P720" s="19"/>
    </row>
    <row r="721" spans="1:16" ht="12.75" customHeight="1">
      <c r="A721" s="19"/>
      <c r="B721" s="19"/>
      <c r="C721" s="19"/>
      <c r="D721" s="50"/>
      <c r="E721" s="48"/>
      <c r="F721" s="48"/>
      <c r="G721" s="48"/>
      <c r="H721" s="48"/>
      <c r="I721" s="48"/>
      <c r="J721" s="25"/>
      <c r="K721" s="25"/>
      <c r="L721" s="49"/>
      <c r="M721" s="25"/>
      <c r="N721" s="25"/>
      <c r="P721" s="19"/>
    </row>
    <row r="722" spans="1:16" ht="12.75" customHeight="1">
      <c r="A722" s="19"/>
      <c r="B722" s="19"/>
      <c r="C722" s="19"/>
      <c r="D722" s="50"/>
      <c r="E722" s="48"/>
      <c r="F722" s="48"/>
      <c r="G722" s="48"/>
      <c r="H722" s="48"/>
      <c r="I722" s="48"/>
      <c r="J722" s="25"/>
      <c r="K722" s="25"/>
      <c r="L722" s="49"/>
      <c r="M722" s="25"/>
      <c r="N722" s="25"/>
      <c r="P722" s="19"/>
    </row>
    <row r="723" spans="1:16" ht="12.75" customHeight="1">
      <c r="A723" s="19"/>
      <c r="B723" s="19"/>
      <c r="C723" s="19"/>
      <c r="D723" s="50"/>
      <c r="E723" s="48"/>
      <c r="F723" s="48"/>
      <c r="G723" s="48"/>
      <c r="H723" s="48"/>
      <c r="I723" s="48"/>
      <c r="J723" s="25"/>
      <c r="K723" s="25"/>
      <c r="L723" s="49"/>
      <c r="M723" s="25"/>
      <c r="N723" s="25"/>
      <c r="P723" s="19"/>
    </row>
    <row r="724" spans="1:16" ht="12.75" customHeight="1">
      <c r="A724" s="19"/>
      <c r="B724" s="19"/>
      <c r="C724" s="19"/>
      <c r="D724" s="50"/>
      <c r="E724" s="48"/>
      <c r="F724" s="48"/>
      <c r="G724" s="48"/>
      <c r="H724" s="48"/>
      <c r="I724" s="48"/>
      <c r="J724" s="25"/>
      <c r="K724" s="25"/>
      <c r="L724" s="49"/>
      <c r="M724" s="25"/>
      <c r="N724" s="25"/>
      <c r="P724" s="19"/>
    </row>
    <row r="725" spans="1:16" ht="12.75" customHeight="1">
      <c r="A725" s="19"/>
      <c r="B725" s="19"/>
      <c r="C725" s="19"/>
      <c r="D725" s="50"/>
      <c r="E725" s="48"/>
      <c r="F725" s="48"/>
      <c r="G725" s="48"/>
      <c r="H725" s="48"/>
      <c r="I725" s="48"/>
      <c r="J725" s="25"/>
      <c r="K725" s="25"/>
      <c r="L725" s="49"/>
      <c r="M725" s="25"/>
      <c r="N725" s="25"/>
      <c r="P725" s="19"/>
    </row>
    <row r="726" spans="1:16" ht="12.75" customHeight="1">
      <c r="A726" s="19"/>
      <c r="B726" s="19"/>
      <c r="C726" s="19"/>
      <c r="D726" s="50"/>
      <c r="E726" s="48"/>
      <c r="F726" s="48"/>
      <c r="G726" s="48"/>
      <c r="H726" s="48"/>
      <c r="I726" s="48"/>
      <c r="J726" s="25"/>
      <c r="K726" s="25"/>
      <c r="L726" s="49"/>
      <c r="M726" s="25"/>
      <c r="N726" s="25"/>
      <c r="P726" s="19"/>
    </row>
    <row r="727" spans="1:16" ht="12.75" customHeight="1">
      <c r="A727" s="19"/>
      <c r="B727" s="19"/>
      <c r="C727" s="19"/>
      <c r="D727" s="50"/>
      <c r="E727" s="48"/>
      <c r="F727" s="48"/>
      <c r="G727" s="48"/>
      <c r="H727" s="48"/>
      <c r="I727" s="48"/>
      <c r="J727" s="25"/>
      <c r="K727" s="25"/>
      <c r="L727" s="49"/>
      <c r="M727" s="25"/>
      <c r="N727" s="25"/>
      <c r="P727" s="19"/>
    </row>
    <row r="728" spans="1:16" ht="12.75" customHeight="1">
      <c r="A728" s="19"/>
      <c r="B728" s="19"/>
      <c r="C728" s="19"/>
      <c r="D728" s="50"/>
      <c r="E728" s="48"/>
      <c r="F728" s="48"/>
      <c r="G728" s="48"/>
      <c r="H728" s="48"/>
      <c r="I728" s="48"/>
      <c r="J728" s="25"/>
      <c r="K728" s="25"/>
      <c r="L728" s="49"/>
      <c r="M728" s="25"/>
      <c r="N728" s="25"/>
      <c r="P728" s="19"/>
    </row>
    <row r="729" spans="1:16" ht="12.75" customHeight="1">
      <c r="A729" s="19"/>
      <c r="B729" s="19"/>
      <c r="C729" s="19"/>
      <c r="D729" s="50"/>
      <c r="E729" s="48"/>
      <c r="F729" s="48"/>
      <c r="G729" s="48"/>
      <c r="H729" s="48"/>
      <c r="I729" s="48"/>
      <c r="J729" s="25"/>
      <c r="K729" s="25"/>
      <c r="L729" s="49"/>
      <c r="M729" s="25"/>
      <c r="N729" s="25"/>
      <c r="P729" s="19"/>
    </row>
    <row r="730" spans="1:16" ht="12.75" customHeight="1">
      <c r="A730" s="19"/>
      <c r="B730" s="19"/>
      <c r="C730" s="19"/>
      <c r="D730" s="50"/>
      <c r="E730" s="48"/>
      <c r="F730" s="48"/>
      <c r="G730" s="48"/>
      <c r="H730" s="48"/>
      <c r="I730" s="48"/>
      <c r="J730" s="25"/>
      <c r="K730" s="25"/>
      <c r="L730" s="49"/>
      <c r="M730" s="25"/>
      <c r="N730" s="25"/>
      <c r="P730" s="19"/>
    </row>
    <row r="731" spans="1:16" ht="12.75" customHeight="1">
      <c r="A731" s="19"/>
      <c r="B731" s="19"/>
      <c r="C731" s="19"/>
      <c r="D731" s="50"/>
      <c r="E731" s="48"/>
      <c r="F731" s="48"/>
      <c r="G731" s="48"/>
      <c r="H731" s="48"/>
      <c r="I731" s="48"/>
      <c r="J731" s="25"/>
      <c r="K731" s="25"/>
      <c r="L731" s="49"/>
      <c r="M731" s="25"/>
      <c r="N731" s="25"/>
      <c r="P731" s="19"/>
    </row>
    <row r="732" spans="1:16" ht="12.75" customHeight="1">
      <c r="A732" s="19"/>
      <c r="B732" s="19"/>
      <c r="C732" s="19"/>
      <c r="D732" s="50"/>
      <c r="E732" s="48"/>
      <c r="F732" s="48"/>
      <c r="G732" s="48"/>
      <c r="H732" s="48"/>
      <c r="I732" s="48"/>
      <c r="J732" s="25"/>
      <c r="K732" s="25"/>
      <c r="L732" s="49"/>
      <c r="M732" s="25"/>
      <c r="N732" s="25"/>
      <c r="P732" s="19"/>
    </row>
    <row r="733" spans="1:16" ht="12.75" customHeight="1">
      <c r="A733" s="19"/>
      <c r="B733" s="19"/>
      <c r="C733" s="19"/>
      <c r="D733" s="50"/>
      <c r="E733" s="48"/>
      <c r="F733" s="48"/>
      <c r="G733" s="48"/>
      <c r="H733" s="48"/>
      <c r="I733" s="48"/>
      <c r="J733" s="25"/>
      <c r="K733" s="25"/>
      <c r="L733" s="49"/>
      <c r="M733" s="25"/>
      <c r="N733" s="25"/>
      <c r="P733" s="19"/>
    </row>
    <row r="734" spans="1:16" ht="12.75" customHeight="1">
      <c r="A734" s="19"/>
      <c r="B734" s="19"/>
      <c r="C734" s="19"/>
      <c r="D734" s="50"/>
      <c r="E734" s="48"/>
      <c r="F734" s="48"/>
      <c r="G734" s="48"/>
      <c r="H734" s="48"/>
      <c r="I734" s="48"/>
      <c r="J734" s="25"/>
      <c r="K734" s="25"/>
      <c r="L734" s="49"/>
      <c r="M734" s="25"/>
      <c r="N734" s="25"/>
      <c r="P734" s="19"/>
    </row>
    <row r="735" spans="1:16" ht="12.75" customHeight="1">
      <c r="A735" s="19"/>
      <c r="B735" s="19"/>
      <c r="C735" s="19"/>
      <c r="D735" s="50"/>
      <c r="E735" s="48"/>
      <c r="F735" s="48"/>
      <c r="G735" s="48"/>
      <c r="H735" s="48"/>
      <c r="I735" s="48"/>
      <c r="J735" s="25"/>
      <c r="K735" s="25"/>
      <c r="L735" s="49"/>
      <c r="M735" s="25"/>
      <c r="N735" s="25"/>
      <c r="P735" s="19"/>
    </row>
    <row r="736" spans="1:16" ht="12.75" customHeight="1">
      <c r="A736" s="19"/>
      <c r="B736" s="19"/>
      <c r="C736" s="19"/>
      <c r="D736" s="50"/>
      <c r="E736" s="48"/>
      <c r="F736" s="48"/>
      <c r="G736" s="48"/>
      <c r="H736" s="48"/>
      <c r="I736" s="48"/>
      <c r="J736" s="25"/>
      <c r="K736" s="25"/>
      <c r="L736" s="49"/>
      <c r="M736" s="25"/>
      <c r="N736" s="25"/>
      <c r="P736" s="19"/>
    </row>
    <row r="737" spans="1:16" ht="12.75" customHeight="1">
      <c r="A737" s="19"/>
      <c r="B737" s="19"/>
      <c r="C737" s="19"/>
      <c r="D737" s="50"/>
      <c r="E737" s="48"/>
      <c r="F737" s="48"/>
      <c r="G737" s="48"/>
      <c r="H737" s="48"/>
      <c r="I737" s="48"/>
      <c r="J737" s="25"/>
      <c r="K737" s="25"/>
      <c r="L737" s="49"/>
      <c r="M737" s="25"/>
      <c r="N737" s="25"/>
      <c r="P737" s="19"/>
    </row>
    <row r="738" spans="1:16" ht="12.75" customHeight="1">
      <c r="A738" s="19"/>
      <c r="B738" s="19"/>
      <c r="C738" s="19"/>
      <c r="D738" s="50"/>
      <c r="E738" s="48"/>
      <c r="F738" s="48"/>
      <c r="G738" s="48"/>
      <c r="H738" s="48"/>
      <c r="I738" s="48"/>
      <c r="J738" s="25"/>
      <c r="K738" s="25"/>
      <c r="L738" s="49"/>
      <c r="M738" s="25"/>
      <c r="N738" s="25"/>
      <c r="P738" s="19"/>
    </row>
    <row r="739" spans="1:16" ht="12.75" customHeight="1">
      <c r="A739" s="19"/>
      <c r="B739" s="19"/>
      <c r="C739" s="19"/>
      <c r="D739" s="50"/>
      <c r="E739" s="48"/>
      <c r="F739" s="48"/>
      <c r="G739" s="48"/>
      <c r="H739" s="48"/>
      <c r="I739" s="48"/>
      <c r="J739" s="25"/>
      <c r="K739" s="25"/>
      <c r="L739" s="49"/>
      <c r="M739" s="25"/>
      <c r="N739" s="25"/>
      <c r="P739" s="19"/>
    </row>
    <row r="740" spans="1:16" ht="12.75" customHeight="1">
      <c r="A740" s="19"/>
      <c r="B740" s="19"/>
      <c r="C740" s="19"/>
      <c r="D740" s="50"/>
      <c r="E740" s="48"/>
      <c r="F740" s="48"/>
      <c r="G740" s="48"/>
      <c r="H740" s="48"/>
      <c r="I740" s="48"/>
      <c r="J740" s="25"/>
      <c r="K740" s="25"/>
      <c r="L740" s="49"/>
      <c r="M740" s="25"/>
      <c r="N740" s="25"/>
      <c r="P740" s="19"/>
    </row>
    <row r="741" spans="1:16" ht="12.75" customHeight="1">
      <c r="A741" s="19"/>
      <c r="B741" s="19"/>
      <c r="C741" s="19"/>
      <c r="D741" s="50"/>
      <c r="E741" s="48"/>
      <c r="F741" s="48"/>
      <c r="G741" s="48"/>
      <c r="H741" s="48"/>
      <c r="I741" s="48"/>
      <c r="J741" s="25"/>
      <c r="K741" s="25"/>
      <c r="L741" s="49"/>
      <c r="M741" s="25"/>
      <c r="N741" s="25"/>
      <c r="P741" s="19"/>
    </row>
    <row r="742" spans="1:16" ht="12.75" customHeight="1">
      <c r="A742" s="19"/>
      <c r="B742" s="19"/>
      <c r="C742" s="19"/>
      <c r="D742" s="50"/>
      <c r="E742" s="48"/>
      <c r="F742" s="48"/>
      <c r="G742" s="48"/>
      <c r="H742" s="48"/>
      <c r="I742" s="48"/>
      <c r="J742" s="25"/>
      <c r="K742" s="25"/>
      <c r="L742" s="49"/>
      <c r="M742" s="25"/>
      <c r="N742" s="25"/>
      <c r="P742" s="19"/>
    </row>
    <row r="743" spans="1:16" ht="12.75" customHeight="1">
      <c r="A743" s="19"/>
      <c r="B743" s="19"/>
      <c r="C743" s="19"/>
      <c r="D743" s="50"/>
      <c r="E743" s="48"/>
      <c r="F743" s="48"/>
      <c r="G743" s="48"/>
      <c r="H743" s="48"/>
      <c r="I743" s="48"/>
      <c r="J743" s="25"/>
      <c r="K743" s="25"/>
      <c r="L743" s="49"/>
      <c r="M743" s="25"/>
      <c r="N743" s="25"/>
      <c r="P743" s="19"/>
    </row>
    <row r="744" spans="1:16" ht="12.75" customHeight="1">
      <c r="A744" s="19"/>
      <c r="B744" s="19"/>
      <c r="C744" s="19"/>
      <c r="D744" s="50"/>
      <c r="E744" s="48"/>
      <c r="F744" s="48"/>
      <c r="G744" s="48"/>
      <c r="H744" s="48"/>
      <c r="I744" s="48"/>
      <c r="J744" s="25"/>
      <c r="K744" s="25"/>
      <c r="L744" s="49"/>
      <c r="M744" s="25"/>
      <c r="N744" s="25"/>
      <c r="P744" s="19"/>
    </row>
    <row r="745" spans="1:16" ht="12.75" customHeight="1">
      <c r="A745" s="19"/>
      <c r="B745" s="19"/>
      <c r="C745" s="19"/>
      <c r="D745" s="50"/>
      <c r="E745" s="48"/>
      <c r="F745" s="48"/>
      <c r="G745" s="48"/>
      <c r="H745" s="48"/>
      <c r="I745" s="48"/>
      <c r="J745" s="25"/>
      <c r="K745" s="25"/>
      <c r="L745" s="49"/>
      <c r="M745" s="25"/>
      <c r="N745" s="25"/>
      <c r="P745" s="19"/>
    </row>
    <row r="746" spans="1:16" ht="12.75" customHeight="1">
      <c r="A746" s="19"/>
      <c r="B746" s="19"/>
      <c r="C746" s="19"/>
      <c r="D746" s="50"/>
      <c r="E746" s="48"/>
      <c r="F746" s="48"/>
      <c r="G746" s="48"/>
      <c r="H746" s="48"/>
      <c r="I746" s="48"/>
      <c r="J746" s="25"/>
      <c r="K746" s="25"/>
      <c r="L746" s="49"/>
      <c r="M746" s="25"/>
      <c r="N746" s="25"/>
      <c r="P746" s="19"/>
    </row>
    <row r="747" spans="1:16" ht="12.75" customHeight="1">
      <c r="A747" s="19"/>
      <c r="B747" s="19"/>
      <c r="C747" s="19"/>
      <c r="D747" s="50"/>
      <c r="E747" s="48"/>
      <c r="F747" s="48"/>
      <c r="G747" s="48"/>
      <c r="H747" s="48"/>
      <c r="I747" s="48"/>
      <c r="J747" s="25"/>
      <c r="K747" s="25"/>
      <c r="L747" s="49"/>
      <c r="M747" s="25"/>
      <c r="N747" s="25"/>
      <c r="P747" s="19"/>
    </row>
    <row r="748" spans="1:16" ht="12.75" customHeight="1">
      <c r="A748" s="19"/>
      <c r="B748" s="19"/>
      <c r="C748" s="19"/>
      <c r="D748" s="50"/>
      <c r="E748" s="48"/>
      <c r="F748" s="48"/>
      <c r="G748" s="48"/>
      <c r="H748" s="48"/>
      <c r="I748" s="48"/>
      <c r="J748" s="25"/>
      <c r="K748" s="25"/>
      <c r="L748" s="49"/>
      <c r="M748" s="25"/>
      <c r="N748" s="25"/>
      <c r="P748" s="19"/>
    </row>
    <row r="749" spans="1:16" ht="12.75" customHeight="1">
      <c r="A749" s="19"/>
      <c r="B749" s="19"/>
      <c r="C749" s="19"/>
      <c r="D749" s="50"/>
      <c r="E749" s="48"/>
      <c r="F749" s="48"/>
      <c r="G749" s="48"/>
      <c r="H749" s="48"/>
      <c r="I749" s="48"/>
      <c r="J749" s="25"/>
      <c r="K749" s="25"/>
      <c r="L749" s="49"/>
      <c r="M749" s="25"/>
      <c r="N749" s="25"/>
      <c r="P749" s="19"/>
    </row>
    <row r="750" spans="1:16" ht="12.75" customHeight="1">
      <c r="A750" s="19"/>
      <c r="B750" s="19"/>
      <c r="C750" s="19"/>
      <c r="D750" s="50"/>
      <c r="E750" s="48"/>
      <c r="F750" s="48"/>
      <c r="G750" s="48"/>
      <c r="H750" s="48"/>
      <c r="I750" s="48"/>
      <c r="J750" s="25"/>
      <c r="K750" s="25"/>
      <c r="L750" s="49"/>
      <c r="M750" s="25"/>
      <c r="N750" s="25"/>
      <c r="P750" s="19"/>
    </row>
    <row r="751" spans="1:16" ht="12.75" customHeight="1">
      <c r="A751" s="19"/>
      <c r="B751" s="19"/>
      <c r="C751" s="19"/>
      <c r="D751" s="50"/>
      <c r="E751" s="48"/>
      <c r="F751" s="48"/>
      <c r="G751" s="48"/>
      <c r="H751" s="48"/>
      <c r="I751" s="48"/>
      <c r="J751" s="25"/>
      <c r="K751" s="25"/>
      <c r="L751" s="49"/>
      <c r="M751" s="25"/>
      <c r="N751" s="25"/>
      <c r="P751" s="19"/>
    </row>
    <row r="752" spans="1:16" ht="12.75" customHeight="1">
      <c r="A752" s="19"/>
      <c r="B752" s="19"/>
      <c r="C752" s="19"/>
      <c r="D752" s="50"/>
      <c r="E752" s="48"/>
      <c r="F752" s="48"/>
      <c r="G752" s="48"/>
      <c r="H752" s="48"/>
      <c r="I752" s="48"/>
      <c r="J752" s="25"/>
      <c r="K752" s="25"/>
      <c r="L752" s="49"/>
      <c r="M752" s="25"/>
      <c r="N752" s="25"/>
      <c r="P752" s="19"/>
    </row>
    <row r="753" spans="1:16" ht="12.75" customHeight="1">
      <c r="A753" s="19"/>
      <c r="B753" s="19"/>
      <c r="C753" s="19"/>
      <c r="D753" s="50"/>
      <c r="E753" s="48"/>
      <c r="F753" s="48"/>
      <c r="G753" s="48"/>
      <c r="H753" s="48"/>
      <c r="I753" s="48"/>
      <c r="J753" s="25"/>
      <c r="K753" s="25"/>
      <c r="L753" s="49"/>
      <c r="M753" s="25"/>
      <c r="N753" s="25"/>
      <c r="P753" s="19"/>
    </row>
    <row r="754" spans="1:16" ht="12.75" customHeight="1">
      <c r="A754" s="19"/>
      <c r="B754" s="19"/>
      <c r="C754" s="19"/>
      <c r="D754" s="50"/>
      <c r="E754" s="48"/>
      <c r="F754" s="48"/>
      <c r="G754" s="48"/>
      <c r="H754" s="48"/>
      <c r="I754" s="48"/>
      <c r="J754" s="25"/>
      <c r="K754" s="25"/>
      <c r="L754" s="49"/>
      <c r="M754" s="25"/>
      <c r="N754" s="25"/>
      <c r="P754" s="19"/>
    </row>
    <row r="755" spans="1:16" ht="12.75" customHeight="1">
      <c r="A755" s="19"/>
      <c r="B755" s="19"/>
      <c r="C755" s="19"/>
      <c r="D755" s="50"/>
      <c r="E755" s="48"/>
      <c r="F755" s="48"/>
      <c r="G755" s="48"/>
      <c r="H755" s="48"/>
      <c r="I755" s="48"/>
      <c r="J755" s="25"/>
      <c r="K755" s="25"/>
      <c r="L755" s="49"/>
      <c r="M755" s="25"/>
      <c r="N755" s="25"/>
      <c r="P755" s="19"/>
    </row>
    <row r="756" spans="1:16" ht="12.75" customHeight="1">
      <c r="A756" s="19"/>
      <c r="B756" s="19"/>
      <c r="C756" s="19"/>
      <c r="D756" s="50"/>
      <c r="E756" s="48"/>
      <c r="F756" s="48"/>
      <c r="G756" s="48"/>
      <c r="H756" s="48"/>
      <c r="I756" s="48"/>
      <c r="J756" s="25"/>
      <c r="K756" s="25"/>
      <c r="L756" s="49"/>
      <c r="M756" s="25"/>
      <c r="N756" s="25"/>
      <c r="P756" s="19"/>
    </row>
    <row r="757" spans="1:16" ht="12.75" customHeight="1">
      <c r="A757" s="19"/>
      <c r="B757" s="19"/>
      <c r="C757" s="19"/>
      <c r="D757" s="50"/>
      <c r="E757" s="48"/>
      <c r="F757" s="48"/>
      <c r="G757" s="48"/>
      <c r="H757" s="48"/>
      <c r="I757" s="48"/>
      <c r="J757" s="25"/>
      <c r="K757" s="25"/>
      <c r="L757" s="49"/>
      <c r="M757" s="25"/>
      <c r="N757" s="25"/>
      <c r="P757" s="19"/>
    </row>
    <row r="758" spans="1:16" ht="12.75" customHeight="1">
      <c r="A758" s="19"/>
      <c r="B758" s="19"/>
      <c r="C758" s="19"/>
      <c r="D758" s="50"/>
      <c r="E758" s="48"/>
      <c r="F758" s="48"/>
      <c r="G758" s="48"/>
      <c r="H758" s="48"/>
      <c r="I758" s="48"/>
      <c r="J758" s="25"/>
      <c r="K758" s="25"/>
      <c r="L758" s="49"/>
      <c r="M758" s="25"/>
      <c r="N758" s="25"/>
      <c r="P758" s="19"/>
    </row>
    <row r="759" spans="1:16" ht="12.75" customHeight="1">
      <c r="A759" s="19"/>
      <c r="B759" s="19"/>
      <c r="C759" s="19"/>
      <c r="D759" s="50"/>
      <c r="E759" s="48"/>
      <c r="F759" s="48"/>
      <c r="G759" s="48"/>
      <c r="H759" s="48"/>
      <c r="I759" s="48"/>
      <c r="J759" s="25"/>
      <c r="K759" s="25"/>
      <c r="L759" s="49"/>
      <c r="M759" s="25"/>
      <c r="N759" s="25"/>
      <c r="P759" s="19"/>
    </row>
    <row r="760" spans="1:16" ht="12.75" customHeight="1">
      <c r="A760" s="19"/>
      <c r="B760" s="19"/>
      <c r="C760" s="19"/>
      <c r="D760" s="50"/>
      <c r="E760" s="48"/>
      <c r="F760" s="48"/>
      <c r="G760" s="48"/>
      <c r="H760" s="48"/>
      <c r="I760" s="48"/>
      <c r="J760" s="25"/>
      <c r="K760" s="25"/>
      <c r="L760" s="49"/>
      <c r="M760" s="25"/>
      <c r="N760" s="25"/>
      <c r="P760" s="19"/>
    </row>
    <row r="761" spans="1:16" ht="12.75" customHeight="1">
      <c r="A761" s="19"/>
      <c r="B761" s="19"/>
      <c r="C761" s="19"/>
      <c r="D761" s="50"/>
      <c r="E761" s="48"/>
      <c r="F761" s="48"/>
      <c r="G761" s="48"/>
      <c r="H761" s="48"/>
      <c r="I761" s="48"/>
      <c r="J761" s="25"/>
      <c r="K761" s="25"/>
      <c r="L761" s="49"/>
      <c r="M761" s="25"/>
      <c r="N761" s="25"/>
      <c r="P761" s="19"/>
    </row>
    <row r="762" spans="1:16" ht="12.75" customHeight="1">
      <c r="A762" s="19"/>
      <c r="B762" s="19"/>
      <c r="C762" s="19"/>
      <c r="D762" s="50"/>
      <c r="E762" s="48"/>
      <c r="F762" s="48"/>
      <c r="G762" s="48"/>
      <c r="H762" s="48"/>
      <c r="I762" s="48"/>
      <c r="J762" s="25"/>
      <c r="K762" s="25"/>
      <c r="L762" s="49"/>
      <c r="M762" s="25"/>
      <c r="N762" s="25"/>
      <c r="P762" s="19"/>
    </row>
    <row r="763" spans="1:16" ht="12.75" customHeight="1">
      <c r="A763" s="19"/>
      <c r="B763" s="19"/>
      <c r="C763" s="19"/>
      <c r="D763" s="50"/>
      <c r="E763" s="48"/>
      <c r="F763" s="48"/>
      <c r="G763" s="48"/>
      <c r="H763" s="48"/>
      <c r="I763" s="48"/>
      <c r="J763" s="25"/>
      <c r="K763" s="25"/>
      <c r="L763" s="49"/>
      <c r="M763" s="25"/>
      <c r="N763" s="25"/>
      <c r="P763" s="19"/>
    </row>
    <row r="764" spans="1:16" ht="12.75" customHeight="1">
      <c r="A764" s="19"/>
      <c r="B764" s="19"/>
      <c r="C764" s="19"/>
      <c r="D764" s="50"/>
      <c r="E764" s="48"/>
      <c r="F764" s="48"/>
      <c r="G764" s="48"/>
      <c r="H764" s="48"/>
      <c r="I764" s="48"/>
      <c r="J764" s="25"/>
      <c r="K764" s="25"/>
      <c r="L764" s="49"/>
      <c r="M764" s="25"/>
      <c r="N764" s="25"/>
      <c r="P764" s="19"/>
    </row>
    <row r="765" spans="1:16" ht="12.75" customHeight="1">
      <c r="A765" s="19"/>
      <c r="B765" s="19"/>
      <c r="C765" s="19"/>
      <c r="D765" s="50"/>
      <c r="E765" s="48"/>
      <c r="F765" s="48"/>
      <c r="G765" s="48"/>
      <c r="H765" s="48"/>
      <c r="I765" s="48"/>
      <c r="J765" s="25"/>
      <c r="K765" s="25"/>
      <c r="L765" s="49"/>
      <c r="M765" s="25"/>
      <c r="N765" s="25"/>
      <c r="P765" s="19"/>
    </row>
    <row r="766" spans="1:16" ht="12.75" customHeight="1">
      <c r="A766" s="19"/>
      <c r="B766" s="19"/>
      <c r="C766" s="19"/>
      <c r="D766" s="50"/>
      <c r="E766" s="48"/>
      <c r="F766" s="48"/>
      <c r="G766" s="48"/>
      <c r="H766" s="48"/>
      <c r="I766" s="48"/>
      <c r="J766" s="25"/>
      <c r="K766" s="25"/>
      <c r="L766" s="49"/>
      <c r="M766" s="25"/>
      <c r="N766" s="25"/>
      <c r="P766" s="19"/>
    </row>
    <row r="767" spans="1:16" ht="12.75" customHeight="1">
      <c r="A767" s="19"/>
      <c r="B767" s="19"/>
      <c r="C767" s="19"/>
      <c r="D767" s="50"/>
      <c r="E767" s="48"/>
      <c r="F767" s="48"/>
      <c r="G767" s="48"/>
      <c r="H767" s="48"/>
      <c r="I767" s="48"/>
      <c r="J767" s="25"/>
      <c r="K767" s="25"/>
      <c r="L767" s="49"/>
      <c r="M767" s="25"/>
      <c r="N767" s="25"/>
      <c r="P767" s="19"/>
    </row>
    <row r="768" spans="1:16" ht="12.75" customHeight="1">
      <c r="A768" s="19"/>
      <c r="B768" s="19"/>
      <c r="C768" s="19"/>
      <c r="D768" s="50"/>
      <c r="E768" s="48"/>
      <c r="F768" s="48"/>
      <c r="G768" s="48"/>
      <c r="H768" s="48"/>
      <c r="I768" s="48"/>
      <c r="J768" s="25"/>
      <c r="K768" s="25"/>
      <c r="L768" s="49"/>
      <c r="M768" s="25"/>
      <c r="N768" s="25"/>
      <c r="P768" s="19"/>
    </row>
    <row r="769" spans="1:16" ht="12.75" customHeight="1">
      <c r="A769" s="19"/>
      <c r="B769" s="19"/>
      <c r="C769" s="19"/>
      <c r="D769" s="50"/>
      <c r="E769" s="48"/>
      <c r="F769" s="48"/>
      <c r="G769" s="48"/>
      <c r="H769" s="48"/>
      <c r="I769" s="48"/>
      <c r="J769" s="25"/>
      <c r="K769" s="25"/>
      <c r="L769" s="49"/>
      <c r="M769" s="25"/>
      <c r="N769" s="25"/>
      <c r="P769" s="19"/>
    </row>
    <row r="770" spans="1:16" ht="12.75" customHeight="1">
      <c r="A770" s="19"/>
      <c r="B770" s="19"/>
      <c r="C770" s="19"/>
      <c r="D770" s="50"/>
      <c r="E770" s="48"/>
      <c r="F770" s="48"/>
      <c r="G770" s="48"/>
      <c r="H770" s="48"/>
      <c r="I770" s="48"/>
      <c r="J770" s="25"/>
      <c r="K770" s="25"/>
      <c r="L770" s="49"/>
      <c r="M770" s="25"/>
      <c r="N770" s="25"/>
      <c r="P770" s="19"/>
    </row>
    <row r="771" spans="1:16" ht="12.75" customHeight="1">
      <c r="A771" s="19"/>
      <c r="B771" s="19"/>
      <c r="C771" s="19"/>
      <c r="D771" s="50"/>
      <c r="E771" s="48"/>
      <c r="F771" s="48"/>
      <c r="G771" s="48"/>
      <c r="H771" s="48"/>
      <c r="I771" s="48"/>
      <c r="J771" s="25"/>
      <c r="K771" s="25"/>
      <c r="L771" s="49"/>
      <c r="M771" s="25"/>
      <c r="N771" s="25"/>
      <c r="P771" s="19"/>
    </row>
    <row r="772" spans="1:16" ht="12.75" customHeight="1">
      <c r="A772" s="19"/>
      <c r="B772" s="19"/>
      <c r="C772" s="19"/>
      <c r="D772" s="50"/>
      <c r="E772" s="48"/>
      <c r="F772" s="48"/>
      <c r="G772" s="48"/>
      <c r="H772" s="48"/>
      <c r="I772" s="48"/>
      <c r="J772" s="25"/>
      <c r="K772" s="25"/>
      <c r="L772" s="49"/>
      <c r="M772" s="25"/>
      <c r="N772" s="25"/>
      <c r="P772" s="19"/>
    </row>
    <row r="773" spans="1:16" ht="12.75" customHeight="1">
      <c r="A773" s="19"/>
      <c r="B773" s="19"/>
      <c r="C773" s="19"/>
      <c r="D773" s="50"/>
      <c r="E773" s="48"/>
      <c r="F773" s="48"/>
      <c r="G773" s="48"/>
      <c r="H773" s="48"/>
      <c r="I773" s="48"/>
      <c r="J773" s="25"/>
      <c r="K773" s="25"/>
      <c r="L773" s="49"/>
      <c r="M773" s="25"/>
      <c r="N773" s="25"/>
      <c r="P773" s="19"/>
    </row>
    <row r="774" spans="1:16" ht="12.75" customHeight="1">
      <c r="A774" s="19"/>
      <c r="B774" s="19"/>
      <c r="C774" s="19"/>
      <c r="D774" s="50"/>
      <c r="E774" s="48"/>
      <c r="F774" s="48"/>
      <c r="G774" s="48"/>
      <c r="H774" s="48"/>
      <c r="I774" s="48"/>
      <c r="J774" s="25"/>
      <c r="K774" s="25"/>
      <c r="L774" s="49"/>
      <c r="M774" s="25"/>
      <c r="N774" s="25"/>
      <c r="P774" s="19"/>
    </row>
    <row r="775" spans="1:16" ht="12.75" customHeight="1">
      <c r="A775" s="19"/>
      <c r="B775" s="19"/>
      <c r="C775" s="19"/>
      <c r="D775" s="50"/>
      <c r="E775" s="48"/>
      <c r="F775" s="48"/>
      <c r="G775" s="48"/>
      <c r="H775" s="48"/>
      <c r="I775" s="48"/>
      <c r="J775" s="25"/>
      <c r="K775" s="25"/>
      <c r="L775" s="49"/>
      <c r="M775" s="25"/>
      <c r="N775" s="25"/>
      <c r="P775" s="19"/>
    </row>
    <row r="776" spans="1:16" ht="12.75" customHeight="1">
      <c r="A776" s="19"/>
      <c r="B776" s="19"/>
      <c r="C776" s="19"/>
      <c r="D776" s="50"/>
      <c r="E776" s="48"/>
      <c r="F776" s="48"/>
      <c r="G776" s="48"/>
      <c r="H776" s="48"/>
      <c r="I776" s="48"/>
      <c r="J776" s="25"/>
      <c r="K776" s="25"/>
      <c r="L776" s="49"/>
      <c r="M776" s="25"/>
      <c r="N776" s="25"/>
      <c r="P776" s="19"/>
    </row>
    <row r="777" spans="1:16" ht="12.75" customHeight="1">
      <c r="A777" s="19"/>
      <c r="B777" s="19"/>
      <c r="C777" s="19"/>
      <c r="D777" s="50"/>
      <c r="E777" s="48"/>
      <c r="F777" s="48"/>
      <c r="G777" s="48"/>
      <c r="H777" s="48"/>
      <c r="I777" s="48"/>
      <c r="J777" s="25"/>
      <c r="K777" s="25"/>
      <c r="L777" s="49"/>
      <c r="M777" s="25"/>
      <c r="N777" s="25"/>
      <c r="P777" s="19"/>
    </row>
    <row r="778" spans="1:16" ht="12.75" customHeight="1">
      <c r="A778" s="19"/>
      <c r="B778" s="19"/>
      <c r="C778" s="19"/>
      <c r="D778" s="50"/>
      <c r="E778" s="48"/>
      <c r="F778" s="48"/>
      <c r="G778" s="48"/>
      <c r="H778" s="48"/>
      <c r="I778" s="48"/>
      <c r="J778" s="25"/>
      <c r="K778" s="25"/>
      <c r="L778" s="49"/>
      <c r="M778" s="25"/>
      <c r="N778" s="25"/>
      <c r="P778" s="19"/>
    </row>
    <row r="779" spans="1:16" ht="12.75" customHeight="1">
      <c r="A779" s="19"/>
      <c r="B779" s="19"/>
      <c r="C779" s="19"/>
      <c r="D779" s="50"/>
      <c r="E779" s="48"/>
      <c r="F779" s="48"/>
      <c r="G779" s="48"/>
      <c r="H779" s="48"/>
      <c r="I779" s="48"/>
      <c r="J779" s="25"/>
      <c r="K779" s="25"/>
      <c r="L779" s="49"/>
      <c r="M779" s="25"/>
      <c r="N779" s="25"/>
      <c r="P779" s="19"/>
    </row>
    <row r="780" spans="1:16" ht="12.75" customHeight="1">
      <c r="A780" s="19"/>
      <c r="B780" s="19"/>
      <c r="C780" s="19"/>
      <c r="D780" s="50"/>
      <c r="E780" s="48"/>
      <c r="F780" s="48"/>
      <c r="G780" s="48"/>
      <c r="H780" s="48"/>
      <c r="I780" s="48"/>
      <c r="J780" s="25"/>
      <c r="K780" s="25"/>
      <c r="L780" s="49"/>
      <c r="M780" s="25"/>
      <c r="N780" s="25"/>
      <c r="P780" s="19"/>
    </row>
    <row r="781" spans="1:16" ht="12.75" customHeight="1">
      <c r="A781" s="19"/>
      <c r="B781" s="19"/>
      <c r="C781" s="19"/>
      <c r="D781" s="50"/>
      <c r="E781" s="48"/>
      <c r="F781" s="48"/>
      <c r="G781" s="48"/>
      <c r="H781" s="48"/>
      <c r="I781" s="48"/>
      <c r="J781" s="25"/>
      <c r="K781" s="25"/>
      <c r="L781" s="49"/>
      <c r="M781" s="25"/>
      <c r="N781" s="25"/>
      <c r="P781" s="19"/>
    </row>
    <row r="782" spans="1:16" ht="12.75" customHeight="1">
      <c r="A782" s="19"/>
      <c r="B782" s="19"/>
      <c r="C782" s="19"/>
      <c r="D782" s="50"/>
      <c r="E782" s="48"/>
      <c r="F782" s="48"/>
      <c r="G782" s="48"/>
      <c r="H782" s="48"/>
      <c r="I782" s="48"/>
      <c r="J782" s="25"/>
      <c r="K782" s="25"/>
      <c r="L782" s="49"/>
      <c r="M782" s="25"/>
      <c r="N782" s="25"/>
      <c r="P782" s="19"/>
    </row>
    <row r="783" spans="1:16" ht="12.75" customHeight="1">
      <c r="A783" s="19"/>
      <c r="B783" s="19"/>
      <c r="C783" s="19"/>
      <c r="D783" s="50"/>
      <c r="E783" s="48"/>
      <c r="F783" s="48"/>
      <c r="G783" s="48"/>
      <c r="H783" s="48"/>
      <c r="I783" s="48"/>
      <c r="J783" s="25"/>
      <c r="K783" s="25"/>
      <c r="L783" s="49"/>
      <c r="M783" s="25"/>
      <c r="N783" s="25"/>
      <c r="P783" s="19"/>
    </row>
    <row r="784" spans="1:16" ht="12.75" customHeight="1">
      <c r="A784" s="19"/>
      <c r="B784" s="19"/>
      <c r="C784" s="19"/>
      <c r="D784" s="50"/>
      <c r="E784" s="48"/>
      <c r="F784" s="48"/>
      <c r="G784" s="48"/>
      <c r="H784" s="48"/>
      <c r="I784" s="48"/>
      <c r="J784" s="25"/>
      <c r="K784" s="25"/>
      <c r="L784" s="49"/>
      <c r="M784" s="25"/>
      <c r="N784" s="25"/>
      <c r="P784" s="19"/>
    </row>
    <row r="785" spans="1:16" ht="12.75" customHeight="1">
      <c r="A785" s="19"/>
      <c r="B785" s="19"/>
      <c r="C785" s="19"/>
      <c r="D785" s="50"/>
      <c r="E785" s="48"/>
      <c r="F785" s="48"/>
      <c r="G785" s="48"/>
      <c r="H785" s="48"/>
      <c r="I785" s="48"/>
      <c r="J785" s="25"/>
      <c r="K785" s="25"/>
      <c r="L785" s="49"/>
      <c r="M785" s="25"/>
      <c r="N785" s="25"/>
      <c r="P785" s="19"/>
    </row>
    <row r="786" spans="1:16" ht="12.75" customHeight="1">
      <c r="A786" s="19"/>
      <c r="B786" s="19"/>
      <c r="C786" s="19"/>
      <c r="D786" s="50"/>
      <c r="E786" s="48"/>
      <c r="F786" s="48"/>
      <c r="G786" s="48"/>
      <c r="H786" s="48"/>
      <c r="I786" s="48"/>
      <c r="J786" s="25"/>
      <c r="K786" s="25"/>
      <c r="L786" s="49"/>
      <c r="M786" s="25"/>
      <c r="N786" s="25"/>
      <c r="P786" s="19"/>
    </row>
    <row r="787" spans="1:16" ht="12.75" customHeight="1">
      <c r="A787" s="19"/>
      <c r="B787" s="19"/>
      <c r="C787" s="19"/>
      <c r="D787" s="50"/>
      <c r="E787" s="48"/>
      <c r="F787" s="48"/>
      <c r="G787" s="48"/>
      <c r="H787" s="48"/>
      <c r="I787" s="48"/>
      <c r="J787" s="25"/>
      <c r="K787" s="25"/>
      <c r="L787" s="49"/>
      <c r="M787" s="25"/>
      <c r="N787" s="25"/>
      <c r="P787" s="19"/>
    </row>
    <row r="788" spans="1:16" ht="12.75" customHeight="1">
      <c r="A788" s="19"/>
      <c r="B788" s="19"/>
      <c r="C788" s="19"/>
      <c r="D788" s="50"/>
      <c r="E788" s="48"/>
      <c r="F788" s="48"/>
      <c r="G788" s="48"/>
      <c r="H788" s="48"/>
      <c r="I788" s="48"/>
      <c r="J788" s="25"/>
      <c r="K788" s="25"/>
      <c r="L788" s="49"/>
      <c r="M788" s="25"/>
      <c r="N788" s="25"/>
      <c r="P788" s="19"/>
    </row>
    <row r="789" spans="1:16" ht="12.75" customHeight="1">
      <c r="A789" s="19"/>
      <c r="B789" s="19"/>
      <c r="C789" s="19"/>
      <c r="D789" s="50"/>
      <c r="E789" s="48"/>
      <c r="F789" s="48"/>
      <c r="G789" s="48"/>
      <c r="H789" s="48"/>
      <c r="I789" s="48"/>
      <c r="J789" s="25"/>
      <c r="K789" s="25"/>
      <c r="L789" s="49"/>
      <c r="M789" s="25"/>
      <c r="N789" s="25"/>
      <c r="P789" s="19"/>
    </row>
    <row r="790" spans="1:16" ht="12.75" customHeight="1">
      <c r="A790" s="19"/>
      <c r="B790" s="19"/>
      <c r="C790" s="19"/>
      <c r="D790" s="50"/>
      <c r="E790" s="48"/>
      <c r="F790" s="48"/>
      <c r="G790" s="48"/>
      <c r="H790" s="48"/>
      <c r="I790" s="48"/>
      <c r="J790" s="25"/>
      <c r="K790" s="25"/>
      <c r="L790" s="49"/>
      <c r="M790" s="25"/>
      <c r="N790" s="25"/>
      <c r="P790" s="19"/>
    </row>
    <row r="791" spans="1:16" ht="12.75" customHeight="1">
      <c r="A791" s="19"/>
      <c r="B791" s="19"/>
      <c r="C791" s="19"/>
      <c r="D791" s="50"/>
      <c r="E791" s="48"/>
      <c r="F791" s="48"/>
      <c r="G791" s="48"/>
      <c r="H791" s="48"/>
      <c r="I791" s="48"/>
      <c r="J791" s="25"/>
      <c r="K791" s="25"/>
      <c r="L791" s="49"/>
      <c r="M791" s="25"/>
      <c r="N791" s="25"/>
      <c r="P791" s="19"/>
    </row>
    <row r="792" spans="1:16" ht="12.75" customHeight="1">
      <c r="A792" s="19"/>
      <c r="B792" s="19"/>
      <c r="C792" s="19"/>
      <c r="D792" s="50"/>
      <c r="E792" s="48"/>
      <c r="F792" s="48"/>
      <c r="G792" s="48"/>
      <c r="H792" s="48"/>
      <c r="I792" s="48"/>
      <c r="J792" s="25"/>
      <c r="K792" s="25"/>
      <c r="L792" s="49"/>
      <c r="M792" s="25"/>
      <c r="N792" s="25"/>
      <c r="P792" s="19"/>
    </row>
    <row r="793" spans="1:16" ht="12.75" customHeight="1">
      <c r="A793" s="19"/>
      <c r="B793" s="19"/>
      <c r="C793" s="19"/>
      <c r="D793" s="50"/>
      <c r="E793" s="48"/>
      <c r="F793" s="48"/>
      <c r="G793" s="48"/>
      <c r="H793" s="48"/>
      <c r="I793" s="48"/>
      <c r="J793" s="25"/>
      <c r="K793" s="25"/>
      <c r="L793" s="49"/>
      <c r="M793" s="25"/>
      <c r="N793" s="25"/>
      <c r="P793" s="19"/>
    </row>
    <row r="794" spans="1:16" ht="12.75" customHeight="1">
      <c r="A794" s="19"/>
      <c r="B794" s="19"/>
      <c r="C794" s="19"/>
      <c r="D794" s="50"/>
      <c r="E794" s="48"/>
      <c r="F794" s="48"/>
      <c r="G794" s="48"/>
      <c r="H794" s="48"/>
      <c r="I794" s="48"/>
      <c r="J794" s="25"/>
      <c r="K794" s="25"/>
      <c r="L794" s="49"/>
      <c r="M794" s="25"/>
      <c r="N794" s="25"/>
      <c r="P794" s="19"/>
    </row>
    <row r="795" spans="1:16" ht="12.75" customHeight="1">
      <c r="A795" s="19"/>
      <c r="B795" s="19"/>
      <c r="C795" s="19"/>
      <c r="D795" s="50"/>
      <c r="E795" s="48"/>
      <c r="F795" s="48"/>
      <c r="G795" s="48"/>
      <c r="H795" s="48"/>
      <c r="I795" s="48"/>
      <c r="J795" s="25"/>
      <c r="K795" s="25"/>
      <c r="L795" s="49"/>
      <c r="M795" s="25"/>
      <c r="N795" s="25"/>
      <c r="P795" s="19"/>
    </row>
    <row r="796" spans="1:16" ht="12.75" customHeight="1">
      <c r="A796" s="19"/>
      <c r="B796" s="19"/>
      <c r="C796" s="19"/>
      <c r="D796" s="50"/>
      <c r="E796" s="48"/>
      <c r="F796" s="48"/>
      <c r="G796" s="48"/>
      <c r="H796" s="48"/>
      <c r="I796" s="48"/>
      <c r="J796" s="25"/>
      <c r="K796" s="25"/>
      <c r="L796" s="49"/>
      <c r="M796" s="25"/>
      <c r="N796" s="25"/>
      <c r="P796" s="19"/>
    </row>
    <row r="797" spans="1:16" ht="12.75" customHeight="1">
      <c r="A797" s="19"/>
      <c r="B797" s="19"/>
      <c r="C797" s="19"/>
      <c r="D797" s="50"/>
      <c r="E797" s="48"/>
      <c r="F797" s="48"/>
      <c r="G797" s="48"/>
      <c r="H797" s="48"/>
      <c r="I797" s="48"/>
      <c r="J797" s="25"/>
      <c r="K797" s="25"/>
      <c r="L797" s="49"/>
      <c r="M797" s="25"/>
      <c r="N797" s="25"/>
      <c r="P797" s="19"/>
    </row>
    <row r="798" spans="1:16" ht="12.75" customHeight="1">
      <c r="A798" s="19"/>
      <c r="B798" s="19"/>
      <c r="C798" s="19"/>
      <c r="D798" s="50"/>
      <c r="E798" s="48"/>
      <c r="F798" s="48"/>
      <c r="G798" s="48"/>
      <c r="H798" s="48"/>
      <c r="I798" s="48"/>
      <c r="J798" s="25"/>
      <c r="K798" s="25"/>
      <c r="L798" s="49"/>
      <c r="M798" s="25"/>
      <c r="N798" s="25"/>
      <c r="P798" s="19"/>
    </row>
    <row r="799" spans="1:16" ht="12.75" customHeight="1">
      <c r="A799" s="19"/>
      <c r="B799" s="19"/>
      <c r="C799" s="19"/>
      <c r="D799" s="50"/>
      <c r="E799" s="48"/>
      <c r="F799" s="48"/>
      <c r="G799" s="48"/>
      <c r="H799" s="48"/>
      <c r="I799" s="48"/>
      <c r="J799" s="25"/>
      <c r="K799" s="25"/>
      <c r="L799" s="49"/>
      <c r="M799" s="25"/>
      <c r="N799" s="25"/>
      <c r="P799" s="19"/>
    </row>
    <row r="800" spans="1:16" ht="12.75" customHeight="1">
      <c r="A800" s="19"/>
      <c r="B800" s="19"/>
      <c r="C800" s="19"/>
      <c r="D800" s="50"/>
      <c r="E800" s="48"/>
      <c r="F800" s="48"/>
      <c r="G800" s="48"/>
      <c r="H800" s="48"/>
      <c r="I800" s="48"/>
      <c r="J800" s="25"/>
      <c r="K800" s="25"/>
      <c r="L800" s="49"/>
      <c r="M800" s="25"/>
      <c r="N800" s="25"/>
      <c r="P800" s="19"/>
    </row>
    <row r="801" spans="1:16" ht="12.75" customHeight="1">
      <c r="A801" s="19"/>
      <c r="B801" s="19"/>
      <c r="C801" s="19"/>
      <c r="D801" s="50"/>
      <c r="E801" s="48"/>
      <c r="F801" s="48"/>
      <c r="G801" s="48"/>
      <c r="H801" s="48"/>
      <c r="I801" s="48"/>
      <c r="J801" s="25"/>
      <c r="K801" s="25"/>
      <c r="L801" s="49"/>
      <c r="M801" s="25"/>
      <c r="N801" s="25"/>
      <c r="P801" s="19"/>
    </row>
    <row r="802" spans="1:16" ht="12.75" customHeight="1">
      <c r="A802" s="19"/>
      <c r="B802" s="19"/>
      <c r="C802" s="19"/>
      <c r="D802" s="50"/>
      <c r="E802" s="48"/>
      <c r="F802" s="48"/>
      <c r="G802" s="48"/>
      <c r="H802" s="48"/>
      <c r="I802" s="48"/>
      <c r="J802" s="25"/>
      <c r="K802" s="25"/>
      <c r="L802" s="49"/>
      <c r="M802" s="25"/>
      <c r="N802" s="25"/>
      <c r="P802" s="19"/>
    </row>
    <row r="803" spans="1:16" ht="12.75" customHeight="1">
      <c r="A803" s="19"/>
      <c r="B803" s="19"/>
      <c r="C803" s="19"/>
      <c r="D803" s="50"/>
      <c r="E803" s="48"/>
      <c r="F803" s="48"/>
      <c r="G803" s="48"/>
      <c r="H803" s="48"/>
      <c r="I803" s="48"/>
      <c r="J803" s="25"/>
      <c r="K803" s="25"/>
      <c r="L803" s="49"/>
      <c r="M803" s="25"/>
      <c r="N803" s="25"/>
      <c r="P803" s="19"/>
    </row>
    <row r="804" spans="1:16" ht="12.75" customHeight="1">
      <c r="A804" s="19"/>
      <c r="B804" s="19"/>
      <c r="C804" s="19"/>
      <c r="D804" s="50"/>
      <c r="E804" s="48"/>
      <c r="F804" s="48"/>
      <c r="G804" s="48"/>
      <c r="H804" s="48"/>
      <c r="I804" s="48"/>
      <c r="J804" s="25"/>
      <c r="K804" s="25"/>
      <c r="L804" s="49"/>
      <c r="M804" s="25"/>
      <c r="N804" s="25"/>
      <c r="P804" s="19"/>
    </row>
    <row r="805" spans="1:16" ht="12.75" customHeight="1">
      <c r="A805" s="19"/>
      <c r="B805" s="19"/>
      <c r="C805" s="19"/>
      <c r="D805" s="50"/>
      <c r="E805" s="48"/>
      <c r="F805" s="48"/>
      <c r="G805" s="48"/>
      <c r="H805" s="48"/>
      <c r="I805" s="48"/>
      <c r="J805" s="25"/>
      <c r="K805" s="25"/>
      <c r="L805" s="49"/>
      <c r="M805" s="25"/>
      <c r="N805" s="25"/>
      <c r="P805" s="19"/>
    </row>
    <row r="806" spans="1:16" ht="12.75" customHeight="1">
      <c r="A806" s="19"/>
      <c r="B806" s="19"/>
      <c r="C806" s="19"/>
      <c r="D806" s="50"/>
      <c r="E806" s="48"/>
      <c r="F806" s="48"/>
      <c r="G806" s="48"/>
      <c r="H806" s="48"/>
      <c r="I806" s="48"/>
      <c r="J806" s="25"/>
      <c r="K806" s="25"/>
      <c r="L806" s="49"/>
      <c r="M806" s="25"/>
      <c r="N806" s="25"/>
      <c r="P806" s="19"/>
    </row>
    <row r="807" spans="1:16" ht="12.75" customHeight="1">
      <c r="A807" s="19"/>
      <c r="B807" s="19"/>
      <c r="C807" s="19"/>
      <c r="D807" s="50"/>
      <c r="E807" s="48"/>
      <c r="F807" s="48"/>
      <c r="G807" s="48"/>
      <c r="H807" s="48"/>
      <c r="I807" s="48"/>
      <c r="J807" s="25"/>
      <c r="K807" s="25"/>
      <c r="L807" s="49"/>
      <c r="M807" s="25"/>
      <c r="N807" s="25"/>
      <c r="P807" s="19"/>
    </row>
    <row r="808" spans="1:16" ht="12.75" customHeight="1">
      <c r="A808" s="19"/>
      <c r="B808" s="19"/>
      <c r="C808" s="19"/>
      <c r="D808" s="50"/>
      <c r="E808" s="48"/>
      <c r="F808" s="48"/>
      <c r="G808" s="48"/>
      <c r="H808" s="48"/>
      <c r="I808" s="48"/>
      <c r="J808" s="25"/>
      <c r="K808" s="25"/>
      <c r="L808" s="49"/>
      <c r="M808" s="25"/>
      <c r="N808" s="25"/>
      <c r="P808" s="19"/>
    </row>
    <row r="809" spans="1:16" ht="12.75" customHeight="1">
      <c r="A809" s="19"/>
      <c r="B809" s="19"/>
      <c r="C809" s="19"/>
      <c r="D809" s="50"/>
      <c r="E809" s="48"/>
      <c r="F809" s="48"/>
      <c r="G809" s="48"/>
      <c r="H809" s="48"/>
      <c r="I809" s="48"/>
      <c r="J809" s="25"/>
      <c r="K809" s="25"/>
      <c r="L809" s="49"/>
      <c r="M809" s="25"/>
      <c r="N809" s="25"/>
      <c r="P809" s="19"/>
    </row>
    <row r="810" spans="1:16" ht="12.75" customHeight="1">
      <c r="A810" s="19"/>
      <c r="B810" s="19"/>
      <c r="C810" s="19"/>
      <c r="D810" s="50"/>
      <c r="E810" s="48"/>
      <c r="F810" s="48"/>
      <c r="G810" s="48"/>
      <c r="H810" s="48"/>
      <c r="I810" s="48"/>
      <c r="J810" s="25"/>
      <c r="K810" s="25"/>
      <c r="L810" s="49"/>
      <c r="M810" s="25"/>
      <c r="N810" s="25"/>
      <c r="P810" s="19"/>
    </row>
    <row r="811" spans="1:16" ht="12.75" customHeight="1">
      <c r="A811" s="19"/>
      <c r="B811" s="19"/>
      <c r="C811" s="19"/>
      <c r="D811" s="50"/>
      <c r="E811" s="48"/>
      <c r="F811" s="48"/>
      <c r="G811" s="48"/>
      <c r="H811" s="48"/>
      <c r="I811" s="48"/>
      <c r="J811" s="25"/>
      <c r="K811" s="25"/>
      <c r="L811" s="49"/>
      <c r="M811" s="25"/>
      <c r="N811" s="25"/>
      <c r="P811" s="19"/>
    </row>
    <row r="812" spans="1:16" ht="12.75" customHeight="1">
      <c r="A812" s="19"/>
      <c r="B812" s="19"/>
      <c r="C812" s="19"/>
      <c r="D812" s="50"/>
      <c r="E812" s="48"/>
      <c r="F812" s="48"/>
      <c r="G812" s="48"/>
      <c r="H812" s="48"/>
      <c r="I812" s="48"/>
      <c r="J812" s="25"/>
      <c r="K812" s="25"/>
      <c r="L812" s="49"/>
      <c r="M812" s="25"/>
      <c r="N812" s="25"/>
      <c r="P812" s="19"/>
    </row>
    <row r="813" spans="1:16" ht="12.75" customHeight="1">
      <c r="A813" s="19"/>
      <c r="B813" s="19"/>
      <c r="C813" s="19"/>
      <c r="D813" s="50"/>
      <c r="E813" s="48"/>
      <c r="F813" s="48"/>
      <c r="G813" s="48"/>
      <c r="H813" s="48"/>
      <c r="I813" s="48"/>
      <c r="J813" s="25"/>
      <c r="K813" s="25"/>
      <c r="L813" s="49"/>
      <c r="M813" s="25"/>
      <c r="N813" s="25"/>
      <c r="P813" s="19"/>
    </row>
    <row r="814" spans="1:16" ht="12.75" customHeight="1">
      <c r="A814" s="19"/>
      <c r="B814" s="19"/>
      <c r="C814" s="19"/>
      <c r="D814" s="50"/>
      <c r="E814" s="48"/>
      <c r="F814" s="48"/>
      <c r="G814" s="48"/>
      <c r="H814" s="48"/>
      <c r="I814" s="48"/>
      <c r="J814" s="25"/>
      <c r="K814" s="25"/>
      <c r="L814" s="49"/>
      <c r="M814" s="25"/>
      <c r="N814" s="25"/>
      <c r="P814" s="19"/>
    </row>
    <row r="815" spans="1:16" ht="12.75" customHeight="1">
      <c r="A815" s="19"/>
      <c r="B815" s="19"/>
      <c r="C815" s="19"/>
      <c r="D815" s="50"/>
      <c r="E815" s="48"/>
      <c r="F815" s="48"/>
      <c r="G815" s="48"/>
      <c r="H815" s="48"/>
      <c r="I815" s="48"/>
      <c r="J815" s="25"/>
      <c r="K815" s="25"/>
      <c r="L815" s="49"/>
      <c r="M815" s="25"/>
      <c r="N815" s="25"/>
      <c r="P815" s="19"/>
    </row>
    <row r="816" spans="1:16" ht="12.75" customHeight="1">
      <c r="A816" s="19"/>
      <c r="B816" s="19"/>
      <c r="C816" s="19"/>
      <c r="D816" s="50"/>
      <c r="E816" s="48"/>
      <c r="F816" s="48"/>
      <c r="G816" s="48"/>
      <c r="H816" s="48"/>
      <c r="I816" s="48"/>
      <c r="J816" s="25"/>
      <c r="K816" s="25"/>
      <c r="L816" s="49"/>
      <c r="M816" s="25"/>
      <c r="N816" s="25"/>
      <c r="P816" s="19"/>
    </row>
    <row r="817" spans="1:16" ht="12.75" customHeight="1">
      <c r="A817" s="19"/>
      <c r="B817" s="19"/>
      <c r="C817" s="19"/>
      <c r="D817" s="50"/>
      <c r="E817" s="48"/>
      <c r="F817" s="48"/>
      <c r="G817" s="48"/>
      <c r="H817" s="48"/>
      <c r="I817" s="48"/>
      <c r="J817" s="25"/>
      <c r="K817" s="25"/>
      <c r="L817" s="49"/>
      <c r="M817" s="25"/>
      <c r="N817" s="25"/>
      <c r="P817" s="19"/>
    </row>
    <row r="818" spans="1:16" ht="12.75" customHeight="1">
      <c r="A818" s="19"/>
      <c r="B818" s="19"/>
      <c r="C818" s="19"/>
      <c r="D818" s="50"/>
      <c r="E818" s="48"/>
      <c r="F818" s="48"/>
      <c r="G818" s="48"/>
      <c r="H818" s="48"/>
      <c r="I818" s="48"/>
      <c r="J818" s="25"/>
      <c r="K818" s="25"/>
      <c r="L818" s="49"/>
      <c r="M818" s="25"/>
      <c r="N818" s="25"/>
      <c r="P818" s="19"/>
    </row>
    <row r="819" spans="1:16" ht="12.75" customHeight="1">
      <c r="A819" s="19"/>
      <c r="B819" s="19"/>
      <c r="C819" s="19"/>
      <c r="D819" s="50"/>
      <c r="E819" s="48"/>
      <c r="F819" s="48"/>
      <c r="G819" s="48"/>
      <c r="H819" s="48"/>
      <c r="I819" s="48"/>
      <c r="J819" s="25"/>
      <c r="K819" s="25"/>
      <c r="L819" s="49"/>
      <c r="M819" s="25"/>
      <c r="N819" s="25"/>
      <c r="P819" s="19"/>
    </row>
    <row r="820" spans="1:16" ht="12.75" customHeight="1">
      <c r="A820" s="19"/>
      <c r="B820" s="19"/>
      <c r="C820" s="19"/>
      <c r="D820" s="50"/>
      <c r="E820" s="48"/>
      <c r="F820" s="48"/>
      <c r="G820" s="48"/>
      <c r="H820" s="48"/>
      <c r="I820" s="48"/>
      <c r="J820" s="25"/>
      <c r="K820" s="25"/>
      <c r="L820" s="49"/>
      <c r="M820" s="25"/>
      <c r="N820" s="25"/>
      <c r="P820" s="19"/>
    </row>
    <row r="821" spans="1:16" ht="12.75" customHeight="1">
      <c r="A821" s="19"/>
      <c r="B821" s="19"/>
      <c r="C821" s="19"/>
      <c r="D821" s="50"/>
      <c r="E821" s="48"/>
      <c r="F821" s="48"/>
      <c r="G821" s="48"/>
      <c r="H821" s="48"/>
      <c r="I821" s="48"/>
      <c r="J821" s="25"/>
      <c r="K821" s="25"/>
      <c r="L821" s="49"/>
      <c r="M821" s="25"/>
      <c r="N821" s="25"/>
      <c r="P821" s="19"/>
    </row>
    <row r="822" spans="1:16" ht="12.75" customHeight="1">
      <c r="A822" s="19"/>
      <c r="B822" s="19"/>
      <c r="C822" s="19"/>
      <c r="D822" s="50"/>
      <c r="E822" s="48"/>
      <c r="F822" s="48"/>
      <c r="G822" s="48"/>
      <c r="H822" s="48"/>
      <c r="I822" s="48"/>
      <c r="J822" s="25"/>
      <c r="K822" s="25"/>
      <c r="L822" s="49"/>
      <c r="M822" s="25"/>
      <c r="N822" s="25"/>
      <c r="P822" s="19"/>
    </row>
    <row r="823" spans="1:16" ht="12.75" customHeight="1">
      <c r="A823" s="19"/>
      <c r="B823" s="19"/>
      <c r="C823" s="19"/>
      <c r="D823" s="50"/>
      <c r="E823" s="48"/>
      <c r="F823" s="48"/>
      <c r="G823" s="48"/>
      <c r="H823" s="48"/>
      <c r="I823" s="48"/>
      <c r="J823" s="25"/>
      <c r="K823" s="25"/>
      <c r="L823" s="49"/>
      <c r="M823" s="25"/>
      <c r="N823" s="25"/>
      <c r="P823" s="19"/>
    </row>
    <row r="824" spans="1:16" ht="12.75" customHeight="1">
      <c r="A824" s="19"/>
      <c r="B824" s="19"/>
      <c r="C824" s="19"/>
      <c r="D824" s="50"/>
      <c r="E824" s="48"/>
      <c r="F824" s="48"/>
      <c r="G824" s="48"/>
      <c r="H824" s="48"/>
      <c r="I824" s="48"/>
      <c r="J824" s="25"/>
      <c r="K824" s="25"/>
      <c r="L824" s="49"/>
      <c r="M824" s="25"/>
      <c r="N824" s="25"/>
      <c r="P824" s="19"/>
    </row>
    <row r="825" spans="1:16" ht="12.75" customHeight="1">
      <c r="A825" s="19"/>
      <c r="B825" s="19"/>
      <c r="C825" s="19"/>
      <c r="D825" s="50"/>
      <c r="E825" s="48"/>
      <c r="F825" s="48"/>
      <c r="G825" s="48"/>
      <c r="H825" s="48"/>
      <c r="I825" s="48"/>
      <c r="J825" s="25"/>
      <c r="K825" s="25"/>
      <c r="L825" s="49"/>
      <c r="M825" s="25"/>
      <c r="N825" s="25"/>
      <c r="P825" s="19"/>
    </row>
    <row r="826" spans="1:16" ht="12.75" customHeight="1">
      <c r="A826" s="19"/>
      <c r="B826" s="19"/>
      <c r="C826" s="19"/>
      <c r="D826" s="50"/>
      <c r="E826" s="48"/>
      <c r="F826" s="48"/>
      <c r="G826" s="48"/>
      <c r="H826" s="48"/>
      <c r="I826" s="48"/>
      <c r="J826" s="25"/>
      <c r="K826" s="25"/>
      <c r="L826" s="49"/>
      <c r="M826" s="25"/>
      <c r="N826" s="25"/>
      <c r="P826" s="19"/>
    </row>
    <row r="827" spans="1:16" ht="12.75" customHeight="1">
      <c r="A827" s="19"/>
      <c r="B827" s="19"/>
      <c r="C827" s="19"/>
      <c r="D827" s="50"/>
      <c r="E827" s="48"/>
      <c r="F827" s="48"/>
      <c r="G827" s="48"/>
      <c r="H827" s="48"/>
      <c r="I827" s="48"/>
      <c r="J827" s="25"/>
      <c r="K827" s="25"/>
      <c r="L827" s="49"/>
      <c r="M827" s="25"/>
      <c r="N827" s="25"/>
      <c r="P827" s="19"/>
    </row>
    <row r="828" spans="1:16" ht="12.75" customHeight="1">
      <c r="A828" s="19"/>
      <c r="B828" s="19"/>
      <c r="C828" s="19"/>
      <c r="D828" s="50"/>
      <c r="E828" s="48"/>
      <c r="F828" s="48"/>
      <c r="G828" s="48"/>
      <c r="H828" s="48"/>
      <c r="I828" s="48"/>
      <c r="J828" s="25"/>
      <c r="K828" s="25"/>
      <c r="L828" s="49"/>
      <c r="M828" s="25"/>
      <c r="N828" s="25"/>
      <c r="P828" s="19"/>
    </row>
    <row r="829" spans="1:16" ht="12.75" customHeight="1">
      <c r="A829" s="19"/>
      <c r="B829" s="19"/>
      <c r="C829" s="19"/>
      <c r="D829" s="50"/>
      <c r="E829" s="48"/>
      <c r="F829" s="48"/>
      <c r="G829" s="48"/>
      <c r="H829" s="48"/>
      <c r="I829" s="48"/>
      <c r="J829" s="25"/>
      <c r="K829" s="25"/>
      <c r="L829" s="49"/>
      <c r="M829" s="25"/>
      <c r="N829" s="25"/>
      <c r="P829" s="19"/>
    </row>
    <row r="830" spans="1:16" ht="12.75" customHeight="1">
      <c r="A830" s="19"/>
      <c r="B830" s="19"/>
      <c r="C830" s="19"/>
      <c r="D830" s="50"/>
      <c r="E830" s="48"/>
      <c r="F830" s="48"/>
      <c r="G830" s="48"/>
      <c r="H830" s="48"/>
      <c r="I830" s="48"/>
      <c r="J830" s="25"/>
      <c r="K830" s="25"/>
      <c r="L830" s="49"/>
      <c r="M830" s="25"/>
      <c r="N830" s="25"/>
      <c r="P830" s="19"/>
    </row>
    <row r="831" spans="1:16" ht="12.75" customHeight="1">
      <c r="A831" s="19"/>
      <c r="B831" s="19"/>
      <c r="C831" s="19"/>
      <c r="D831" s="50"/>
      <c r="E831" s="48"/>
      <c r="F831" s="48"/>
      <c r="G831" s="48"/>
      <c r="H831" s="48"/>
      <c r="I831" s="48"/>
      <c r="J831" s="25"/>
      <c r="K831" s="25"/>
      <c r="L831" s="49"/>
      <c r="M831" s="25"/>
      <c r="N831" s="25"/>
      <c r="P831" s="19"/>
    </row>
    <row r="832" spans="1:16" ht="12.75" customHeight="1">
      <c r="A832" s="19"/>
      <c r="B832" s="19"/>
      <c r="C832" s="19"/>
      <c r="D832" s="50"/>
      <c r="E832" s="48"/>
      <c r="F832" s="48"/>
      <c r="G832" s="48"/>
      <c r="H832" s="48"/>
      <c r="I832" s="48"/>
      <c r="J832" s="25"/>
      <c r="K832" s="25"/>
      <c r="L832" s="49"/>
      <c r="M832" s="25"/>
      <c r="N832" s="25"/>
      <c r="P832" s="19"/>
    </row>
    <row r="833" spans="1:16" ht="12.75" customHeight="1">
      <c r="A833" s="19"/>
      <c r="B833" s="19"/>
      <c r="C833" s="19"/>
      <c r="D833" s="50"/>
      <c r="E833" s="48"/>
      <c r="F833" s="48"/>
      <c r="G833" s="48"/>
      <c r="H833" s="48"/>
      <c r="I833" s="48"/>
      <c r="J833" s="25"/>
      <c r="K833" s="25"/>
      <c r="L833" s="49"/>
      <c r="M833" s="25"/>
      <c r="N833" s="25"/>
      <c r="P833" s="19"/>
    </row>
    <row r="834" spans="1:16" ht="12.75" customHeight="1">
      <c r="A834" s="19"/>
      <c r="B834" s="19"/>
      <c r="C834" s="19"/>
      <c r="D834" s="50"/>
      <c r="E834" s="48"/>
      <c r="F834" s="48"/>
      <c r="G834" s="48"/>
      <c r="H834" s="48"/>
      <c r="I834" s="48"/>
      <c r="J834" s="25"/>
      <c r="K834" s="25"/>
      <c r="L834" s="49"/>
      <c r="M834" s="25"/>
      <c r="N834" s="25"/>
      <c r="P834" s="19"/>
    </row>
    <row r="835" spans="1:16" ht="12.75" customHeight="1">
      <c r="A835" s="19"/>
      <c r="B835" s="19"/>
      <c r="C835" s="19"/>
      <c r="D835" s="50"/>
      <c r="E835" s="48"/>
      <c r="F835" s="48"/>
      <c r="G835" s="48"/>
      <c r="H835" s="48"/>
      <c r="I835" s="48"/>
      <c r="J835" s="25"/>
      <c r="K835" s="25"/>
      <c r="L835" s="49"/>
      <c r="M835" s="25"/>
      <c r="N835" s="25"/>
      <c r="P835" s="19"/>
    </row>
    <row r="836" spans="1:16" ht="12.75" customHeight="1">
      <c r="A836" s="19"/>
      <c r="B836" s="19"/>
      <c r="C836" s="19"/>
      <c r="D836" s="50"/>
      <c r="E836" s="48"/>
      <c r="F836" s="48"/>
      <c r="G836" s="48"/>
      <c r="H836" s="48"/>
      <c r="I836" s="48"/>
      <c r="J836" s="25"/>
      <c r="K836" s="25"/>
      <c r="L836" s="49"/>
      <c r="M836" s="25"/>
      <c r="N836" s="25"/>
      <c r="P836" s="19"/>
    </row>
    <row r="837" spans="1:16" ht="12.75" customHeight="1">
      <c r="A837" s="19"/>
      <c r="B837" s="19"/>
      <c r="C837" s="19"/>
      <c r="D837" s="50"/>
      <c r="E837" s="48"/>
      <c r="F837" s="48"/>
      <c r="G837" s="48"/>
      <c r="H837" s="48"/>
      <c r="I837" s="48"/>
      <c r="J837" s="25"/>
      <c r="K837" s="25"/>
      <c r="L837" s="49"/>
      <c r="M837" s="25"/>
      <c r="N837" s="25"/>
      <c r="P837" s="19"/>
    </row>
    <row r="838" spans="1:16" ht="12.75" customHeight="1">
      <c r="A838" s="19"/>
      <c r="B838" s="19"/>
      <c r="C838" s="19"/>
      <c r="D838" s="50"/>
      <c r="E838" s="48"/>
      <c r="F838" s="48"/>
      <c r="G838" s="48"/>
      <c r="H838" s="48"/>
      <c r="I838" s="48"/>
      <c r="J838" s="25"/>
      <c r="K838" s="25"/>
      <c r="L838" s="49"/>
      <c r="M838" s="25"/>
      <c r="N838" s="25"/>
      <c r="P838" s="19"/>
    </row>
    <row r="839" spans="1:16" ht="12.75" customHeight="1">
      <c r="A839" s="19"/>
      <c r="B839" s="19"/>
      <c r="C839" s="19"/>
      <c r="D839" s="50"/>
      <c r="E839" s="48"/>
      <c r="F839" s="48"/>
      <c r="G839" s="48"/>
      <c r="H839" s="48"/>
      <c r="I839" s="48"/>
      <c r="J839" s="25"/>
      <c r="K839" s="25"/>
      <c r="L839" s="49"/>
      <c r="M839" s="25"/>
      <c r="N839" s="25"/>
      <c r="P839" s="19"/>
    </row>
    <row r="840" spans="1:16" ht="12.75" customHeight="1">
      <c r="A840" s="19"/>
      <c r="B840" s="19"/>
      <c r="C840" s="19"/>
      <c r="D840" s="50"/>
      <c r="E840" s="48"/>
      <c r="F840" s="48"/>
      <c r="G840" s="48"/>
      <c r="H840" s="48"/>
      <c r="I840" s="48"/>
      <c r="J840" s="25"/>
      <c r="K840" s="25"/>
      <c r="L840" s="49"/>
      <c r="M840" s="25"/>
      <c r="N840" s="25"/>
      <c r="P840" s="19"/>
    </row>
    <row r="841" spans="1:16" ht="12.75" customHeight="1">
      <c r="A841" s="19"/>
      <c r="B841" s="19"/>
      <c r="C841" s="19"/>
      <c r="D841" s="50"/>
      <c r="E841" s="48"/>
      <c r="F841" s="48"/>
      <c r="G841" s="48"/>
      <c r="H841" s="48"/>
      <c r="I841" s="48"/>
      <c r="J841" s="25"/>
      <c r="K841" s="25"/>
      <c r="L841" s="49"/>
      <c r="M841" s="25"/>
      <c r="N841" s="25"/>
      <c r="P841" s="19"/>
    </row>
    <row r="842" spans="1:16" ht="12.75" customHeight="1">
      <c r="A842" s="19"/>
      <c r="B842" s="19"/>
      <c r="C842" s="19"/>
      <c r="D842" s="50"/>
      <c r="E842" s="48"/>
      <c r="F842" s="48"/>
      <c r="G842" s="48"/>
      <c r="H842" s="48"/>
      <c r="I842" s="48"/>
      <c r="J842" s="25"/>
      <c r="K842" s="25"/>
      <c r="L842" s="49"/>
      <c r="M842" s="25"/>
      <c r="N842" s="25"/>
      <c r="P842" s="19"/>
    </row>
    <row r="843" spans="1:16" ht="12.75" customHeight="1">
      <c r="A843" s="19"/>
      <c r="B843" s="19"/>
      <c r="C843" s="19"/>
      <c r="D843" s="50"/>
      <c r="E843" s="48"/>
      <c r="F843" s="48"/>
      <c r="G843" s="48"/>
      <c r="H843" s="48"/>
      <c r="I843" s="48"/>
      <c r="J843" s="25"/>
      <c r="K843" s="25"/>
      <c r="L843" s="49"/>
      <c r="M843" s="25"/>
      <c r="N843" s="25"/>
      <c r="P843" s="19"/>
    </row>
    <row r="844" spans="1:16" ht="12.75" customHeight="1">
      <c r="A844" s="19"/>
      <c r="B844" s="19"/>
      <c r="C844" s="19"/>
      <c r="D844" s="50"/>
      <c r="E844" s="48"/>
      <c r="F844" s="48"/>
      <c r="G844" s="48"/>
      <c r="H844" s="48"/>
      <c r="I844" s="48"/>
      <c r="J844" s="25"/>
      <c r="K844" s="25"/>
      <c r="L844" s="49"/>
      <c r="M844" s="25"/>
      <c r="N844" s="25"/>
      <c r="P844" s="19"/>
    </row>
    <row r="845" spans="1:16" ht="12.75" customHeight="1">
      <c r="A845" s="19"/>
      <c r="B845" s="19"/>
      <c r="C845" s="19"/>
      <c r="D845" s="50"/>
      <c r="E845" s="48"/>
      <c r="F845" s="48"/>
      <c r="G845" s="48"/>
      <c r="H845" s="48"/>
      <c r="I845" s="48"/>
      <c r="J845" s="25"/>
      <c r="K845" s="25"/>
      <c r="L845" s="49"/>
      <c r="M845" s="25"/>
      <c r="N845" s="25"/>
      <c r="P845" s="19"/>
    </row>
    <row r="846" spans="1:16" ht="12.75" customHeight="1">
      <c r="A846" s="19"/>
      <c r="B846" s="19"/>
      <c r="C846" s="19"/>
      <c r="D846" s="50"/>
      <c r="E846" s="48"/>
      <c r="F846" s="48"/>
      <c r="G846" s="48"/>
      <c r="H846" s="48"/>
      <c r="I846" s="48"/>
      <c r="J846" s="25"/>
      <c r="K846" s="25"/>
      <c r="L846" s="49"/>
      <c r="M846" s="25"/>
      <c r="N846" s="25"/>
      <c r="P846" s="19"/>
    </row>
    <row r="847" spans="1:16" ht="12.75" customHeight="1">
      <c r="A847" s="19"/>
      <c r="B847" s="19"/>
      <c r="C847" s="19"/>
      <c r="D847" s="50"/>
      <c r="E847" s="48"/>
      <c r="F847" s="48"/>
      <c r="G847" s="48"/>
      <c r="H847" s="48"/>
      <c r="I847" s="48"/>
      <c r="J847" s="25"/>
      <c r="K847" s="25"/>
      <c r="L847" s="49"/>
      <c r="M847" s="25"/>
      <c r="N847" s="25"/>
      <c r="P847" s="19"/>
    </row>
    <row r="848" spans="1:16" ht="12.75" customHeight="1">
      <c r="A848" s="19"/>
      <c r="B848" s="19"/>
      <c r="C848" s="19"/>
      <c r="D848" s="50"/>
      <c r="E848" s="48"/>
      <c r="F848" s="48"/>
      <c r="G848" s="48"/>
      <c r="H848" s="48"/>
      <c r="I848" s="48"/>
      <c r="J848" s="25"/>
      <c r="K848" s="25"/>
      <c r="L848" s="49"/>
      <c r="M848" s="25"/>
      <c r="N848" s="25"/>
      <c r="P848" s="19"/>
    </row>
    <row r="849" spans="1:16" ht="12.75" customHeight="1">
      <c r="A849" s="19"/>
      <c r="B849" s="19"/>
      <c r="C849" s="19"/>
      <c r="D849" s="50"/>
      <c r="E849" s="48"/>
      <c r="F849" s="48"/>
      <c r="G849" s="48"/>
      <c r="H849" s="48"/>
      <c r="I849" s="48"/>
      <c r="J849" s="25"/>
      <c r="K849" s="25"/>
      <c r="L849" s="49"/>
      <c r="M849" s="25"/>
      <c r="N849" s="25"/>
      <c r="P849" s="19"/>
    </row>
    <row r="850" spans="1:16" ht="12.75" customHeight="1">
      <c r="A850" s="19"/>
      <c r="B850" s="19"/>
      <c r="C850" s="19"/>
      <c r="D850" s="50"/>
      <c r="E850" s="48"/>
      <c r="F850" s="48"/>
      <c r="G850" s="48"/>
      <c r="H850" s="48"/>
      <c r="I850" s="48"/>
      <c r="J850" s="25"/>
      <c r="K850" s="25"/>
      <c r="L850" s="49"/>
      <c r="M850" s="25"/>
      <c r="N850" s="25"/>
      <c r="P850" s="19"/>
    </row>
    <row r="851" spans="1:16" ht="12.75" customHeight="1">
      <c r="A851" s="19"/>
      <c r="B851" s="19"/>
      <c r="C851" s="19"/>
      <c r="D851" s="50"/>
      <c r="E851" s="48"/>
      <c r="F851" s="48"/>
      <c r="G851" s="48"/>
      <c r="H851" s="48"/>
      <c r="I851" s="48"/>
      <c r="J851" s="25"/>
      <c r="K851" s="25"/>
      <c r="L851" s="49"/>
      <c r="M851" s="25"/>
      <c r="N851" s="25"/>
      <c r="P851" s="19"/>
    </row>
    <row r="852" spans="1:16" ht="12.75" customHeight="1">
      <c r="A852" s="19"/>
      <c r="B852" s="19"/>
      <c r="C852" s="19"/>
      <c r="D852" s="50"/>
      <c r="E852" s="48"/>
      <c r="F852" s="48"/>
      <c r="G852" s="48"/>
      <c r="H852" s="48"/>
      <c r="I852" s="48"/>
      <c r="J852" s="25"/>
      <c r="K852" s="25"/>
      <c r="L852" s="49"/>
      <c r="M852" s="25"/>
      <c r="N852" s="25"/>
      <c r="P852" s="19"/>
    </row>
    <row r="853" spans="1:16" ht="12.75" customHeight="1">
      <c r="A853" s="19"/>
      <c r="B853" s="19"/>
      <c r="C853" s="19"/>
      <c r="D853" s="50"/>
      <c r="E853" s="48"/>
      <c r="F853" s="48"/>
      <c r="G853" s="48"/>
      <c r="H853" s="48"/>
      <c r="I853" s="48"/>
      <c r="J853" s="25"/>
      <c r="K853" s="25"/>
      <c r="L853" s="49"/>
      <c r="M853" s="25"/>
      <c r="N853" s="25"/>
      <c r="P853" s="19"/>
    </row>
    <row r="854" spans="1:16" ht="12.75" customHeight="1">
      <c r="A854" s="19"/>
      <c r="B854" s="19"/>
      <c r="C854" s="19"/>
      <c r="D854" s="50"/>
      <c r="E854" s="48"/>
      <c r="F854" s="48"/>
      <c r="G854" s="48"/>
      <c r="H854" s="48"/>
      <c r="I854" s="48"/>
      <c r="J854" s="25"/>
      <c r="K854" s="25"/>
      <c r="L854" s="49"/>
      <c r="M854" s="25"/>
      <c r="N854" s="25"/>
      <c r="P854" s="19"/>
    </row>
    <row r="855" spans="1:16" ht="12.75" customHeight="1">
      <c r="A855" s="19"/>
      <c r="B855" s="19"/>
      <c r="C855" s="19"/>
      <c r="D855" s="50"/>
      <c r="E855" s="48"/>
      <c r="F855" s="48"/>
      <c r="G855" s="48"/>
      <c r="H855" s="48"/>
      <c r="I855" s="48"/>
      <c r="J855" s="25"/>
      <c r="K855" s="25"/>
      <c r="L855" s="49"/>
      <c r="M855" s="25"/>
      <c r="N855" s="25"/>
      <c r="P855" s="19"/>
    </row>
    <row r="856" spans="1:16" ht="12.75" customHeight="1">
      <c r="A856" s="19"/>
      <c r="B856" s="19"/>
      <c r="C856" s="19"/>
      <c r="D856" s="50"/>
      <c r="E856" s="48"/>
      <c r="F856" s="48"/>
      <c r="G856" s="48"/>
      <c r="H856" s="48"/>
      <c r="I856" s="48"/>
      <c r="J856" s="25"/>
      <c r="K856" s="25"/>
      <c r="L856" s="49"/>
      <c r="M856" s="25"/>
      <c r="N856" s="25"/>
      <c r="P856" s="19"/>
    </row>
    <row r="857" spans="1:16" ht="12.75" customHeight="1">
      <c r="A857" s="19"/>
      <c r="B857" s="19"/>
      <c r="C857" s="19"/>
      <c r="D857" s="50"/>
      <c r="E857" s="48"/>
      <c r="F857" s="48"/>
      <c r="G857" s="48"/>
      <c r="H857" s="48"/>
      <c r="I857" s="48"/>
      <c r="J857" s="25"/>
      <c r="K857" s="25"/>
      <c r="L857" s="49"/>
      <c r="M857" s="25"/>
      <c r="N857" s="25"/>
      <c r="P857" s="19"/>
    </row>
    <row r="858" spans="1:16" ht="12.75" customHeight="1">
      <c r="A858" s="19"/>
      <c r="B858" s="19"/>
      <c r="C858" s="19"/>
      <c r="D858" s="50"/>
      <c r="E858" s="48"/>
      <c r="F858" s="48"/>
      <c r="G858" s="48"/>
      <c r="H858" s="48"/>
      <c r="I858" s="48"/>
      <c r="J858" s="25"/>
      <c r="K858" s="25"/>
      <c r="L858" s="49"/>
      <c r="M858" s="25"/>
      <c r="N858" s="25"/>
      <c r="P858" s="19"/>
    </row>
    <row r="859" spans="1:16" ht="12.75" customHeight="1">
      <c r="A859" s="19"/>
      <c r="B859" s="19"/>
      <c r="C859" s="19"/>
      <c r="D859" s="50"/>
      <c r="E859" s="48"/>
      <c r="F859" s="48"/>
      <c r="G859" s="48"/>
      <c r="H859" s="48"/>
      <c r="I859" s="48"/>
      <c r="J859" s="25"/>
      <c r="K859" s="25"/>
      <c r="L859" s="49"/>
      <c r="M859" s="25"/>
      <c r="N859" s="25"/>
      <c r="P859" s="19"/>
    </row>
    <row r="860" spans="1:16" ht="12.75" customHeight="1">
      <c r="A860" s="19"/>
      <c r="B860" s="19"/>
      <c r="C860" s="19"/>
      <c r="D860" s="50"/>
      <c r="E860" s="48"/>
      <c r="F860" s="48"/>
      <c r="G860" s="48"/>
      <c r="H860" s="48"/>
      <c r="I860" s="48"/>
      <c r="J860" s="25"/>
      <c r="K860" s="25"/>
      <c r="L860" s="49"/>
      <c r="M860" s="25"/>
      <c r="N860" s="25"/>
      <c r="P860" s="19"/>
    </row>
    <row r="861" spans="1:16" ht="12.75" customHeight="1">
      <c r="A861" s="19"/>
      <c r="B861" s="19"/>
      <c r="C861" s="19"/>
      <c r="D861" s="50"/>
      <c r="E861" s="48"/>
      <c r="F861" s="48"/>
      <c r="G861" s="48"/>
      <c r="H861" s="48"/>
      <c r="I861" s="48"/>
      <c r="J861" s="25"/>
      <c r="K861" s="25"/>
      <c r="L861" s="49"/>
      <c r="M861" s="25"/>
      <c r="N861" s="25"/>
      <c r="P861" s="19"/>
    </row>
    <row r="862" spans="1:16" ht="12.75" customHeight="1">
      <c r="A862" s="19"/>
      <c r="B862" s="19"/>
      <c r="C862" s="19"/>
      <c r="D862" s="50"/>
      <c r="E862" s="48"/>
      <c r="F862" s="48"/>
      <c r="G862" s="48"/>
      <c r="H862" s="48"/>
      <c r="I862" s="48"/>
      <c r="J862" s="25"/>
      <c r="K862" s="25"/>
      <c r="L862" s="49"/>
      <c r="M862" s="25"/>
      <c r="N862" s="25"/>
      <c r="P862" s="19"/>
    </row>
    <row r="863" spans="1:16" ht="12.75" customHeight="1">
      <c r="A863" s="19"/>
      <c r="B863" s="19"/>
      <c r="C863" s="19"/>
      <c r="D863" s="50"/>
      <c r="E863" s="48"/>
      <c r="F863" s="48"/>
      <c r="G863" s="48"/>
      <c r="H863" s="48"/>
      <c r="I863" s="48"/>
      <c r="J863" s="25"/>
      <c r="K863" s="25"/>
      <c r="L863" s="49"/>
      <c r="M863" s="25"/>
      <c r="N863" s="25"/>
      <c r="P863" s="19"/>
    </row>
    <row r="864" spans="1:16" ht="12.75" customHeight="1">
      <c r="A864" s="19"/>
      <c r="B864" s="19"/>
      <c r="C864" s="19"/>
      <c r="D864" s="50"/>
      <c r="E864" s="48"/>
      <c r="F864" s="48"/>
      <c r="G864" s="48"/>
      <c r="H864" s="48"/>
      <c r="I864" s="48"/>
      <c r="J864" s="25"/>
      <c r="K864" s="25"/>
      <c r="L864" s="49"/>
      <c r="M864" s="25"/>
      <c r="N864" s="25"/>
      <c r="P864" s="19"/>
    </row>
    <row r="865" spans="1:16" ht="12.75" customHeight="1">
      <c r="A865" s="19"/>
      <c r="B865" s="19"/>
      <c r="C865" s="19"/>
      <c r="D865" s="50"/>
      <c r="E865" s="48"/>
      <c r="F865" s="48"/>
      <c r="G865" s="48"/>
      <c r="H865" s="48"/>
      <c r="I865" s="48"/>
      <c r="J865" s="25"/>
      <c r="K865" s="25"/>
      <c r="L865" s="49"/>
      <c r="M865" s="25"/>
      <c r="N865" s="25"/>
      <c r="P865" s="19"/>
    </row>
    <row r="866" spans="1:16" ht="12.75" customHeight="1">
      <c r="A866" s="19"/>
      <c r="B866" s="19"/>
      <c r="C866" s="19"/>
      <c r="D866" s="50"/>
      <c r="E866" s="48"/>
      <c r="F866" s="48"/>
      <c r="G866" s="48"/>
      <c r="H866" s="48"/>
      <c r="I866" s="48"/>
      <c r="J866" s="25"/>
      <c r="K866" s="25"/>
      <c r="L866" s="49"/>
      <c r="M866" s="25"/>
      <c r="N866" s="25"/>
      <c r="P866" s="19"/>
    </row>
    <row r="867" spans="1:16" ht="12.75" customHeight="1">
      <c r="A867" s="19"/>
      <c r="B867" s="19"/>
      <c r="C867" s="19"/>
      <c r="D867" s="50"/>
      <c r="E867" s="48"/>
      <c r="F867" s="48"/>
      <c r="G867" s="48"/>
      <c r="H867" s="48"/>
      <c r="I867" s="48"/>
      <c r="J867" s="25"/>
      <c r="K867" s="25"/>
      <c r="L867" s="49"/>
      <c r="M867" s="25"/>
      <c r="N867" s="25"/>
      <c r="P867" s="19"/>
    </row>
    <row r="868" spans="1:16" ht="12.75" customHeight="1">
      <c r="A868" s="19"/>
      <c r="B868" s="19"/>
      <c r="C868" s="19"/>
      <c r="D868" s="50"/>
      <c r="E868" s="48"/>
      <c r="F868" s="48"/>
      <c r="G868" s="48"/>
      <c r="H868" s="48"/>
      <c r="I868" s="48"/>
      <c r="J868" s="25"/>
      <c r="K868" s="25"/>
      <c r="L868" s="49"/>
      <c r="M868" s="25"/>
      <c r="N868" s="25"/>
      <c r="P868" s="19"/>
    </row>
    <row r="869" spans="1:16" ht="12.75" customHeight="1">
      <c r="A869" s="19"/>
      <c r="B869" s="19"/>
      <c r="C869" s="19"/>
      <c r="D869" s="50"/>
      <c r="E869" s="48"/>
      <c r="F869" s="48"/>
      <c r="G869" s="48"/>
      <c r="H869" s="48"/>
      <c r="I869" s="48"/>
      <c r="J869" s="25"/>
      <c r="K869" s="25"/>
      <c r="L869" s="49"/>
      <c r="M869" s="25"/>
      <c r="N869" s="25"/>
      <c r="P869" s="19"/>
    </row>
    <row r="870" spans="1:16" ht="12.75" customHeight="1">
      <c r="A870" s="19"/>
      <c r="B870" s="19"/>
      <c r="C870" s="19"/>
      <c r="D870" s="50"/>
      <c r="E870" s="48"/>
      <c r="F870" s="48"/>
      <c r="G870" s="48"/>
      <c r="H870" s="48"/>
      <c r="I870" s="48"/>
      <c r="J870" s="25"/>
      <c r="K870" s="25"/>
      <c r="L870" s="49"/>
      <c r="M870" s="25"/>
      <c r="N870" s="25"/>
      <c r="P870" s="19"/>
    </row>
    <row r="871" spans="1:16" ht="12.75" customHeight="1">
      <c r="A871" s="19"/>
      <c r="B871" s="19"/>
      <c r="C871" s="19"/>
      <c r="D871" s="50"/>
      <c r="E871" s="48"/>
      <c r="F871" s="48"/>
      <c r="G871" s="48"/>
      <c r="H871" s="48"/>
      <c r="I871" s="48"/>
      <c r="J871" s="25"/>
      <c r="K871" s="25"/>
      <c r="L871" s="49"/>
      <c r="M871" s="25"/>
      <c r="N871" s="25"/>
      <c r="P871" s="19"/>
    </row>
    <row r="872" spans="1:16" ht="12.75" customHeight="1">
      <c r="A872" s="19"/>
      <c r="B872" s="19"/>
      <c r="C872" s="19"/>
      <c r="D872" s="50"/>
      <c r="E872" s="48"/>
      <c r="F872" s="48"/>
      <c r="G872" s="48"/>
      <c r="H872" s="48"/>
      <c r="I872" s="48"/>
      <c r="J872" s="25"/>
      <c r="K872" s="25"/>
      <c r="L872" s="49"/>
      <c r="M872" s="25"/>
      <c r="N872" s="25"/>
      <c r="P872" s="19"/>
    </row>
    <row r="873" spans="1:16" ht="12.75" customHeight="1">
      <c r="A873" s="19"/>
      <c r="B873" s="19"/>
      <c r="C873" s="19"/>
      <c r="D873" s="50"/>
      <c r="E873" s="48"/>
      <c r="F873" s="48"/>
      <c r="G873" s="48"/>
      <c r="H873" s="48"/>
      <c r="I873" s="48"/>
      <c r="J873" s="25"/>
      <c r="K873" s="25"/>
      <c r="L873" s="49"/>
      <c r="M873" s="25"/>
      <c r="N873" s="25"/>
      <c r="P873" s="19"/>
    </row>
    <row r="874" spans="1:16" ht="12.75" customHeight="1">
      <c r="A874" s="19"/>
      <c r="B874" s="19"/>
      <c r="C874" s="19"/>
      <c r="D874" s="50"/>
      <c r="E874" s="48"/>
      <c r="F874" s="48"/>
      <c r="G874" s="48"/>
      <c r="H874" s="48"/>
      <c r="I874" s="48"/>
      <c r="J874" s="25"/>
      <c r="K874" s="25"/>
      <c r="L874" s="49"/>
      <c r="M874" s="25"/>
      <c r="N874" s="25"/>
      <c r="P874" s="19"/>
    </row>
    <row r="875" spans="1:16" ht="12.75" customHeight="1">
      <c r="A875" s="19"/>
      <c r="B875" s="19"/>
      <c r="C875" s="19"/>
      <c r="D875" s="50"/>
      <c r="E875" s="48"/>
      <c r="F875" s="48"/>
      <c r="G875" s="48"/>
      <c r="H875" s="48"/>
      <c r="I875" s="48"/>
      <c r="J875" s="25"/>
      <c r="K875" s="25"/>
      <c r="L875" s="49"/>
      <c r="M875" s="25"/>
      <c r="N875" s="25"/>
      <c r="P875" s="19"/>
    </row>
    <row r="876" spans="1:16" ht="12.75" customHeight="1">
      <c r="A876" s="19"/>
      <c r="B876" s="19"/>
      <c r="C876" s="19"/>
      <c r="D876" s="50"/>
      <c r="E876" s="48"/>
      <c r="F876" s="48"/>
      <c r="G876" s="48"/>
      <c r="H876" s="48"/>
      <c r="I876" s="48"/>
      <c r="J876" s="25"/>
      <c r="K876" s="25"/>
      <c r="L876" s="49"/>
      <c r="M876" s="25"/>
      <c r="N876" s="25"/>
      <c r="P876" s="19"/>
    </row>
    <row r="877" spans="1:16" ht="12.75" customHeight="1">
      <c r="A877" s="19"/>
      <c r="B877" s="19"/>
      <c r="C877" s="19"/>
      <c r="D877" s="50"/>
      <c r="E877" s="48"/>
      <c r="F877" s="48"/>
      <c r="G877" s="48"/>
      <c r="H877" s="48"/>
      <c r="I877" s="48"/>
      <c r="J877" s="25"/>
      <c r="K877" s="25"/>
      <c r="L877" s="49"/>
      <c r="M877" s="25"/>
      <c r="N877" s="25"/>
      <c r="P877" s="19"/>
    </row>
    <row r="878" spans="1:16" ht="12.75" customHeight="1">
      <c r="A878" s="19"/>
      <c r="B878" s="19"/>
      <c r="C878" s="19"/>
      <c r="D878" s="50"/>
      <c r="E878" s="48"/>
      <c r="F878" s="48"/>
      <c r="G878" s="48"/>
      <c r="H878" s="48"/>
      <c r="I878" s="48"/>
      <c r="J878" s="25"/>
      <c r="K878" s="25"/>
      <c r="L878" s="49"/>
      <c r="M878" s="25"/>
      <c r="N878" s="25"/>
      <c r="P878" s="19"/>
    </row>
    <row r="879" spans="1:16" ht="12.75" customHeight="1">
      <c r="A879" s="19"/>
      <c r="B879" s="19"/>
      <c r="C879" s="19"/>
      <c r="D879" s="50"/>
      <c r="E879" s="48"/>
      <c r="F879" s="48"/>
      <c r="G879" s="48"/>
      <c r="H879" s="48"/>
      <c r="I879" s="48"/>
      <c r="J879" s="25"/>
      <c r="K879" s="25"/>
      <c r="L879" s="49"/>
      <c r="M879" s="25"/>
      <c r="N879" s="25"/>
      <c r="P879" s="19"/>
    </row>
    <row r="880" spans="1:16" ht="12.75" customHeight="1">
      <c r="A880" s="19"/>
      <c r="B880" s="19"/>
      <c r="C880" s="19"/>
      <c r="D880" s="50"/>
      <c r="E880" s="48"/>
      <c r="F880" s="48"/>
      <c r="G880" s="48"/>
      <c r="H880" s="48"/>
      <c r="I880" s="48"/>
      <c r="J880" s="25"/>
      <c r="K880" s="25"/>
      <c r="L880" s="49"/>
      <c r="M880" s="25"/>
      <c r="N880" s="25"/>
      <c r="P880" s="19"/>
    </row>
    <row r="881" spans="1:16" ht="12.75" customHeight="1">
      <c r="A881" s="19"/>
      <c r="B881" s="19"/>
      <c r="C881" s="19"/>
      <c r="D881" s="50"/>
      <c r="E881" s="48"/>
      <c r="F881" s="48"/>
      <c r="G881" s="48"/>
      <c r="H881" s="48"/>
      <c r="I881" s="48"/>
      <c r="J881" s="25"/>
      <c r="K881" s="25"/>
      <c r="L881" s="49"/>
      <c r="M881" s="25"/>
      <c r="N881" s="25"/>
      <c r="P881" s="19"/>
    </row>
    <row r="882" spans="1:16" ht="12.75" customHeight="1">
      <c r="A882" s="19"/>
      <c r="B882" s="19"/>
      <c r="C882" s="19"/>
      <c r="D882" s="50"/>
      <c r="E882" s="48"/>
      <c r="F882" s="48"/>
      <c r="G882" s="48"/>
      <c r="H882" s="48"/>
      <c r="I882" s="48"/>
      <c r="J882" s="25"/>
      <c r="K882" s="25"/>
      <c r="L882" s="49"/>
      <c r="M882" s="25"/>
      <c r="N882" s="25"/>
      <c r="P882" s="19"/>
    </row>
    <row r="883" spans="1:16" ht="12.75" customHeight="1">
      <c r="A883" s="19"/>
      <c r="B883" s="19"/>
      <c r="C883" s="19"/>
      <c r="D883" s="50"/>
      <c r="E883" s="48"/>
      <c r="F883" s="48"/>
      <c r="G883" s="48"/>
      <c r="H883" s="48"/>
      <c r="I883" s="48"/>
      <c r="J883" s="25"/>
      <c r="K883" s="25"/>
      <c r="L883" s="49"/>
      <c r="M883" s="25"/>
      <c r="N883" s="25"/>
      <c r="P883" s="19"/>
    </row>
    <row r="884" spans="1:16" ht="12.75" customHeight="1">
      <c r="A884" s="19"/>
      <c r="B884" s="19"/>
      <c r="C884" s="19"/>
      <c r="D884" s="50"/>
      <c r="E884" s="48"/>
      <c r="F884" s="48"/>
      <c r="G884" s="48"/>
      <c r="H884" s="48"/>
      <c r="I884" s="48"/>
      <c r="J884" s="25"/>
      <c r="K884" s="25"/>
      <c r="L884" s="49"/>
      <c r="M884" s="25"/>
      <c r="N884" s="25"/>
      <c r="P884" s="19"/>
    </row>
    <row r="885" spans="1:16" ht="12.75" customHeight="1">
      <c r="A885" s="19"/>
      <c r="B885" s="19"/>
      <c r="C885" s="19"/>
      <c r="D885" s="50"/>
      <c r="E885" s="48"/>
      <c r="F885" s="48"/>
      <c r="G885" s="48"/>
      <c r="H885" s="48"/>
      <c r="I885" s="48"/>
      <c r="J885" s="25"/>
      <c r="K885" s="25"/>
      <c r="L885" s="49"/>
      <c r="M885" s="25"/>
      <c r="N885" s="25"/>
      <c r="P885" s="19"/>
    </row>
    <row r="886" spans="1:16" ht="12.75" customHeight="1">
      <c r="A886" s="19"/>
      <c r="B886" s="19"/>
      <c r="C886" s="19"/>
      <c r="D886" s="50"/>
      <c r="E886" s="48"/>
      <c r="F886" s="48"/>
      <c r="G886" s="48"/>
      <c r="H886" s="48"/>
      <c r="I886" s="48"/>
      <c r="J886" s="25"/>
      <c r="K886" s="25"/>
      <c r="L886" s="49"/>
      <c r="M886" s="25"/>
      <c r="N886" s="25"/>
      <c r="P886" s="19"/>
    </row>
    <row r="887" spans="1:16" ht="12.75" customHeight="1">
      <c r="A887" s="19"/>
      <c r="B887" s="19"/>
      <c r="C887" s="19"/>
      <c r="D887" s="50"/>
      <c r="E887" s="48"/>
      <c r="F887" s="48"/>
      <c r="G887" s="48"/>
      <c r="H887" s="48"/>
      <c r="I887" s="48"/>
      <c r="J887" s="25"/>
      <c r="K887" s="25"/>
      <c r="L887" s="49"/>
      <c r="M887" s="25"/>
      <c r="N887" s="25"/>
      <c r="P887" s="19"/>
    </row>
    <row r="888" spans="1:16" ht="12.75" customHeight="1">
      <c r="A888" s="19"/>
      <c r="B888" s="19"/>
      <c r="C888" s="19"/>
      <c r="D888" s="50"/>
      <c r="E888" s="48"/>
      <c r="F888" s="48"/>
      <c r="G888" s="48"/>
      <c r="H888" s="48"/>
      <c r="I888" s="48"/>
      <c r="J888" s="25"/>
      <c r="K888" s="25"/>
      <c r="L888" s="49"/>
      <c r="M888" s="25"/>
      <c r="N888" s="25"/>
      <c r="P888" s="19"/>
    </row>
    <row r="889" spans="1:16" ht="12.75" customHeight="1">
      <c r="A889" s="19"/>
      <c r="B889" s="19"/>
      <c r="C889" s="19"/>
      <c r="D889" s="50"/>
      <c r="E889" s="48"/>
      <c r="F889" s="48"/>
      <c r="G889" s="48"/>
      <c r="H889" s="48"/>
      <c r="I889" s="48"/>
      <c r="J889" s="25"/>
      <c r="K889" s="25"/>
      <c r="L889" s="49"/>
      <c r="M889" s="25"/>
      <c r="N889" s="25"/>
      <c r="P889" s="19"/>
    </row>
    <row r="890" spans="1:16" ht="12.75" customHeight="1">
      <c r="A890" s="19"/>
      <c r="B890" s="19"/>
      <c r="C890" s="19"/>
      <c r="D890" s="50"/>
      <c r="E890" s="48"/>
      <c r="F890" s="48"/>
      <c r="G890" s="48"/>
      <c r="H890" s="48"/>
      <c r="I890" s="48"/>
      <c r="J890" s="25"/>
      <c r="K890" s="25"/>
      <c r="L890" s="49"/>
      <c r="M890" s="25"/>
      <c r="N890" s="25"/>
      <c r="P890" s="19"/>
    </row>
    <row r="891" spans="1:16" ht="12.75" customHeight="1">
      <c r="A891" s="19"/>
      <c r="B891" s="19"/>
      <c r="C891" s="19"/>
      <c r="D891" s="50"/>
      <c r="E891" s="48"/>
      <c r="F891" s="48"/>
      <c r="G891" s="48"/>
      <c r="H891" s="48"/>
      <c r="I891" s="48"/>
      <c r="J891" s="25"/>
      <c r="K891" s="25"/>
      <c r="L891" s="49"/>
      <c r="M891" s="25"/>
      <c r="N891" s="25"/>
      <c r="P891" s="19"/>
    </row>
    <row r="892" spans="1:16" ht="12.75" customHeight="1">
      <c r="A892" s="19"/>
      <c r="B892" s="19"/>
      <c r="C892" s="19"/>
      <c r="D892" s="50"/>
      <c r="E892" s="48"/>
      <c r="F892" s="48"/>
      <c r="G892" s="48"/>
      <c r="H892" s="48"/>
      <c r="I892" s="48"/>
      <c r="J892" s="25"/>
      <c r="K892" s="25"/>
      <c r="L892" s="49"/>
      <c r="M892" s="25"/>
      <c r="N892" s="25"/>
      <c r="P892" s="19"/>
    </row>
    <row r="893" spans="1:16" ht="12.75" customHeight="1">
      <c r="A893" s="19"/>
      <c r="B893" s="19"/>
      <c r="C893" s="19"/>
      <c r="D893" s="50"/>
      <c r="E893" s="48"/>
      <c r="F893" s="48"/>
      <c r="G893" s="48"/>
      <c r="H893" s="48"/>
      <c r="I893" s="48"/>
      <c r="J893" s="25"/>
      <c r="K893" s="25"/>
      <c r="L893" s="49"/>
      <c r="M893" s="25"/>
      <c r="N893" s="25"/>
      <c r="P893" s="19"/>
    </row>
    <row r="894" spans="1:16" ht="12.75" customHeight="1">
      <c r="A894" s="19"/>
      <c r="B894" s="19"/>
      <c r="C894" s="19"/>
      <c r="D894" s="50"/>
      <c r="E894" s="48"/>
      <c r="F894" s="48"/>
      <c r="G894" s="48"/>
      <c r="H894" s="48"/>
      <c r="I894" s="48"/>
      <c r="J894" s="25"/>
      <c r="K894" s="25"/>
      <c r="L894" s="49"/>
      <c r="M894" s="25"/>
      <c r="N894" s="25"/>
      <c r="P894" s="19"/>
    </row>
    <row r="895" spans="1:16" ht="12.75" customHeight="1">
      <c r="A895" s="19"/>
      <c r="B895" s="19"/>
      <c r="C895" s="19"/>
      <c r="D895" s="50"/>
      <c r="E895" s="48"/>
      <c r="F895" s="48"/>
      <c r="G895" s="48"/>
      <c r="H895" s="48"/>
      <c r="I895" s="48"/>
      <c r="J895" s="25"/>
      <c r="K895" s="25"/>
      <c r="L895" s="49"/>
      <c r="M895" s="25"/>
      <c r="N895" s="25"/>
      <c r="P895" s="19"/>
    </row>
    <row r="896" spans="1:16" ht="12.75" customHeight="1">
      <c r="A896" s="19"/>
      <c r="B896" s="19"/>
      <c r="C896" s="19"/>
      <c r="D896" s="50"/>
      <c r="E896" s="48"/>
      <c r="F896" s="48"/>
      <c r="G896" s="48"/>
      <c r="H896" s="48"/>
      <c r="I896" s="48"/>
      <c r="J896" s="25"/>
      <c r="K896" s="25"/>
      <c r="L896" s="49"/>
      <c r="M896" s="25"/>
      <c r="N896" s="25"/>
      <c r="P896" s="19"/>
    </row>
    <row r="897" spans="1:16" ht="12.75" customHeight="1">
      <c r="A897" s="19"/>
      <c r="B897" s="19"/>
      <c r="C897" s="19"/>
      <c r="D897" s="50"/>
      <c r="E897" s="48"/>
      <c r="F897" s="48"/>
      <c r="G897" s="48"/>
      <c r="H897" s="48"/>
      <c r="I897" s="48"/>
      <c r="J897" s="25"/>
      <c r="K897" s="25"/>
      <c r="L897" s="49"/>
      <c r="M897" s="25"/>
      <c r="N897" s="25"/>
      <c r="P897" s="19"/>
    </row>
    <row r="898" spans="1:16" ht="12.75" customHeight="1">
      <c r="A898" s="19"/>
      <c r="B898" s="19"/>
      <c r="C898" s="19"/>
      <c r="D898" s="50"/>
      <c r="E898" s="48"/>
      <c r="F898" s="48"/>
      <c r="G898" s="48"/>
      <c r="H898" s="48"/>
      <c r="I898" s="48"/>
      <c r="J898" s="25"/>
      <c r="K898" s="25"/>
      <c r="L898" s="49"/>
      <c r="M898" s="25"/>
      <c r="N898" s="25"/>
      <c r="P898" s="19"/>
    </row>
    <row r="899" spans="1:16" ht="12.75" customHeight="1">
      <c r="A899" s="19"/>
      <c r="B899" s="19"/>
      <c r="C899" s="19"/>
      <c r="D899" s="50"/>
      <c r="E899" s="48"/>
      <c r="F899" s="48"/>
      <c r="G899" s="48"/>
      <c r="H899" s="48"/>
      <c r="I899" s="48"/>
      <c r="J899" s="25"/>
      <c r="K899" s="25"/>
      <c r="L899" s="49"/>
      <c r="M899" s="25"/>
      <c r="N899" s="25"/>
      <c r="P899" s="19"/>
    </row>
    <row r="900" spans="1:16" ht="12.75" customHeight="1">
      <c r="A900" s="19"/>
      <c r="B900" s="19"/>
      <c r="C900" s="19"/>
      <c r="D900" s="50"/>
      <c r="E900" s="48"/>
      <c r="F900" s="48"/>
      <c r="G900" s="48"/>
      <c r="H900" s="48"/>
      <c r="I900" s="48"/>
      <c r="J900" s="25"/>
      <c r="K900" s="25"/>
      <c r="L900" s="49"/>
      <c r="M900" s="25"/>
      <c r="N900" s="25"/>
      <c r="P900" s="19"/>
    </row>
    <row r="901" spans="1:16" ht="12.75" customHeight="1">
      <c r="A901" s="19"/>
      <c r="B901" s="19"/>
      <c r="C901" s="19"/>
      <c r="D901" s="50"/>
      <c r="E901" s="48"/>
      <c r="F901" s="48"/>
      <c r="G901" s="48"/>
      <c r="H901" s="48"/>
      <c r="I901" s="48"/>
      <c r="J901" s="25"/>
      <c r="K901" s="25"/>
      <c r="L901" s="49"/>
      <c r="M901" s="25"/>
      <c r="N901" s="25"/>
      <c r="P901" s="19"/>
    </row>
    <row r="902" spans="1:16" ht="12.75" customHeight="1">
      <c r="A902" s="19"/>
      <c r="B902" s="19"/>
      <c r="C902" s="19"/>
      <c r="D902" s="50"/>
      <c r="E902" s="48"/>
      <c r="F902" s="48"/>
      <c r="G902" s="48"/>
      <c r="H902" s="48"/>
      <c r="I902" s="48"/>
      <c r="J902" s="25"/>
      <c r="K902" s="25"/>
      <c r="L902" s="49"/>
      <c r="M902" s="25"/>
      <c r="N902" s="25"/>
      <c r="P902" s="19"/>
    </row>
    <row r="903" spans="1:16" ht="12.75" customHeight="1">
      <c r="A903" s="19"/>
      <c r="B903" s="19"/>
      <c r="C903" s="19"/>
      <c r="D903" s="50"/>
      <c r="E903" s="48"/>
      <c r="F903" s="48"/>
      <c r="G903" s="48"/>
      <c r="H903" s="48"/>
      <c r="I903" s="48"/>
      <c r="J903" s="25"/>
      <c r="K903" s="25"/>
      <c r="L903" s="49"/>
      <c r="M903" s="25"/>
      <c r="N903" s="25"/>
      <c r="P903" s="19"/>
    </row>
    <row r="904" spans="1:16" ht="12.75" customHeight="1">
      <c r="A904" s="19"/>
      <c r="B904" s="19"/>
      <c r="C904" s="19"/>
      <c r="D904" s="50"/>
      <c r="E904" s="48"/>
      <c r="F904" s="48"/>
      <c r="G904" s="48"/>
      <c r="H904" s="48"/>
      <c r="I904" s="48"/>
      <c r="J904" s="25"/>
      <c r="K904" s="25"/>
      <c r="L904" s="49"/>
      <c r="M904" s="25"/>
      <c r="N904" s="25"/>
      <c r="P904" s="19"/>
    </row>
    <row r="905" spans="1:16" ht="12.75" customHeight="1">
      <c r="A905" s="19"/>
      <c r="B905" s="19"/>
      <c r="C905" s="19"/>
      <c r="D905" s="50"/>
      <c r="E905" s="48"/>
      <c r="F905" s="48"/>
      <c r="G905" s="48"/>
      <c r="H905" s="48"/>
      <c r="I905" s="48"/>
      <c r="J905" s="25"/>
      <c r="K905" s="25"/>
      <c r="L905" s="49"/>
      <c r="M905" s="25"/>
      <c r="N905" s="25"/>
      <c r="P905" s="19"/>
    </row>
    <row r="906" spans="1:16" ht="12.75" customHeight="1">
      <c r="A906" s="19"/>
      <c r="B906" s="19"/>
      <c r="C906" s="19"/>
      <c r="D906" s="50"/>
      <c r="E906" s="48"/>
      <c r="F906" s="48"/>
      <c r="G906" s="48"/>
      <c r="H906" s="48"/>
      <c r="I906" s="48"/>
      <c r="J906" s="25"/>
      <c r="K906" s="25"/>
      <c r="L906" s="49"/>
      <c r="M906" s="25"/>
      <c r="N906" s="25"/>
      <c r="P906" s="19"/>
    </row>
    <row r="907" spans="1:16" ht="12.75" customHeight="1">
      <c r="A907" s="19"/>
      <c r="B907" s="19"/>
      <c r="C907" s="19"/>
      <c r="D907" s="50"/>
      <c r="E907" s="48"/>
      <c r="F907" s="48"/>
      <c r="G907" s="48"/>
      <c r="H907" s="48"/>
      <c r="I907" s="48"/>
      <c r="J907" s="25"/>
      <c r="K907" s="25"/>
      <c r="L907" s="49"/>
      <c r="M907" s="25"/>
      <c r="N907" s="25"/>
      <c r="P907" s="19"/>
    </row>
    <row r="908" spans="1:16" ht="12.75" customHeight="1">
      <c r="A908" s="19"/>
      <c r="B908" s="19"/>
      <c r="C908" s="19"/>
      <c r="D908" s="50"/>
      <c r="E908" s="48"/>
      <c r="F908" s="48"/>
      <c r="G908" s="48"/>
      <c r="H908" s="48"/>
      <c r="I908" s="48"/>
      <c r="J908" s="25"/>
      <c r="K908" s="25"/>
      <c r="L908" s="49"/>
      <c r="M908" s="25"/>
      <c r="N908" s="25"/>
      <c r="P908" s="19"/>
    </row>
    <row r="909" spans="1:16" ht="12.75" customHeight="1">
      <c r="A909" s="19"/>
      <c r="B909" s="19"/>
      <c r="C909" s="19"/>
      <c r="D909" s="50"/>
      <c r="E909" s="48"/>
      <c r="F909" s="48"/>
      <c r="G909" s="48"/>
      <c r="H909" s="48"/>
      <c r="I909" s="48"/>
      <c r="J909" s="25"/>
      <c r="K909" s="25"/>
      <c r="L909" s="49"/>
      <c r="M909" s="25"/>
      <c r="N909" s="25"/>
      <c r="P909" s="19"/>
    </row>
    <row r="910" spans="1:16" ht="12.75" customHeight="1">
      <c r="A910" s="19"/>
      <c r="B910" s="19"/>
      <c r="C910" s="19"/>
      <c r="D910" s="50"/>
      <c r="E910" s="48"/>
      <c r="F910" s="48"/>
      <c r="G910" s="48"/>
      <c r="H910" s="48"/>
      <c r="I910" s="48"/>
      <c r="J910" s="25"/>
      <c r="K910" s="25"/>
      <c r="L910" s="49"/>
      <c r="M910" s="25"/>
      <c r="N910" s="25"/>
      <c r="P910" s="19"/>
    </row>
    <row r="911" spans="1:16" ht="12.75" customHeight="1">
      <c r="A911" s="19"/>
      <c r="B911" s="19"/>
      <c r="C911" s="19"/>
      <c r="D911" s="50"/>
      <c r="E911" s="48"/>
      <c r="F911" s="48"/>
      <c r="G911" s="48"/>
      <c r="H911" s="48"/>
      <c r="I911" s="48"/>
      <c r="J911" s="25"/>
      <c r="K911" s="25"/>
      <c r="L911" s="49"/>
      <c r="M911" s="25"/>
      <c r="N911" s="25"/>
      <c r="P911" s="19"/>
    </row>
    <row r="912" spans="1:16" ht="12.75" customHeight="1">
      <c r="A912" s="19"/>
      <c r="B912" s="19"/>
      <c r="C912" s="19"/>
      <c r="D912" s="50"/>
      <c r="E912" s="48"/>
      <c r="F912" s="48"/>
      <c r="G912" s="48"/>
      <c r="H912" s="48"/>
      <c r="I912" s="48"/>
      <c r="J912" s="25"/>
      <c r="K912" s="25"/>
      <c r="L912" s="49"/>
      <c r="M912" s="25"/>
      <c r="N912" s="25"/>
      <c r="P912" s="19"/>
    </row>
    <row r="913" spans="1:16" ht="12.75" customHeight="1">
      <c r="A913" s="19"/>
      <c r="B913" s="19"/>
      <c r="C913" s="19"/>
      <c r="D913" s="50"/>
      <c r="E913" s="48"/>
      <c r="F913" s="48"/>
      <c r="G913" s="48"/>
      <c r="H913" s="48"/>
      <c r="I913" s="48"/>
      <c r="J913" s="25"/>
      <c r="K913" s="25"/>
      <c r="L913" s="49"/>
      <c r="M913" s="25"/>
      <c r="N913" s="25"/>
      <c r="P913" s="19"/>
    </row>
    <row r="914" spans="1:16" ht="12.75" customHeight="1">
      <c r="A914" s="19"/>
      <c r="B914" s="19"/>
      <c r="C914" s="19"/>
      <c r="D914" s="50"/>
      <c r="E914" s="48"/>
      <c r="F914" s="48"/>
      <c r="G914" s="48"/>
      <c r="H914" s="48"/>
      <c r="I914" s="48"/>
      <c r="J914" s="25"/>
      <c r="K914" s="25"/>
      <c r="L914" s="49"/>
      <c r="M914" s="25"/>
      <c r="N914" s="25"/>
      <c r="P914" s="19"/>
    </row>
    <row r="915" spans="1:16" ht="12.75" customHeight="1">
      <c r="A915" s="19"/>
      <c r="B915" s="19"/>
      <c r="C915" s="19"/>
      <c r="D915" s="50"/>
      <c r="E915" s="48"/>
      <c r="F915" s="48"/>
      <c r="G915" s="48"/>
      <c r="H915" s="48"/>
      <c r="I915" s="48"/>
      <c r="J915" s="25"/>
      <c r="K915" s="25"/>
      <c r="L915" s="49"/>
      <c r="M915" s="25"/>
      <c r="N915" s="25"/>
      <c r="P915" s="19"/>
    </row>
    <row r="916" spans="1:16" ht="12.75" customHeight="1">
      <c r="A916" s="19"/>
      <c r="B916" s="19"/>
      <c r="C916" s="19"/>
      <c r="D916" s="50"/>
      <c r="E916" s="48"/>
      <c r="F916" s="48"/>
      <c r="G916" s="48"/>
      <c r="H916" s="48"/>
      <c r="I916" s="48"/>
      <c r="J916" s="25"/>
      <c r="K916" s="25"/>
      <c r="L916" s="49"/>
      <c r="M916" s="25"/>
      <c r="N916" s="25"/>
      <c r="P916" s="19"/>
    </row>
    <row r="917" spans="1:16" ht="12.75" customHeight="1">
      <c r="A917" s="19"/>
      <c r="B917" s="19"/>
      <c r="C917" s="19"/>
      <c r="D917" s="50"/>
      <c r="E917" s="48"/>
      <c r="F917" s="48"/>
      <c r="G917" s="48"/>
      <c r="H917" s="48"/>
      <c r="I917" s="48"/>
      <c r="J917" s="25"/>
      <c r="K917" s="25"/>
      <c r="L917" s="49"/>
      <c r="M917" s="25"/>
      <c r="N917" s="25"/>
      <c r="P917" s="19"/>
    </row>
    <row r="918" spans="1:16" ht="12.75" customHeight="1">
      <c r="A918" s="19"/>
      <c r="B918" s="19"/>
      <c r="C918" s="19"/>
      <c r="D918" s="50"/>
      <c r="E918" s="48"/>
      <c r="F918" s="48"/>
      <c r="G918" s="48"/>
      <c r="H918" s="48"/>
      <c r="I918" s="48"/>
      <c r="J918" s="25"/>
      <c r="K918" s="25"/>
      <c r="L918" s="49"/>
      <c r="M918" s="25"/>
      <c r="N918" s="25"/>
      <c r="P918" s="19"/>
    </row>
    <row r="919" spans="1:16" ht="12.75" customHeight="1">
      <c r="A919" s="19"/>
      <c r="B919" s="19"/>
      <c r="C919" s="19"/>
      <c r="D919" s="50"/>
      <c r="E919" s="48"/>
      <c r="F919" s="48"/>
      <c r="G919" s="48"/>
      <c r="H919" s="48"/>
      <c r="I919" s="48"/>
      <c r="J919" s="25"/>
      <c r="K919" s="25"/>
      <c r="L919" s="49"/>
      <c r="M919" s="25"/>
      <c r="N919" s="25"/>
      <c r="P919" s="19"/>
    </row>
    <row r="920" spans="1:16" ht="12.75" customHeight="1">
      <c r="A920" s="19"/>
      <c r="B920" s="19"/>
      <c r="C920" s="19"/>
      <c r="D920" s="50"/>
      <c r="E920" s="48"/>
      <c r="F920" s="48"/>
      <c r="G920" s="48"/>
      <c r="H920" s="48"/>
      <c r="I920" s="48"/>
      <c r="J920" s="25"/>
      <c r="K920" s="25"/>
      <c r="L920" s="49"/>
      <c r="M920" s="25"/>
      <c r="N920" s="25"/>
      <c r="P920" s="19"/>
    </row>
    <row r="921" spans="1:16" ht="12.75" customHeight="1">
      <c r="A921" s="19"/>
      <c r="B921" s="19"/>
      <c r="C921" s="19"/>
      <c r="D921" s="50"/>
      <c r="E921" s="48"/>
      <c r="F921" s="48"/>
      <c r="G921" s="48"/>
      <c r="H921" s="48"/>
      <c r="I921" s="48"/>
      <c r="J921" s="25"/>
      <c r="K921" s="25"/>
      <c r="L921" s="49"/>
      <c r="M921" s="25"/>
      <c r="N921" s="25"/>
      <c r="P921" s="19"/>
    </row>
    <row r="922" spans="1:16" ht="12.75" customHeight="1">
      <c r="A922" s="19"/>
      <c r="B922" s="19"/>
      <c r="C922" s="19"/>
      <c r="D922" s="50"/>
      <c r="E922" s="48"/>
      <c r="F922" s="48"/>
      <c r="G922" s="48"/>
      <c r="H922" s="48"/>
      <c r="I922" s="48"/>
      <c r="J922" s="25"/>
      <c r="K922" s="25"/>
      <c r="L922" s="49"/>
      <c r="M922" s="25"/>
      <c r="N922" s="25"/>
      <c r="P922" s="19"/>
    </row>
    <row r="923" spans="1:16" ht="12.75" customHeight="1">
      <c r="A923" s="19"/>
      <c r="B923" s="19"/>
      <c r="C923" s="19"/>
      <c r="D923" s="50"/>
      <c r="E923" s="48"/>
      <c r="F923" s="48"/>
      <c r="G923" s="48"/>
      <c r="H923" s="48"/>
      <c r="I923" s="48"/>
      <c r="J923" s="25"/>
      <c r="K923" s="25"/>
      <c r="L923" s="49"/>
      <c r="M923" s="25"/>
      <c r="N923" s="25"/>
      <c r="P923" s="19"/>
    </row>
    <row r="924" spans="1:16" ht="12.75" customHeight="1">
      <c r="A924" s="19"/>
      <c r="B924" s="19"/>
      <c r="C924" s="19"/>
      <c r="D924" s="50"/>
      <c r="E924" s="48"/>
      <c r="F924" s="48"/>
      <c r="G924" s="48"/>
      <c r="H924" s="48"/>
      <c r="I924" s="48"/>
      <c r="J924" s="25"/>
      <c r="K924" s="25"/>
      <c r="L924" s="49"/>
      <c r="M924" s="25"/>
      <c r="N924" s="25"/>
      <c r="P924" s="19"/>
    </row>
    <row r="925" spans="1:16" ht="12.75" customHeight="1">
      <c r="A925" s="19"/>
      <c r="B925" s="19"/>
      <c r="C925" s="19"/>
      <c r="D925" s="50"/>
      <c r="E925" s="48"/>
      <c r="F925" s="48"/>
      <c r="G925" s="48"/>
      <c r="H925" s="48"/>
      <c r="I925" s="48"/>
      <c r="J925" s="25"/>
      <c r="K925" s="25"/>
      <c r="L925" s="49"/>
      <c r="M925" s="25"/>
      <c r="N925" s="25"/>
      <c r="P925" s="19"/>
    </row>
    <row r="926" spans="1:16" ht="12.75" customHeight="1">
      <c r="A926" s="19"/>
      <c r="B926" s="19"/>
      <c r="C926" s="19"/>
      <c r="D926" s="50"/>
      <c r="E926" s="48"/>
      <c r="F926" s="48"/>
      <c r="G926" s="48"/>
      <c r="H926" s="48"/>
      <c r="I926" s="48"/>
      <c r="J926" s="25"/>
      <c r="K926" s="25"/>
      <c r="L926" s="49"/>
      <c r="M926" s="25"/>
      <c r="N926" s="25"/>
      <c r="P926" s="19"/>
    </row>
    <row r="927" spans="1:16" ht="12.75" customHeight="1">
      <c r="A927" s="19"/>
      <c r="B927" s="19"/>
      <c r="C927" s="19"/>
      <c r="D927" s="50"/>
      <c r="E927" s="48"/>
      <c r="F927" s="48"/>
      <c r="G927" s="48"/>
      <c r="H927" s="48"/>
      <c r="I927" s="48"/>
      <c r="J927" s="25"/>
      <c r="K927" s="25"/>
      <c r="L927" s="49"/>
      <c r="M927" s="25"/>
      <c r="N927" s="25"/>
      <c r="P927" s="19"/>
    </row>
    <row r="928" spans="1:16" ht="12.75" customHeight="1">
      <c r="A928" s="19"/>
      <c r="B928" s="19"/>
      <c r="C928" s="19"/>
      <c r="D928" s="50"/>
      <c r="E928" s="48"/>
      <c r="F928" s="48"/>
      <c r="G928" s="48"/>
      <c r="H928" s="48"/>
      <c r="I928" s="48"/>
      <c r="J928" s="25"/>
      <c r="K928" s="25"/>
      <c r="L928" s="49"/>
      <c r="M928" s="25"/>
      <c r="N928" s="25"/>
      <c r="P928" s="19"/>
    </row>
    <row r="929" spans="1:16" ht="12.75" customHeight="1">
      <c r="A929" s="19"/>
      <c r="B929" s="19"/>
      <c r="C929" s="19"/>
      <c r="D929" s="50"/>
      <c r="E929" s="48"/>
      <c r="F929" s="48"/>
      <c r="G929" s="48"/>
      <c r="H929" s="48"/>
      <c r="I929" s="48"/>
      <c r="J929" s="25"/>
      <c r="K929" s="25"/>
      <c r="L929" s="49"/>
      <c r="M929" s="25"/>
      <c r="N929" s="25"/>
      <c r="P929" s="19"/>
    </row>
    <row r="930" spans="1:16" ht="12.75" customHeight="1">
      <c r="A930" s="19"/>
      <c r="B930" s="19"/>
      <c r="C930" s="19"/>
      <c r="D930" s="50"/>
      <c r="E930" s="48"/>
      <c r="F930" s="48"/>
      <c r="G930" s="48"/>
      <c r="H930" s="48"/>
      <c r="I930" s="48"/>
      <c r="J930" s="25"/>
      <c r="K930" s="25"/>
      <c r="L930" s="49"/>
      <c r="M930" s="25"/>
      <c r="N930" s="25"/>
      <c r="P930" s="19"/>
    </row>
    <row r="931" spans="1:16" ht="12.75" customHeight="1">
      <c r="A931" s="19"/>
      <c r="B931" s="19"/>
      <c r="C931" s="19"/>
      <c r="D931" s="50"/>
      <c r="E931" s="48"/>
      <c r="F931" s="48"/>
      <c r="G931" s="48"/>
      <c r="H931" s="48"/>
      <c r="I931" s="48"/>
      <c r="J931" s="25"/>
      <c r="K931" s="25"/>
      <c r="L931" s="49"/>
      <c r="M931" s="25"/>
      <c r="N931" s="25"/>
      <c r="P931" s="19"/>
    </row>
    <row r="932" spans="1:16" ht="12.75" customHeight="1">
      <c r="A932" s="19"/>
      <c r="B932" s="19"/>
      <c r="C932" s="19"/>
      <c r="D932" s="50"/>
      <c r="E932" s="48"/>
      <c r="F932" s="48"/>
      <c r="G932" s="48"/>
      <c r="H932" s="48"/>
      <c r="I932" s="48"/>
      <c r="J932" s="25"/>
      <c r="K932" s="25"/>
      <c r="L932" s="49"/>
      <c r="M932" s="25"/>
      <c r="N932" s="25"/>
      <c r="P932" s="19"/>
    </row>
    <row r="933" spans="1:16" ht="12.75" customHeight="1">
      <c r="A933" s="19"/>
      <c r="B933" s="19"/>
      <c r="C933" s="19"/>
      <c r="D933" s="50"/>
      <c r="E933" s="48"/>
      <c r="F933" s="48"/>
      <c r="G933" s="48"/>
      <c r="H933" s="48"/>
      <c r="I933" s="48"/>
      <c r="J933" s="25"/>
      <c r="K933" s="25"/>
      <c r="L933" s="49"/>
      <c r="M933" s="25"/>
      <c r="N933" s="25"/>
      <c r="P933" s="19"/>
    </row>
    <row r="934" spans="1:16" ht="12.75" customHeight="1">
      <c r="A934" s="19"/>
      <c r="B934" s="19"/>
      <c r="C934" s="19"/>
      <c r="D934" s="50"/>
      <c r="E934" s="48"/>
      <c r="F934" s="48"/>
      <c r="G934" s="48"/>
      <c r="H934" s="48"/>
      <c r="I934" s="48"/>
      <c r="J934" s="25"/>
      <c r="K934" s="25"/>
      <c r="L934" s="49"/>
      <c r="M934" s="25"/>
      <c r="N934" s="25"/>
      <c r="P934" s="19"/>
    </row>
    <row r="935" spans="1:16" ht="12.75" customHeight="1">
      <c r="A935" s="19"/>
      <c r="B935" s="19"/>
      <c r="C935" s="19"/>
      <c r="D935" s="50"/>
      <c r="E935" s="48"/>
      <c r="F935" s="48"/>
      <c r="G935" s="48"/>
      <c r="H935" s="48"/>
      <c r="I935" s="48"/>
      <c r="J935" s="25"/>
      <c r="K935" s="25"/>
      <c r="L935" s="49"/>
      <c r="M935" s="25"/>
      <c r="N935" s="25"/>
      <c r="P935" s="19"/>
    </row>
    <row r="936" spans="1:16" ht="12.75" customHeight="1">
      <c r="A936" s="19"/>
      <c r="B936" s="19"/>
      <c r="C936" s="19"/>
      <c r="D936" s="50"/>
      <c r="E936" s="48"/>
      <c r="F936" s="48"/>
      <c r="G936" s="48"/>
      <c r="H936" s="48"/>
      <c r="I936" s="48"/>
      <c r="J936" s="25"/>
      <c r="K936" s="25"/>
      <c r="L936" s="49"/>
      <c r="M936" s="25"/>
      <c r="N936" s="25"/>
      <c r="P936" s="19"/>
    </row>
    <row r="937" spans="1:16" ht="12.75" customHeight="1">
      <c r="A937" s="19"/>
      <c r="B937" s="19"/>
      <c r="C937" s="19"/>
      <c r="D937" s="50"/>
      <c r="E937" s="48"/>
      <c r="F937" s="48"/>
      <c r="G937" s="48"/>
      <c r="H937" s="48"/>
      <c r="I937" s="48"/>
      <c r="J937" s="25"/>
      <c r="K937" s="25"/>
      <c r="L937" s="49"/>
      <c r="M937" s="25"/>
      <c r="N937" s="25"/>
      <c r="P937" s="19"/>
    </row>
    <row r="938" spans="1:16" ht="12.75" customHeight="1">
      <c r="A938" s="19"/>
      <c r="B938" s="19"/>
      <c r="C938" s="19"/>
      <c r="D938" s="50"/>
      <c r="E938" s="48"/>
      <c r="F938" s="48"/>
      <c r="G938" s="48"/>
      <c r="H938" s="48"/>
      <c r="I938" s="48"/>
      <c r="J938" s="25"/>
      <c r="K938" s="25"/>
      <c r="L938" s="49"/>
      <c r="M938" s="25"/>
      <c r="N938" s="25"/>
      <c r="P938" s="19"/>
    </row>
    <row r="939" spans="1:16" ht="12.75" customHeight="1">
      <c r="A939" s="19"/>
      <c r="B939" s="19"/>
      <c r="C939" s="19"/>
      <c r="D939" s="50"/>
      <c r="E939" s="48"/>
      <c r="F939" s="48"/>
      <c r="G939" s="48"/>
      <c r="H939" s="48"/>
      <c r="I939" s="48"/>
      <c r="J939" s="25"/>
      <c r="K939" s="25"/>
      <c r="L939" s="49"/>
      <c r="M939" s="25"/>
      <c r="N939" s="25"/>
      <c r="P939" s="19"/>
    </row>
    <row r="940" spans="1:16" ht="12.75" customHeight="1">
      <c r="A940" s="19"/>
      <c r="B940" s="19"/>
      <c r="C940" s="19"/>
      <c r="D940" s="50"/>
      <c r="E940" s="48"/>
      <c r="F940" s="48"/>
      <c r="G940" s="48"/>
      <c r="H940" s="48"/>
      <c r="I940" s="48"/>
      <c r="J940" s="25"/>
      <c r="K940" s="25"/>
      <c r="L940" s="49"/>
      <c r="M940" s="25"/>
      <c r="N940" s="25"/>
      <c r="P940" s="19"/>
    </row>
    <row r="941" spans="1:16" ht="12.75" customHeight="1">
      <c r="A941" s="19"/>
      <c r="B941" s="19"/>
      <c r="C941" s="19"/>
      <c r="D941" s="50"/>
      <c r="E941" s="48"/>
      <c r="F941" s="48"/>
      <c r="G941" s="48"/>
      <c r="H941" s="48"/>
      <c r="I941" s="48"/>
      <c r="J941" s="25"/>
      <c r="K941" s="25"/>
      <c r="L941" s="49"/>
      <c r="M941" s="25"/>
      <c r="N941" s="25"/>
      <c r="P941" s="19"/>
    </row>
    <row r="942" spans="1:16" ht="12.75" customHeight="1">
      <c r="A942" s="19"/>
      <c r="B942" s="19"/>
      <c r="C942" s="19"/>
      <c r="D942" s="50"/>
      <c r="E942" s="48"/>
      <c r="F942" s="48"/>
      <c r="G942" s="48"/>
      <c r="H942" s="48"/>
      <c r="I942" s="48"/>
      <c r="J942" s="25"/>
      <c r="K942" s="25"/>
      <c r="L942" s="49"/>
      <c r="M942" s="25"/>
      <c r="N942" s="25"/>
      <c r="P942" s="19"/>
    </row>
    <row r="943" spans="1:16" ht="12.75" customHeight="1">
      <c r="A943" s="19"/>
      <c r="B943" s="19"/>
      <c r="C943" s="19"/>
      <c r="D943" s="50"/>
      <c r="E943" s="48"/>
      <c r="F943" s="48"/>
      <c r="G943" s="48"/>
      <c r="H943" s="48"/>
      <c r="I943" s="48"/>
      <c r="J943" s="25"/>
      <c r="K943" s="25"/>
      <c r="L943" s="49"/>
      <c r="M943" s="25"/>
      <c r="N943" s="25"/>
      <c r="P943" s="19"/>
    </row>
    <row r="944" spans="1:16" ht="12.75" customHeight="1">
      <c r="A944" s="19"/>
      <c r="B944" s="19"/>
      <c r="C944" s="19"/>
      <c r="D944" s="50"/>
      <c r="E944" s="48"/>
      <c r="F944" s="48"/>
      <c r="G944" s="48"/>
      <c r="H944" s="48"/>
      <c r="I944" s="48"/>
      <c r="J944" s="25"/>
      <c r="K944" s="25"/>
      <c r="L944" s="49"/>
      <c r="M944" s="25"/>
      <c r="N944" s="25"/>
      <c r="P944" s="19"/>
    </row>
    <row r="945" spans="1:16" ht="12.75" customHeight="1">
      <c r="A945" s="19"/>
      <c r="B945" s="19"/>
      <c r="C945" s="19"/>
      <c r="D945" s="50"/>
      <c r="E945" s="48"/>
      <c r="F945" s="48"/>
      <c r="G945" s="48"/>
      <c r="H945" s="48"/>
      <c r="I945" s="48"/>
      <c r="J945" s="25"/>
      <c r="K945" s="25"/>
      <c r="L945" s="49"/>
      <c r="M945" s="25"/>
      <c r="N945" s="25"/>
      <c r="P945" s="19"/>
    </row>
    <row r="946" spans="1:16" ht="12.75" customHeight="1">
      <c r="A946" s="19"/>
      <c r="B946" s="19"/>
      <c r="C946" s="19"/>
      <c r="D946" s="50"/>
      <c r="E946" s="48"/>
      <c r="F946" s="48"/>
      <c r="G946" s="48"/>
      <c r="H946" s="48"/>
      <c r="I946" s="48"/>
      <c r="J946" s="25"/>
      <c r="K946" s="25"/>
      <c r="L946" s="49"/>
      <c r="M946" s="25"/>
      <c r="N946" s="25"/>
      <c r="P946" s="19"/>
    </row>
    <row r="947" spans="1:16" ht="12.75" customHeight="1">
      <c r="A947" s="19"/>
      <c r="B947" s="19"/>
      <c r="C947" s="19"/>
      <c r="D947" s="50"/>
      <c r="E947" s="48"/>
      <c r="F947" s="48"/>
      <c r="G947" s="48"/>
      <c r="H947" s="48"/>
      <c r="I947" s="48"/>
      <c r="J947" s="25"/>
      <c r="K947" s="25"/>
      <c r="L947" s="49"/>
      <c r="M947" s="25"/>
      <c r="N947" s="25"/>
      <c r="P947" s="19"/>
    </row>
    <row r="948" spans="1:16" ht="12.75" customHeight="1">
      <c r="A948" s="19"/>
      <c r="B948" s="19"/>
      <c r="C948" s="19"/>
      <c r="D948" s="50"/>
      <c r="E948" s="48"/>
      <c r="F948" s="48"/>
      <c r="G948" s="48"/>
      <c r="H948" s="48"/>
      <c r="I948" s="48"/>
      <c r="J948" s="25"/>
      <c r="K948" s="25"/>
      <c r="L948" s="49"/>
      <c r="M948" s="25"/>
      <c r="N948" s="25"/>
      <c r="P948" s="19"/>
    </row>
    <row r="949" spans="1:16" ht="12.75" customHeight="1">
      <c r="A949" s="19"/>
      <c r="B949" s="19"/>
      <c r="C949" s="19"/>
      <c r="D949" s="50"/>
      <c r="E949" s="48"/>
      <c r="F949" s="48"/>
      <c r="G949" s="48"/>
      <c r="H949" s="48"/>
      <c r="I949" s="48"/>
      <c r="J949" s="25"/>
      <c r="K949" s="25"/>
      <c r="L949" s="49"/>
      <c r="M949" s="25"/>
      <c r="N949" s="25"/>
      <c r="P949" s="19"/>
    </row>
    <row r="950" spans="1:16" ht="12.75" customHeight="1">
      <c r="A950" s="19"/>
      <c r="B950" s="19"/>
      <c r="C950" s="19"/>
      <c r="D950" s="50"/>
      <c r="E950" s="48"/>
      <c r="F950" s="48"/>
      <c r="G950" s="48"/>
      <c r="H950" s="48"/>
      <c r="I950" s="48"/>
      <c r="J950" s="25"/>
      <c r="K950" s="25"/>
      <c r="L950" s="49"/>
      <c r="M950" s="25"/>
      <c r="N950" s="25"/>
      <c r="P950" s="19"/>
    </row>
    <row r="951" spans="1:16" ht="12.75" customHeight="1">
      <c r="A951" s="19"/>
      <c r="B951" s="19"/>
      <c r="C951" s="19"/>
      <c r="D951" s="50"/>
      <c r="E951" s="48"/>
      <c r="F951" s="48"/>
      <c r="G951" s="48"/>
      <c r="H951" s="48"/>
      <c r="I951" s="48"/>
      <c r="J951" s="25"/>
      <c r="K951" s="25"/>
      <c r="L951" s="49"/>
      <c r="M951" s="25"/>
      <c r="N951" s="25"/>
      <c r="P951" s="19"/>
    </row>
    <row r="952" spans="1:16" ht="12.75" customHeight="1">
      <c r="A952" s="19"/>
      <c r="B952" s="19"/>
      <c r="C952" s="19"/>
      <c r="D952" s="50"/>
      <c r="E952" s="48"/>
      <c r="F952" s="48"/>
      <c r="G952" s="48"/>
      <c r="H952" s="48"/>
      <c r="I952" s="48"/>
      <c r="J952" s="25"/>
      <c r="K952" s="25"/>
      <c r="L952" s="49"/>
      <c r="M952" s="25"/>
      <c r="N952" s="25"/>
      <c r="P952" s="19"/>
    </row>
    <row r="953" spans="1:16" ht="12.75" customHeight="1">
      <c r="A953" s="19"/>
      <c r="B953" s="19"/>
      <c r="C953" s="19"/>
      <c r="D953" s="50"/>
      <c r="E953" s="48"/>
      <c r="F953" s="48"/>
      <c r="G953" s="48"/>
      <c r="H953" s="48"/>
      <c r="I953" s="48"/>
      <c r="J953" s="25"/>
      <c r="K953" s="25"/>
      <c r="L953" s="49"/>
      <c r="M953" s="25"/>
      <c r="N953" s="25"/>
      <c r="P953" s="19"/>
    </row>
    <row r="954" spans="1:16" ht="12.75" customHeight="1">
      <c r="A954" s="19"/>
      <c r="B954" s="19"/>
      <c r="C954" s="19"/>
      <c r="D954" s="50"/>
      <c r="E954" s="48"/>
      <c r="F954" s="48"/>
      <c r="G954" s="48"/>
      <c r="H954" s="48"/>
      <c r="I954" s="48"/>
      <c r="J954" s="25"/>
      <c r="K954" s="25"/>
      <c r="L954" s="49"/>
      <c r="M954" s="25"/>
      <c r="N954" s="25"/>
      <c r="P954" s="19"/>
    </row>
    <row r="955" spans="1:16" ht="12.75" customHeight="1">
      <c r="A955" s="19"/>
      <c r="B955" s="19"/>
      <c r="C955" s="19"/>
      <c r="D955" s="50"/>
      <c r="E955" s="48"/>
      <c r="F955" s="48"/>
      <c r="G955" s="48"/>
      <c r="H955" s="48"/>
      <c r="I955" s="48"/>
      <c r="J955" s="25"/>
      <c r="K955" s="25"/>
      <c r="L955" s="49"/>
      <c r="M955" s="25"/>
      <c r="N955" s="25"/>
      <c r="P955" s="19"/>
    </row>
    <row r="956" spans="1:16" ht="12.75" customHeight="1">
      <c r="A956" s="19"/>
      <c r="B956" s="19"/>
      <c r="C956" s="19"/>
      <c r="D956" s="50"/>
      <c r="E956" s="48"/>
      <c r="F956" s="48"/>
      <c r="G956" s="48"/>
      <c r="H956" s="48"/>
      <c r="I956" s="48"/>
      <c r="J956" s="25"/>
      <c r="K956" s="25"/>
      <c r="L956" s="49"/>
      <c r="M956" s="25"/>
      <c r="N956" s="25"/>
      <c r="P956" s="19"/>
    </row>
    <row r="957" spans="1:16" ht="12.75" customHeight="1">
      <c r="A957" s="19"/>
      <c r="B957" s="19"/>
      <c r="C957" s="19"/>
      <c r="D957" s="50"/>
      <c r="E957" s="48"/>
      <c r="F957" s="48"/>
      <c r="G957" s="48"/>
      <c r="H957" s="48"/>
      <c r="I957" s="48"/>
      <c r="J957" s="25"/>
      <c r="K957" s="25"/>
      <c r="L957" s="49"/>
      <c r="M957" s="25"/>
      <c r="N957" s="25"/>
      <c r="P957" s="19"/>
    </row>
    <row r="958" spans="1:16" ht="12.75" customHeight="1">
      <c r="A958" s="19"/>
      <c r="B958" s="19"/>
      <c r="C958" s="19"/>
      <c r="D958" s="50"/>
      <c r="E958" s="48"/>
      <c r="F958" s="48"/>
      <c r="G958" s="48"/>
      <c r="H958" s="48"/>
      <c r="I958" s="48"/>
      <c r="J958" s="25"/>
      <c r="K958" s="25"/>
      <c r="L958" s="49"/>
      <c r="M958" s="25"/>
      <c r="N958" s="25"/>
      <c r="P958" s="19"/>
    </row>
    <row r="959" spans="1:16" ht="12.75" customHeight="1">
      <c r="A959" s="19"/>
      <c r="B959" s="19"/>
      <c r="C959" s="19"/>
      <c r="D959" s="50"/>
      <c r="E959" s="48"/>
      <c r="F959" s="48"/>
      <c r="G959" s="48"/>
      <c r="H959" s="48"/>
      <c r="I959" s="48"/>
      <c r="J959" s="25"/>
      <c r="K959" s="25"/>
      <c r="L959" s="49"/>
      <c r="M959" s="25"/>
      <c r="N959" s="25"/>
      <c r="P959" s="19"/>
    </row>
    <row r="960" spans="1:16" ht="12.75" customHeight="1">
      <c r="A960" s="19"/>
      <c r="B960" s="19"/>
      <c r="C960" s="19"/>
      <c r="D960" s="50"/>
      <c r="E960" s="48"/>
      <c r="F960" s="48"/>
      <c r="G960" s="48"/>
      <c r="H960" s="48"/>
      <c r="I960" s="48"/>
      <c r="J960" s="25"/>
      <c r="K960" s="25"/>
      <c r="L960" s="49"/>
      <c r="M960" s="25"/>
      <c r="N960" s="25"/>
      <c r="P960" s="19"/>
    </row>
    <row r="961" spans="1:16" ht="12.75" customHeight="1">
      <c r="A961" s="19"/>
      <c r="B961" s="19"/>
      <c r="C961" s="19"/>
      <c r="D961" s="50"/>
      <c r="E961" s="48"/>
      <c r="F961" s="48"/>
      <c r="G961" s="48"/>
      <c r="H961" s="48"/>
      <c r="I961" s="48"/>
      <c r="J961" s="25"/>
      <c r="K961" s="25"/>
      <c r="L961" s="49"/>
      <c r="M961" s="25"/>
      <c r="N961" s="25"/>
      <c r="P961" s="19"/>
    </row>
    <row r="962" spans="1:16" ht="12.75" customHeight="1">
      <c r="A962" s="19"/>
      <c r="B962" s="19"/>
      <c r="C962" s="19"/>
      <c r="D962" s="50"/>
      <c r="E962" s="48"/>
      <c r="F962" s="48"/>
      <c r="G962" s="48"/>
      <c r="H962" s="48"/>
      <c r="I962" s="48"/>
      <c r="J962" s="25"/>
      <c r="K962" s="25"/>
      <c r="L962" s="49"/>
      <c r="M962" s="25"/>
      <c r="N962" s="25"/>
      <c r="P962" s="19"/>
    </row>
    <row r="963" spans="1:16" ht="12.75" customHeight="1">
      <c r="A963" s="19"/>
      <c r="B963" s="19"/>
      <c r="C963" s="19"/>
      <c r="D963" s="50"/>
      <c r="E963" s="48"/>
      <c r="F963" s="48"/>
      <c r="G963" s="48"/>
      <c r="H963" s="48"/>
      <c r="I963" s="48"/>
      <c r="J963" s="25"/>
      <c r="K963" s="25"/>
      <c r="L963" s="49"/>
      <c r="M963" s="25"/>
      <c r="N963" s="25"/>
      <c r="P963" s="19"/>
    </row>
    <row r="964" spans="1:16" ht="12.75" customHeight="1">
      <c r="A964" s="19"/>
      <c r="B964" s="19"/>
      <c r="C964" s="19"/>
      <c r="D964" s="50"/>
      <c r="E964" s="48"/>
      <c r="F964" s="48"/>
      <c r="G964" s="48"/>
      <c r="H964" s="48"/>
      <c r="I964" s="48"/>
      <c r="J964" s="25"/>
      <c r="K964" s="25"/>
      <c r="L964" s="49"/>
      <c r="M964" s="25"/>
      <c r="N964" s="25"/>
      <c r="P964" s="19"/>
    </row>
    <row r="965" spans="1:16" ht="12.75" customHeight="1">
      <c r="A965" s="19"/>
      <c r="B965" s="19"/>
      <c r="C965" s="19"/>
      <c r="D965" s="50"/>
      <c r="E965" s="48"/>
      <c r="F965" s="48"/>
      <c r="G965" s="48"/>
      <c r="H965" s="48"/>
      <c r="I965" s="48"/>
      <c r="J965" s="25"/>
      <c r="K965" s="25"/>
      <c r="L965" s="49"/>
      <c r="M965" s="25"/>
      <c r="N965" s="25"/>
      <c r="P965" s="19"/>
    </row>
    <row r="966" spans="1:16" ht="12.75" customHeight="1">
      <c r="A966" s="19"/>
      <c r="B966" s="19"/>
      <c r="C966" s="19"/>
      <c r="D966" s="50"/>
      <c r="E966" s="48"/>
      <c r="F966" s="48"/>
      <c r="G966" s="48"/>
      <c r="H966" s="48"/>
      <c r="I966" s="48"/>
      <c r="J966" s="25"/>
      <c r="K966" s="25"/>
      <c r="L966" s="49"/>
      <c r="M966" s="25"/>
      <c r="N966" s="25"/>
      <c r="P966" s="19"/>
    </row>
    <row r="967" spans="1:16" ht="12.75" customHeight="1">
      <c r="A967" s="19"/>
      <c r="B967" s="19"/>
      <c r="C967" s="19"/>
      <c r="D967" s="50"/>
      <c r="E967" s="48"/>
      <c r="F967" s="48"/>
      <c r="G967" s="48"/>
      <c r="H967" s="48"/>
      <c r="I967" s="48"/>
      <c r="J967" s="25"/>
      <c r="K967" s="25"/>
      <c r="L967" s="49"/>
      <c r="M967" s="25"/>
      <c r="N967" s="25"/>
      <c r="P967" s="19"/>
    </row>
    <row r="968" spans="1:16" ht="12.75" customHeight="1">
      <c r="A968" s="19"/>
      <c r="B968" s="19"/>
      <c r="C968" s="19"/>
      <c r="D968" s="50"/>
      <c r="E968" s="48"/>
      <c r="F968" s="48"/>
      <c r="G968" s="48"/>
      <c r="H968" s="48"/>
      <c r="I968" s="48"/>
      <c r="J968" s="25"/>
      <c r="K968" s="25"/>
      <c r="L968" s="49"/>
      <c r="M968" s="25"/>
      <c r="N968" s="25"/>
      <c r="P968" s="19"/>
    </row>
    <row r="969" spans="1:16" ht="12.75" customHeight="1">
      <c r="A969" s="19"/>
      <c r="B969" s="19"/>
      <c r="C969" s="19"/>
      <c r="D969" s="50"/>
      <c r="E969" s="48"/>
      <c r="F969" s="48"/>
      <c r="G969" s="48"/>
      <c r="H969" s="48"/>
      <c r="I969" s="48"/>
      <c r="J969" s="25"/>
      <c r="K969" s="25"/>
      <c r="L969" s="49"/>
      <c r="M969" s="25"/>
      <c r="N969" s="25"/>
      <c r="P969" s="19"/>
    </row>
    <row r="970" spans="1:16" ht="12.75" customHeight="1">
      <c r="A970" s="19"/>
      <c r="B970" s="19"/>
      <c r="C970" s="19"/>
      <c r="D970" s="50"/>
      <c r="E970" s="48"/>
      <c r="F970" s="48"/>
      <c r="G970" s="48"/>
      <c r="H970" s="48"/>
      <c r="I970" s="48"/>
      <c r="J970" s="25"/>
      <c r="K970" s="25"/>
      <c r="L970" s="49"/>
      <c r="M970" s="25"/>
      <c r="N970" s="25"/>
      <c r="P970" s="19"/>
    </row>
    <row r="971" spans="1:16" ht="12.75" customHeight="1">
      <c r="A971" s="19"/>
      <c r="B971" s="19"/>
      <c r="C971" s="19"/>
      <c r="D971" s="50"/>
      <c r="E971" s="48"/>
      <c r="F971" s="48"/>
      <c r="G971" s="48"/>
      <c r="H971" s="48"/>
      <c r="I971" s="48"/>
      <c r="J971" s="25"/>
      <c r="K971" s="25"/>
      <c r="L971" s="49"/>
      <c r="M971" s="25"/>
      <c r="N971" s="25"/>
      <c r="P971" s="19"/>
    </row>
    <row r="972" spans="1:16" ht="12.75" customHeight="1">
      <c r="A972" s="19"/>
      <c r="B972" s="19"/>
      <c r="C972" s="19"/>
      <c r="D972" s="50"/>
      <c r="E972" s="48"/>
      <c r="F972" s="48"/>
      <c r="G972" s="48"/>
      <c r="H972" s="48"/>
      <c r="I972" s="48"/>
      <c r="J972" s="25"/>
      <c r="K972" s="25"/>
      <c r="L972" s="49"/>
      <c r="M972" s="25"/>
      <c r="N972" s="25"/>
      <c r="P972" s="19"/>
    </row>
    <row r="973" spans="1:16" ht="12.75" customHeight="1">
      <c r="A973" s="19"/>
      <c r="B973" s="19"/>
      <c r="C973" s="19"/>
      <c r="D973" s="50"/>
      <c r="E973" s="48"/>
      <c r="F973" s="48"/>
      <c r="G973" s="48"/>
      <c r="H973" s="48"/>
      <c r="I973" s="48"/>
      <c r="J973" s="25"/>
      <c r="K973" s="25"/>
      <c r="L973" s="49"/>
      <c r="M973" s="25"/>
      <c r="N973" s="25"/>
      <c r="P973" s="19"/>
    </row>
    <row r="974" spans="1:16" ht="12.75" customHeight="1">
      <c r="A974" s="19"/>
      <c r="B974" s="19"/>
      <c r="C974" s="19"/>
      <c r="D974" s="50"/>
      <c r="E974" s="48"/>
      <c r="F974" s="48"/>
      <c r="G974" s="48"/>
      <c r="H974" s="48"/>
      <c r="I974" s="48"/>
      <c r="J974" s="25"/>
      <c r="K974" s="25"/>
      <c r="L974" s="49"/>
      <c r="M974" s="25"/>
      <c r="N974" s="25"/>
      <c r="P974" s="19"/>
    </row>
    <row r="975" spans="1:16" ht="12.75" customHeight="1">
      <c r="A975" s="19"/>
      <c r="B975" s="19"/>
      <c r="C975" s="19"/>
      <c r="D975" s="50"/>
      <c r="E975" s="48"/>
      <c r="F975" s="48"/>
      <c r="G975" s="48"/>
      <c r="H975" s="48"/>
      <c r="I975" s="48"/>
      <c r="J975" s="25"/>
      <c r="K975" s="25"/>
      <c r="L975" s="49"/>
      <c r="M975" s="25"/>
      <c r="N975" s="25"/>
      <c r="P975" s="19"/>
    </row>
    <row r="976" spans="1:16" ht="12.75" customHeight="1">
      <c r="A976" s="19"/>
      <c r="B976" s="19"/>
      <c r="C976" s="19"/>
      <c r="D976" s="50"/>
      <c r="E976" s="48"/>
      <c r="F976" s="48"/>
      <c r="G976" s="48"/>
      <c r="H976" s="48"/>
      <c r="I976" s="48"/>
      <c r="J976" s="25"/>
      <c r="K976" s="25"/>
      <c r="L976" s="49"/>
      <c r="M976" s="25"/>
      <c r="N976" s="25"/>
      <c r="P976" s="19"/>
    </row>
    <row r="977" spans="1:16" ht="12.75" customHeight="1">
      <c r="A977" s="19"/>
      <c r="B977" s="19"/>
      <c r="C977" s="19"/>
      <c r="D977" s="50"/>
      <c r="E977" s="48"/>
      <c r="F977" s="48"/>
      <c r="G977" s="48"/>
      <c r="H977" s="48"/>
      <c r="I977" s="48"/>
      <c r="J977" s="25"/>
      <c r="K977" s="25"/>
      <c r="L977" s="49"/>
      <c r="M977" s="25"/>
      <c r="N977" s="25"/>
      <c r="P977" s="19"/>
    </row>
    <row r="978" spans="1:16" ht="12.75" customHeight="1">
      <c r="A978" s="19"/>
      <c r="B978" s="19"/>
      <c r="C978" s="19"/>
      <c r="D978" s="50"/>
      <c r="E978" s="48"/>
      <c r="F978" s="48"/>
      <c r="G978" s="48"/>
      <c r="H978" s="48"/>
      <c r="I978" s="48"/>
      <c r="J978" s="25"/>
      <c r="K978" s="25"/>
      <c r="L978" s="49"/>
      <c r="M978" s="25"/>
      <c r="N978" s="25"/>
      <c r="P978" s="19"/>
    </row>
    <row r="979" spans="1:16" ht="12.75" customHeight="1">
      <c r="A979" s="19"/>
      <c r="B979" s="19"/>
      <c r="C979" s="19"/>
      <c r="D979" s="50"/>
      <c r="E979" s="48"/>
      <c r="F979" s="48"/>
      <c r="G979" s="48"/>
      <c r="H979" s="48"/>
      <c r="I979" s="48"/>
      <c r="J979" s="25"/>
      <c r="K979" s="25"/>
      <c r="L979" s="49"/>
      <c r="M979" s="25"/>
      <c r="N979" s="25"/>
      <c r="P979" s="19"/>
    </row>
    <row r="980" spans="1:16" ht="12.75" customHeight="1">
      <c r="A980" s="19"/>
      <c r="B980" s="19"/>
      <c r="C980" s="19"/>
      <c r="D980" s="50"/>
      <c r="E980" s="48"/>
      <c r="F980" s="48"/>
      <c r="G980" s="48"/>
      <c r="H980" s="48"/>
      <c r="I980" s="48"/>
      <c r="J980" s="25"/>
      <c r="K980" s="25"/>
      <c r="L980" s="49"/>
      <c r="M980" s="25"/>
      <c r="N980" s="25"/>
      <c r="P980" s="19"/>
    </row>
    <row r="981" spans="1:16" ht="12.75" customHeight="1">
      <c r="A981" s="19"/>
      <c r="B981" s="19"/>
      <c r="C981" s="19"/>
      <c r="D981" s="50"/>
      <c r="E981" s="48"/>
      <c r="F981" s="48"/>
      <c r="G981" s="48"/>
      <c r="H981" s="48"/>
      <c r="I981" s="48"/>
      <c r="J981" s="25"/>
      <c r="K981" s="25"/>
      <c r="L981" s="49"/>
      <c r="M981" s="25"/>
      <c r="N981" s="25"/>
      <c r="P981" s="19"/>
    </row>
    <row r="982" spans="1:16" ht="12.75" customHeight="1">
      <c r="A982" s="19"/>
      <c r="B982" s="19"/>
      <c r="C982" s="19"/>
      <c r="D982" s="50"/>
      <c r="E982" s="48"/>
      <c r="F982" s="48"/>
      <c r="G982" s="48"/>
      <c r="H982" s="48"/>
      <c r="I982" s="48"/>
      <c r="J982" s="25"/>
      <c r="K982" s="25"/>
      <c r="L982" s="49"/>
      <c r="M982" s="25"/>
      <c r="N982" s="25"/>
      <c r="P982" s="19"/>
    </row>
    <row r="983" spans="1:16" ht="12.75" customHeight="1">
      <c r="A983" s="19"/>
      <c r="B983" s="19"/>
      <c r="C983" s="19"/>
      <c r="D983" s="50"/>
      <c r="E983" s="48"/>
      <c r="F983" s="48"/>
      <c r="G983" s="48"/>
      <c r="H983" s="48"/>
      <c r="I983" s="48"/>
      <c r="J983" s="25"/>
      <c r="K983" s="25"/>
      <c r="L983" s="49"/>
      <c r="M983" s="25"/>
      <c r="N983" s="25"/>
      <c r="P983" s="19"/>
    </row>
    <row r="984" spans="1:16" ht="12.75" customHeight="1">
      <c r="A984" s="19"/>
      <c r="B984" s="19"/>
      <c r="C984" s="19"/>
      <c r="D984" s="50"/>
      <c r="E984" s="48"/>
      <c r="F984" s="48"/>
      <c r="G984" s="48"/>
      <c r="H984" s="48"/>
      <c r="I984" s="48"/>
      <c r="J984" s="25"/>
      <c r="K984" s="25"/>
      <c r="L984" s="49"/>
      <c r="M984" s="25"/>
      <c r="N984" s="25"/>
      <c r="P984" s="19"/>
    </row>
    <row r="985" spans="1:16" ht="12.75" customHeight="1">
      <c r="A985" s="19"/>
      <c r="B985" s="19"/>
      <c r="C985" s="19"/>
      <c r="D985" s="50"/>
      <c r="E985" s="48"/>
      <c r="F985" s="48"/>
      <c r="G985" s="48"/>
      <c r="H985" s="48"/>
      <c r="I985" s="48"/>
      <c r="J985" s="25"/>
      <c r="K985" s="25"/>
      <c r="L985" s="49"/>
      <c r="M985" s="25"/>
      <c r="N985" s="25"/>
      <c r="P985" s="19"/>
    </row>
    <row r="986" spans="1:16" ht="12.75" customHeight="1">
      <c r="A986" s="19"/>
      <c r="B986" s="19"/>
      <c r="C986" s="19"/>
      <c r="D986" s="50"/>
      <c r="E986" s="48"/>
      <c r="F986" s="48"/>
      <c r="G986" s="48"/>
      <c r="H986" s="48"/>
      <c r="I986" s="48"/>
      <c r="J986" s="25"/>
      <c r="K986" s="25"/>
      <c r="L986" s="49"/>
      <c r="M986" s="25"/>
      <c r="N986" s="25"/>
      <c r="P986" s="19"/>
    </row>
    <row r="987" spans="1:16" ht="12.75" customHeight="1">
      <c r="A987" s="19"/>
      <c r="B987" s="19"/>
      <c r="C987" s="19"/>
      <c r="D987" s="50"/>
      <c r="E987" s="48"/>
      <c r="F987" s="48"/>
      <c r="G987" s="48"/>
      <c r="H987" s="48"/>
      <c r="I987" s="48"/>
      <c r="J987" s="25"/>
      <c r="K987" s="25"/>
      <c r="L987" s="49"/>
      <c r="M987" s="25"/>
      <c r="N987" s="25"/>
      <c r="P987" s="19"/>
    </row>
    <row r="988" spans="1:16" ht="12.75" customHeight="1">
      <c r="A988" s="19"/>
      <c r="B988" s="19"/>
      <c r="C988" s="19"/>
      <c r="D988" s="50"/>
      <c r="E988" s="48"/>
      <c r="F988" s="48"/>
      <c r="G988" s="48"/>
      <c r="H988" s="48"/>
      <c r="I988" s="48"/>
      <c r="J988" s="25"/>
      <c r="K988" s="25"/>
      <c r="L988" s="49"/>
      <c r="M988" s="25"/>
      <c r="N988" s="25"/>
      <c r="P988" s="19"/>
    </row>
    <row r="989" spans="1:16" ht="12.75" customHeight="1">
      <c r="A989" s="19"/>
      <c r="B989" s="19"/>
      <c r="C989" s="19"/>
      <c r="D989" s="50"/>
      <c r="E989" s="48"/>
      <c r="F989" s="48"/>
      <c r="G989" s="48"/>
      <c r="H989" s="48"/>
      <c r="I989" s="48"/>
      <c r="J989" s="25"/>
      <c r="K989" s="25"/>
      <c r="L989" s="49"/>
      <c r="M989" s="25"/>
      <c r="N989" s="25"/>
      <c r="P989" s="19"/>
    </row>
    <row r="990" spans="1:16" ht="12.75" customHeight="1">
      <c r="A990" s="19"/>
      <c r="B990" s="19"/>
      <c r="C990" s="19"/>
      <c r="D990" s="50"/>
      <c r="E990" s="48"/>
      <c r="F990" s="48"/>
      <c r="G990" s="48"/>
      <c r="H990" s="48"/>
      <c r="I990" s="48"/>
      <c r="J990" s="25"/>
      <c r="K990" s="25"/>
      <c r="L990" s="49"/>
      <c r="M990" s="25"/>
      <c r="N990" s="25"/>
      <c r="P990" s="19"/>
    </row>
    <row r="991" spans="1:16" ht="12.75" customHeight="1">
      <c r="A991" s="19"/>
      <c r="B991" s="19"/>
      <c r="C991" s="19"/>
      <c r="D991" s="50"/>
      <c r="E991" s="48"/>
      <c r="F991" s="48"/>
      <c r="G991" s="48"/>
      <c r="H991" s="48"/>
      <c r="I991" s="48"/>
      <c r="J991" s="25"/>
      <c r="K991" s="25"/>
      <c r="L991" s="49"/>
      <c r="M991" s="25"/>
      <c r="N991" s="25"/>
      <c r="P991" s="19"/>
    </row>
    <row r="992" spans="1:16" ht="12.75" customHeight="1">
      <c r="A992" s="19"/>
      <c r="B992" s="19"/>
      <c r="C992" s="19"/>
      <c r="D992" s="50"/>
      <c r="E992" s="48"/>
      <c r="F992" s="48"/>
      <c r="G992" s="48"/>
      <c r="H992" s="48"/>
      <c r="I992" s="48"/>
      <c r="J992" s="25"/>
      <c r="K992" s="25"/>
      <c r="L992" s="49"/>
      <c r="M992" s="25"/>
      <c r="N992" s="25"/>
      <c r="P992" s="19"/>
    </row>
    <row r="993" spans="1:16" ht="12.75" customHeight="1">
      <c r="A993" s="19"/>
      <c r="B993" s="19"/>
      <c r="C993" s="19"/>
      <c r="D993" s="50"/>
      <c r="E993" s="48"/>
      <c r="F993" s="48"/>
      <c r="G993" s="48"/>
      <c r="H993" s="48"/>
      <c r="I993" s="48"/>
      <c r="J993" s="25"/>
      <c r="K993" s="25"/>
      <c r="L993" s="49"/>
      <c r="M993" s="25"/>
      <c r="N993" s="25"/>
      <c r="P993" s="19"/>
    </row>
    <row r="994" spans="1:16" ht="12.75" customHeight="1">
      <c r="A994" s="19"/>
      <c r="B994" s="19"/>
      <c r="C994" s="19"/>
      <c r="D994" s="50"/>
      <c r="E994" s="48"/>
      <c r="F994" s="48"/>
      <c r="G994" s="48"/>
      <c r="H994" s="48"/>
      <c r="I994" s="48"/>
      <c r="J994" s="25"/>
      <c r="K994" s="25"/>
      <c r="L994" s="49"/>
      <c r="M994" s="25"/>
      <c r="N994" s="25"/>
      <c r="P994" s="19"/>
    </row>
    <row r="995" spans="1:16" ht="12.75" customHeight="1">
      <c r="A995" s="19"/>
      <c r="B995" s="19"/>
      <c r="C995" s="19"/>
      <c r="D995" s="50"/>
      <c r="E995" s="48"/>
      <c r="F995" s="48"/>
      <c r="G995" s="48"/>
      <c r="H995" s="48"/>
      <c r="I995" s="48"/>
      <c r="J995" s="25"/>
      <c r="K995" s="25"/>
      <c r="L995" s="49"/>
      <c r="M995" s="25"/>
      <c r="N995" s="25"/>
      <c r="P995" s="19"/>
    </row>
    <row r="996" spans="1:16" ht="12.75" customHeight="1">
      <c r="A996" s="19"/>
      <c r="B996" s="19"/>
      <c r="C996" s="19"/>
      <c r="D996" s="50"/>
      <c r="E996" s="48"/>
      <c r="F996" s="48"/>
      <c r="G996" s="48"/>
      <c r="H996" s="48"/>
      <c r="I996" s="48"/>
      <c r="J996" s="25"/>
      <c r="K996" s="25"/>
      <c r="L996" s="49"/>
      <c r="M996" s="25"/>
      <c r="N996" s="25"/>
      <c r="P996" s="19"/>
    </row>
    <row r="997" spans="1:16" ht="12.75" customHeight="1">
      <c r="A997" s="19"/>
      <c r="B997" s="19"/>
      <c r="C997" s="19"/>
      <c r="D997" s="50"/>
      <c r="E997" s="48"/>
      <c r="F997" s="48"/>
      <c r="G997" s="48"/>
      <c r="H997" s="48"/>
      <c r="I997" s="48"/>
      <c r="J997" s="25"/>
      <c r="K997" s="25"/>
      <c r="L997" s="49"/>
      <c r="M997" s="25"/>
      <c r="N997" s="25"/>
      <c r="P997" s="19"/>
    </row>
    <row r="998" spans="1:16" ht="12.75" customHeight="1">
      <c r="A998" s="19"/>
      <c r="B998" s="19"/>
      <c r="C998" s="19"/>
      <c r="D998" s="50"/>
      <c r="E998" s="48"/>
      <c r="F998" s="48"/>
      <c r="G998" s="48"/>
      <c r="H998" s="48"/>
      <c r="I998" s="48"/>
      <c r="J998" s="25"/>
      <c r="K998" s="25"/>
      <c r="L998" s="49"/>
      <c r="M998" s="25"/>
      <c r="N998" s="25"/>
      <c r="P998" s="19"/>
    </row>
    <row r="999" spans="1:16" ht="12.75" customHeight="1">
      <c r="A999" s="19"/>
      <c r="B999" s="19"/>
      <c r="C999" s="19"/>
      <c r="D999" s="50"/>
      <c r="E999" s="48"/>
      <c r="F999" s="48"/>
      <c r="G999" s="48"/>
      <c r="H999" s="48"/>
      <c r="I999" s="48"/>
      <c r="J999" s="25"/>
      <c r="K999" s="25"/>
      <c r="L999" s="49"/>
      <c r="M999" s="25"/>
      <c r="N999" s="25"/>
      <c r="P999" s="19"/>
    </row>
    <row r="1000" spans="1:16" ht="12.75" customHeight="1">
      <c r="A1000" s="19"/>
      <c r="B1000" s="19"/>
      <c r="C1000" s="19"/>
      <c r="D1000" s="50"/>
      <c r="E1000" s="48"/>
      <c r="F1000" s="48"/>
      <c r="G1000" s="48"/>
      <c r="H1000" s="48"/>
      <c r="I1000" s="48"/>
      <c r="J1000" s="25"/>
      <c r="K1000" s="25"/>
      <c r="L1000" s="49"/>
      <c r="M1000" s="25"/>
      <c r="N1000" s="25"/>
      <c r="P1000" s="19"/>
    </row>
  </sheetData>
  <autoFilter ref="A1:N30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Q1000"/>
  <sheetViews>
    <sheetView workbookViewId="0"/>
  </sheetViews>
  <sheetFormatPr defaultColWidth="14.42578125" defaultRowHeight="15" customHeight="1"/>
  <cols>
    <col min="1" max="1" width="20.28515625" customWidth="1"/>
    <col min="2" max="2" width="10.85546875" customWidth="1"/>
    <col min="3" max="3" width="9" hidden="1" customWidth="1"/>
    <col min="4" max="4" width="11.5703125" customWidth="1"/>
    <col min="5" max="5" width="7.28515625" customWidth="1"/>
    <col min="6" max="6" width="9" customWidth="1"/>
    <col min="7" max="7" width="11.7109375" customWidth="1"/>
    <col min="8" max="8" width="11.42578125" customWidth="1"/>
    <col min="9" max="9" width="19.7109375" customWidth="1"/>
    <col min="10" max="10" width="15.7109375" hidden="1" customWidth="1"/>
    <col min="11" max="11" width="24.5703125" customWidth="1"/>
    <col min="12" max="12" width="17.5703125" customWidth="1"/>
    <col min="13" max="13" width="20" hidden="1" customWidth="1"/>
    <col min="14" max="14" width="21.7109375" customWidth="1"/>
    <col min="15" max="15" width="8" customWidth="1"/>
    <col min="16" max="16" width="21.42578125" customWidth="1"/>
    <col min="17" max="27" width="8" customWidth="1"/>
  </cols>
  <sheetData>
    <row r="1" spans="1:17" ht="12.75" customHeight="1">
      <c r="A1" s="1" t="s">
        <v>97</v>
      </c>
      <c r="B1" s="2" t="s">
        <v>3</v>
      </c>
      <c r="C1" s="1" t="s">
        <v>4</v>
      </c>
      <c r="D1" s="1" t="s">
        <v>5</v>
      </c>
      <c r="E1" s="1" t="s">
        <v>6</v>
      </c>
      <c r="F1" s="1" t="s">
        <v>98</v>
      </c>
      <c r="G1" s="1" t="s">
        <v>99</v>
      </c>
      <c r="H1" s="1" t="s">
        <v>9</v>
      </c>
      <c r="I1" s="7" t="s">
        <v>100</v>
      </c>
      <c r="J1" s="43" t="s">
        <v>101</v>
      </c>
      <c r="K1" s="6" t="s">
        <v>12</v>
      </c>
      <c r="L1" s="7" t="s">
        <v>13</v>
      </c>
      <c r="M1" s="6" t="s">
        <v>14</v>
      </c>
      <c r="N1" s="6" t="s">
        <v>14</v>
      </c>
      <c r="P1" s="8" t="s">
        <v>15</v>
      </c>
    </row>
    <row r="2" spans="1:17" ht="12.75" customHeight="1">
      <c r="A2" s="9" t="s">
        <v>70</v>
      </c>
      <c r="B2" s="14" t="s">
        <v>26</v>
      </c>
      <c r="C2" s="14">
        <v>8</v>
      </c>
      <c r="D2" s="14">
        <v>9</v>
      </c>
      <c r="E2" s="14">
        <v>8.5</v>
      </c>
      <c r="F2" s="14">
        <v>8</v>
      </c>
      <c r="G2" s="14">
        <v>7.5</v>
      </c>
      <c r="H2" s="14">
        <v>9</v>
      </c>
      <c r="I2" s="15">
        <f>'DIFENSORI - GE'!$D2*'Pesi e Budget Iniziale'!$F$5+'DIFENSORI - GE'!$E2*'Pesi e Budget Iniziale'!$F$6+'Pesi e Budget Iniziale'!$F$7*'DIFENSORI - GE'!F2+'DIFENSORI - GE'!$G2*'Pesi e Budget Iniziale'!$F$8+'Pesi e Budget Iniziale'!$F$9*'DIFENSORI - GE'!$H2+VLOOKUP(B2,SQUADRE!$A$2:$B$21,2,FALSE)*'Pesi e Budget Iniziale'!$F$10+'Pesi e Budget Iniziale'!$F$11*VLOOKUP(B2,'FATTORE CASA'!$A$2:$B$21,2,FALSE)+VLOOKUP(B2,ALLENATORE!$A$2:$B$21,2,FALSE)*'Pesi e Budget Iniziale'!$F$12</f>
        <v>94.570493333333332</v>
      </c>
      <c r="J2" s="16">
        <f>'Pesi e Budget Iniziale'!C30</f>
        <v>25</v>
      </c>
      <c r="K2" s="16">
        <f t="shared" ref="K2:K185" si="0">IF(J2&lt;1,1,J2)</f>
        <v>25</v>
      </c>
      <c r="L2" s="15">
        <f>'DIFENSORI - GE'!$D2*'Pesi e Budget Iniziale'!$H$5+'DIFENSORI - GE'!$E2*'Pesi e Budget Iniziale'!$H$6+'Pesi e Budget Iniziale'!$H$7*'DIFENSORI - GE'!F2+'DIFENSORI - GE'!$G2*'Pesi e Budget Iniziale'!$H$8+'Pesi e Budget Iniziale'!$H$9*'DIFENSORI - GE'!$H2+VLOOKUP(B2,SQUADRE!$A$2:$B$21,2,FALSE)*'Pesi e Budget Iniziale'!$H$10+'Pesi e Budget Iniziale'!$H$11*VLOOKUP(B2,'FATTORE CASA'!$A$2:$B$21,2,FALSE)+VLOOKUP(B2,ALLENATORE!$A$2:$B$21,2,FALSE)*'Pesi e Budget Iniziale'!$H$12</f>
        <v>100.64799333333333</v>
      </c>
      <c r="M2" s="16">
        <f>J2*L2/I2</f>
        <v>26.606605767239309</v>
      </c>
      <c r="N2" s="16">
        <f t="shared" ref="N2:N185" si="1">IF(M2&lt;=0,1,M2)</f>
        <v>26.606605767239309</v>
      </c>
      <c r="P2" s="17" t="s">
        <v>18</v>
      </c>
    </row>
    <row r="3" spans="1:17" ht="12.75" customHeight="1">
      <c r="A3" s="9" t="s">
        <v>104</v>
      </c>
      <c r="B3" s="14" t="s">
        <v>17</v>
      </c>
      <c r="C3" s="14">
        <v>9</v>
      </c>
      <c r="D3" s="14">
        <v>8</v>
      </c>
      <c r="E3" s="14">
        <v>8</v>
      </c>
      <c r="F3" s="14">
        <v>6</v>
      </c>
      <c r="G3" s="14">
        <v>6</v>
      </c>
      <c r="H3" s="14">
        <v>9</v>
      </c>
      <c r="I3" s="15">
        <f>'DIFENSORI - GE'!$D3*'Pesi e Budget Iniziale'!$F$5+'DIFENSORI - GE'!$E3*'Pesi e Budget Iniziale'!$F$6+'Pesi e Budget Iniziale'!$F$7*'DIFENSORI - GE'!F3+'DIFENSORI - GE'!$G3*'Pesi e Budget Iniziale'!$F$8+'Pesi e Budget Iniziale'!$F$9*'DIFENSORI - GE'!$H3+VLOOKUP(B3,SQUADRE!$A$2:$B$21,2,FALSE)*'Pesi e Budget Iniziale'!$F$10+'Pesi e Budget Iniziale'!$F$11*VLOOKUP(B3,'FATTORE CASA'!$A$2:$B$21,2,FALSE)+VLOOKUP(B3,ALLENATORE!$A$2:$B$21,2,FALSE)*'Pesi e Budget Iniziale'!$F$12</f>
        <v>89.882216666666665</v>
      </c>
      <c r="J3" s="16">
        <f t="shared" ref="J3:J185" si="2">$J$2-((I$2-I3)/(I$2-$Q$13)*$J$2)</f>
        <v>19.566331198111989</v>
      </c>
      <c r="K3" s="16">
        <f t="shared" si="0"/>
        <v>19.566331198111989</v>
      </c>
      <c r="L3" s="15">
        <f>'DIFENSORI - GE'!$D3*'Pesi e Budget Iniziale'!$H$5+'DIFENSORI - GE'!$E3*'Pesi e Budget Iniziale'!$H$6+'Pesi e Budget Iniziale'!$H$7*'DIFENSORI - GE'!F3+'DIFENSORI - GE'!$G3*'Pesi e Budget Iniziale'!$H$8+'Pesi e Budget Iniziale'!$H$9*'DIFENSORI - GE'!$H3+VLOOKUP(B3,SQUADRE!$A$2:$B$21,2,FALSE)*'Pesi e Budget Iniziale'!$H$10+'Pesi e Budget Iniziale'!$H$11*VLOOKUP(B3,'FATTORE CASA'!$A$2:$B$21,2,FALSE)+VLOOKUP(B3,ALLENATORE!$A$2:$B$21,2,FALSE)*'Pesi e Budget Iniziale'!$H$12</f>
        <v>95.602216666666664</v>
      </c>
      <c r="M3" s="16">
        <f t="shared" ref="M3:M185" si="3">$M$2-((L$2-L3)/(L$2-$Q$13)*$M$2)</f>
        <v>21.7508830049773</v>
      </c>
      <c r="N3" s="16">
        <f t="shared" si="1"/>
        <v>21.7508830049773</v>
      </c>
      <c r="P3" s="17" t="s">
        <v>24</v>
      </c>
    </row>
    <row r="4" spans="1:17" ht="12.75" customHeight="1">
      <c r="A4" s="9" t="s">
        <v>106</v>
      </c>
      <c r="B4" s="14" t="s">
        <v>17</v>
      </c>
      <c r="C4" s="14">
        <v>9</v>
      </c>
      <c r="D4" s="14">
        <v>7</v>
      </c>
      <c r="E4" s="14">
        <v>7</v>
      </c>
      <c r="F4" s="14">
        <v>7</v>
      </c>
      <c r="G4" s="14">
        <v>7</v>
      </c>
      <c r="H4" s="14">
        <v>9</v>
      </c>
      <c r="I4" s="15">
        <f>'DIFENSORI - GE'!$D4*'Pesi e Budget Iniziale'!$F$5+'DIFENSORI - GE'!$E4*'Pesi e Budget Iniziale'!$F$6+'Pesi e Budget Iniziale'!$F$7*'DIFENSORI - GE'!F4+'DIFENSORI - GE'!$G4*'Pesi e Budget Iniziale'!$F$8+'Pesi e Budget Iniziale'!$F$9*'DIFENSORI - GE'!$H4+VLOOKUP(B4,SQUADRE!$A$2:$B$21,2,FALSE)*'Pesi e Budget Iniziale'!$F$10+'Pesi e Budget Iniziale'!$F$11*VLOOKUP(B4,'FATTORE CASA'!$A$2:$B$21,2,FALSE)+VLOOKUP(B4,ALLENATORE!$A$2:$B$21,2,FALSE)*'Pesi e Budget Iniziale'!$F$12</f>
        <v>89.665506666666687</v>
      </c>
      <c r="J4" s="16">
        <f t="shared" si="2"/>
        <v>19.315166335246879</v>
      </c>
      <c r="K4" s="16">
        <f t="shared" si="0"/>
        <v>19.315166335246879</v>
      </c>
      <c r="L4" s="15">
        <f>'DIFENSORI - GE'!$D4*'Pesi e Budget Iniziale'!$H$5+'DIFENSORI - GE'!$E4*'Pesi e Budget Iniziale'!$H$6+'Pesi e Budget Iniziale'!$H$7*'DIFENSORI - GE'!F4+'DIFENSORI - GE'!$G4*'Pesi e Budget Iniziale'!$H$8+'Pesi e Budget Iniziale'!$H$9*'DIFENSORI - GE'!$H4+VLOOKUP(B4,SQUADRE!$A$2:$B$21,2,FALSE)*'Pesi e Budget Iniziale'!$H$10+'Pesi e Budget Iniziale'!$H$11*VLOOKUP(B4,'FATTORE CASA'!$A$2:$B$21,2,FALSE)+VLOOKUP(B4,ALLENATORE!$A$2:$B$21,2,FALSE)*'Pesi e Budget Iniziale'!$H$12</f>
        <v>94.670506666666682</v>
      </c>
      <c r="M4" s="16">
        <f t="shared" si="3"/>
        <v>20.854266734837115</v>
      </c>
      <c r="N4" s="16">
        <f t="shared" si="1"/>
        <v>20.854266734837115</v>
      </c>
      <c r="P4" s="17" t="s">
        <v>29</v>
      </c>
    </row>
    <row r="5" spans="1:17" ht="12.75" customHeight="1">
      <c r="A5" s="9" t="s">
        <v>110</v>
      </c>
      <c r="B5" s="14" t="s">
        <v>20</v>
      </c>
      <c r="C5" s="14">
        <v>9</v>
      </c>
      <c r="D5" s="14">
        <v>9</v>
      </c>
      <c r="E5" s="14">
        <v>8</v>
      </c>
      <c r="F5" s="14">
        <v>7</v>
      </c>
      <c r="G5" s="14">
        <v>7</v>
      </c>
      <c r="H5" s="14">
        <v>8</v>
      </c>
      <c r="I5" s="15">
        <f>'DIFENSORI - GE'!$D5*'Pesi e Budget Iniziale'!$F$5+'DIFENSORI - GE'!$E5*'Pesi e Budget Iniziale'!$F$6+'Pesi e Budget Iniziale'!$F$7*'DIFENSORI - GE'!F5+'DIFENSORI - GE'!$G5*'Pesi e Budget Iniziale'!$F$8+'Pesi e Budget Iniziale'!$F$9*'DIFENSORI - GE'!$H5+VLOOKUP(B5,SQUADRE!$A$2:$B$21,2,FALSE)*'Pesi e Budget Iniziale'!$F$10+'Pesi e Budget Iniziale'!$F$11*VLOOKUP(B5,'FATTORE CASA'!$A$2:$B$21,2,FALSE)+VLOOKUP(B5,ALLENATORE!$A$2:$B$21,2,FALSE)*'Pesi e Budget Iniziale'!$F$12</f>
        <v>89.133633333333322</v>
      </c>
      <c r="J5" s="16">
        <f t="shared" si="2"/>
        <v>18.698730117129127</v>
      </c>
      <c r="K5" s="16">
        <f t="shared" si="0"/>
        <v>18.698730117129127</v>
      </c>
      <c r="L5" s="15">
        <f>'DIFENSORI - GE'!$D5*'Pesi e Budget Iniziale'!$H$5+'DIFENSORI - GE'!$E5*'Pesi e Budget Iniziale'!$H$6+'Pesi e Budget Iniziale'!$H$7*'DIFENSORI - GE'!F5+'DIFENSORI - GE'!$G5*'Pesi e Budget Iniziale'!$H$8+'Pesi e Budget Iniziale'!$H$9*'DIFENSORI - GE'!$H5+VLOOKUP(B5,SQUADRE!$A$2:$B$21,2,FALSE)*'Pesi e Budget Iniziale'!$H$10+'Pesi e Budget Iniziale'!$H$11*VLOOKUP(B5,'FATTORE CASA'!$A$2:$B$21,2,FALSE)+VLOOKUP(B5,ALLENATORE!$A$2:$B$21,2,FALSE)*'Pesi e Budget Iniziale'!$H$12</f>
        <v>94.85363333333332</v>
      </c>
      <c r="M5" s="16">
        <f t="shared" si="3"/>
        <v>21.030495764073518</v>
      </c>
      <c r="N5" s="16">
        <f t="shared" si="1"/>
        <v>21.030495764073518</v>
      </c>
      <c r="P5" s="17" t="s">
        <v>34</v>
      </c>
    </row>
    <row r="6" spans="1:17" ht="12.75" customHeight="1">
      <c r="A6" s="9" t="s">
        <v>113</v>
      </c>
      <c r="B6" s="14" t="s">
        <v>20</v>
      </c>
      <c r="C6" s="14">
        <v>8</v>
      </c>
      <c r="D6" s="14">
        <v>8.5</v>
      </c>
      <c r="E6" s="14">
        <v>8</v>
      </c>
      <c r="F6" s="14">
        <v>7</v>
      </c>
      <c r="G6" s="14">
        <v>7</v>
      </c>
      <c r="H6" s="14">
        <v>8</v>
      </c>
      <c r="I6" s="15">
        <f>'DIFENSORI - GE'!$D6*'Pesi e Budget Iniziale'!$F$5+'DIFENSORI - GE'!$E6*'Pesi e Budget Iniziale'!$F$6+'Pesi e Budget Iniziale'!$F$7*'DIFENSORI - GE'!F6+'DIFENSORI - GE'!$G6*'Pesi e Budget Iniziale'!$F$8+'Pesi e Budget Iniziale'!$F$9*'DIFENSORI - GE'!$H6+VLOOKUP(B6,SQUADRE!$A$2:$B$21,2,FALSE)*'Pesi e Budget Iniziale'!$F$10+'Pesi e Budget Iniziale'!$F$11*VLOOKUP(B6,'FATTORE CASA'!$A$2:$B$21,2,FALSE)+VLOOKUP(B6,ALLENATORE!$A$2:$B$21,2,FALSE)*'Pesi e Budget Iniziale'!$F$12</f>
        <v>88.264258333333316</v>
      </c>
      <c r="J6" s="16">
        <f t="shared" si="2"/>
        <v>17.691132624381314</v>
      </c>
      <c r="K6" s="16">
        <f t="shared" si="0"/>
        <v>17.691132624381314</v>
      </c>
      <c r="L6" s="15">
        <f>'DIFENSORI - GE'!$D6*'Pesi e Budget Iniziale'!$H$5+'DIFENSORI - GE'!$E6*'Pesi e Budget Iniziale'!$H$6+'Pesi e Budget Iniziale'!$H$7*'DIFENSORI - GE'!F6+'DIFENSORI - GE'!$G6*'Pesi e Budget Iniziale'!$H$8+'Pesi e Budget Iniziale'!$H$9*'DIFENSORI - GE'!$H6+VLOOKUP(B6,SQUADRE!$A$2:$B$21,2,FALSE)*'Pesi e Budget Iniziale'!$H$10+'Pesi e Budget Iniziale'!$H$11*VLOOKUP(B6,'FATTORE CASA'!$A$2:$B$21,2,FALSE)+VLOOKUP(B6,ALLENATORE!$A$2:$B$21,2,FALSE)*'Pesi e Budget Iniziale'!$H$12</f>
        <v>93.984258333333315</v>
      </c>
      <c r="M6" s="16">
        <f t="shared" si="3"/>
        <v>20.193866587770653</v>
      </c>
      <c r="N6" s="16">
        <f t="shared" si="1"/>
        <v>20.193866587770653</v>
      </c>
      <c r="P6" s="17" t="s">
        <v>41</v>
      </c>
    </row>
    <row r="7" spans="1:17" ht="12.75" customHeight="1">
      <c r="A7" s="9" t="s">
        <v>117</v>
      </c>
      <c r="B7" s="14" t="s">
        <v>17</v>
      </c>
      <c r="C7" s="14">
        <v>9</v>
      </c>
      <c r="D7" s="14">
        <v>7.5</v>
      </c>
      <c r="E7" s="14">
        <v>7</v>
      </c>
      <c r="F7" s="14">
        <v>8</v>
      </c>
      <c r="G7" s="14">
        <v>5</v>
      </c>
      <c r="H7" s="14">
        <v>7.5</v>
      </c>
      <c r="I7" s="15">
        <f>'DIFENSORI - GE'!$D7*'Pesi e Budget Iniziale'!$F$5+'DIFENSORI - GE'!$E7*'Pesi e Budget Iniziale'!$F$6+'Pesi e Budget Iniziale'!$F$7*'DIFENSORI - GE'!F7+'DIFENSORI - GE'!$G7*'Pesi e Budget Iniziale'!$F$8+'Pesi e Budget Iniziale'!$F$9*'DIFENSORI - GE'!$H7+VLOOKUP(B7,SQUADRE!$A$2:$B$21,2,FALSE)*'Pesi e Budget Iniziale'!$F$10+'Pesi e Budget Iniziale'!$F$11*VLOOKUP(B7,'FATTORE CASA'!$A$2:$B$21,2,FALSE)+VLOOKUP(B7,ALLENATORE!$A$2:$B$21,2,FALSE)*'Pesi e Budget Iniziale'!$F$12</f>
        <v>86.093366666666668</v>
      </c>
      <c r="J7" s="16">
        <f t="shared" si="2"/>
        <v>15.175089489531073</v>
      </c>
      <c r="K7" s="16">
        <f t="shared" si="0"/>
        <v>15.175089489531073</v>
      </c>
      <c r="L7" s="15">
        <f>'DIFENSORI - GE'!$D7*'Pesi e Budget Iniziale'!$H$5+'DIFENSORI - GE'!$E7*'Pesi e Budget Iniziale'!$H$6+'Pesi e Budget Iniziale'!$H$7*'DIFENSORI - GE'!F7+'DIFENSORI - GE'!$G7*'Pesi e Budget Iniziale'!$H$8+'Pesi e Budget Iniziale'!$H$9*'DIFENSORI - GE'!$H7+VLOOKUP(B7,SQUADRE!$A$2:$B$21,2,FALSE)*'Pesi e Budget Iniziale'!$H$10+'Pesi e Budget Iniziale'!$H$11*VLOOKUP(B7,'FATTORE CASA'!$A$2:$B$21,2,FALSE)+VLOOKUP(B7,ALLENATORE!$A$2:$B$21,2,FALSE)*'Pesi e Budget Iniziale'!$H$12</f>
        <v>91.098366666666664</v>
      </c>
      <c r="M7" s="16">
        <f t="shared" si="3"/>
        <v>17.416674733872604</v>
      </c>
      <c r="N7" s="16">
        <f t="shared" si="1"/>
        <v>17.416674733872604</v>
      </c>
      <c r="P7" s="17" t="s">
        <v>47</v>
      </c>
    </row>
    <row r="8" spans="1:17" ht="12.75" customHeight="1">
      <c r="A8" s="9" t="s">
        <v>122</v>
      </c>
      <c r="B8" s="14" t="s">
        <v>17</v>
      </c>
      <c r="C8" s="14">
        <v>9</v>
      </c>
      <c r="D8" s="14">
        <v>8</v>
      </c>
      <c r="E8" s="14">
        <v>7</v>
      </c>
      <c r="F8" s="14">
        <v>7</v>
      </c>
      <c r="G8" s="14">
        <v>5</v>
      </c>
      <c r="H8" s="14">
        <v>7.5</v>
      </c>
      <c r="I8" s="15">
        <f>'DIFENSORI - GE'!$D8*'Pesi e Budget Iniziale'!$F$5+'DIFENSORI - GE'!$E8*'Pesi e Budget Iniziale'!$F$6+'Pesi e Budget Iniziale'!$F$7*'DIFENSORI - GE'!F8+'DIFENSORI - GE'!$G8*'Pesi e Budget Iniziale'!$F$8+'Pesi e Budget Iniziale'!$F$9*'DIFENSORI - GE'!$H8+VLOOKUP(B8,SQUADRE!$A$2:$B$21,2,FALSE)*'Pesi e Budget Iniziale'!$F$10+'Pesi e Budget Iniziale'!$F$11*VLOOKUP(B8,'FATTORE CASA'!$A$2:$B$21,2,FALSE)+VLOOKUP(B8,ALLENATORE!$A$2:$B$21,2,FALSE)*'Pesi e Budget Iniziale'!$F$12</f>
        <v>85.337741666666659</v>
      </c>
      <c r="J8" s="16">
        <f t="shared" si="2"/>
        <v>14.299327182750256</v>
      </c>
      <c r="K8" s="16">
        <f t="shared" si="0"/>
        <v>14.299327182750256</v>
      </c>
      <c r="L8" s="15">
        <f>'DIFENSORI - GE'!$D8*'Pesi e Budget Iniziale'!$H$5+'DIFENSORI - GE'!$E8*'Pesi e Budget Iniziale'!$H$6+'Pesi e Budget Iniziale'!$H$7*'DIFENSORI - GE'!F8+'DIFENSORI - GE'!$G8*'Pesi e Budget Iniziale'!$H$8+'Pesi e Budget Iniziale'!$H$9*'DIFENSORI - GE'!$H8+VLOOKUP(B8,SQUADRE!$A$2:$B$21,2,FALSE)*'Pesi e Budget Iniziale'!$H$10+'Pesi e Budget Iniziale'!$H$11*VLOOKUP(B8,'FATTORE CASA'!$A$2:$B$21,2,FALSE)+VLOOKUP(B8,ALLENATORE!$A$2:$B$21,2,FALSE)*'Pesi e Budget Iniziale'!$H$12</f>
        <v>90.342741666666655</v>
      </c>
      <c r="M8" s="16">
        <f t="shared" si="3"/>
        <v>16.689511057272917</v>
      </c>
      <c r="N8" s="16">
        <f t="shared" si="1"/>
        <v>16.689511057272917</v>
      </c>
      <c r="P8" s="17" t="s">
        <v>50</v>
      </c>
    </row>
    <row r="9" spans="1:17" ht="12.75" customHeight="1">
      <c r="A9" s="9" t="s">
        <v>125</v>
      </c>
      <c r="B9" s="14" t="s">
        <v>31</v>
      </c>
      <c r="C9" s="14">
        <v>8</v>
      </c>
      <c r="D9" s="14">
        <v>8</v>
      </c>
      <c r="E9" s="14">
        <v>8</v>
      </c>
      <c r="F9" s="14">
        <v>7</v>
      </c>
      <c r="G9" s="14">
        <v>7</v>
      </c>
      <c r="H9" s="14">
        <v>8</v>
      </c>
      <c r="I9" s="15">
        <f>'DIFENSORI - GE'!$D9*'Pesi e Budget Iniziale'!$F$5+'DIFENSORI - GE'!$E9*'Pesi e Budget Iniziale'!$F$6+'Pesi e Budget Iniziale'!$F$7*'DIFENSORI - GE'!F9+'DIFENSORI - GE'!$G9*'Pesi e Budget Iniziale'!$F$8+'Pesi e Budget Iniziale'!$F$9*'DIFENSORI - GE'!$H9+VLOOKUP(B9,SQUADRE!$A$2:$B$21,2,FALSE)*'Pesi e Budget Iniziale'!$F$10+'Pesi e Budget Iniziale'!$F$11*VLOOKUP(B9,'FATTORE CASA'!$A$2:$B$21,2,FALSE)+VLOOKUP(B9,ALLENATORE!$A$2:$B$21,2,FALSE)*'Pesi e Budget Iniziale'!$F$12</f>
        <v>87.095883333333333</v>
      </c>
      <c r="J9" s="16">
        <f t="shared" si="2"/>
        <v>16.336996928520257</v>
      </c>
      <c r="K9" s="16">
        <f t="shared" si="0"/>
        <v>16.336996928520257</v>
      </c>
      <c r="L9" s="15">
        <f>'DIFENSORI - GE'!$D9*'Pesi e Budget Iniziale'!$H$5+'DIFENSORI - GE'!$E9*'Pesi e Budget Iniziale'!$H$6+'Pesi e Budget Iniziale'!$H$7*'DIFENSORI - GE'!F9+'DIFENSORI - GE'!$G9*'Pesi e Budget Iniziale'!$H$8+'Pesi e Budget Iniziale'!$H$9*'DIFENSORI - GE'!$H9+VLOOKUP(B9,SQUADRE!$A$2:$B$21,2,FALSE)*'Pesi e Budget Iniziale'!$H$10+'Pesi e Budget Iniziale'!$H$11*VLOOKUP(B9,'FATTORE CASA'!$A$2:$B$21,2,FALSE)+VLOOKUP(B9,ALLENATORE!$A$2:$B$21,2,FALSE)*'Pesi e Budget Iniziale'!$H$12</f>
        <v>92.815883333333332</v>
      </c>
      <c r="M9" s="16">
        <f t="shared" si="3"/>
        <v>19.06949952653374</v>
      </c>
      <c r="N9" s="16">
        <f t="shared" si="1"/>
        <v>19.06949952653374</v>
      </c>
      <c r="P9" s="17" t="s">
        <v>54</v>
      </c>
    </row>
    <row r="10" spans="1:17" ht="12.75" customHeight="1">
      <c r="A10" s="9" t="s">
        <v>129</v>
      </c>
      <c r="B10" s="14" t="s">
        <v>26</v>
      </c>
      <c r="C10" s="14">
        <v>7</v>
      </c>
      <c r="D10" s="14">
        <v>7.5</v>
      </c>
      <c r="E10" s="14">
        <v>8</v>
      </c>
      <c r="F10" s="14">
        <v>7.5</v>
      </c>
      <c r="G10" s="14">
        <v>8</v>
      </c>
      <c r="H10" s="14">
        <v>7</v>
      </c>
      <c r="I10" s="15">
        <f>'DIFENSORI - GE'!$D10*'Pesi e Budget Iniziale'!$F$5+'DIFENSORI - GE'!$E10*'Pesi e Budget Iniziale'!$F$6+'Pesi e Budget Iniziale'!$F$7*'DIFENSORI - GE'!F10+'DIFENSORI - GE'!$G10*'Pesi e Budget Iniziale'!$F$8+'Pesi e Budget Iniziale'!$F$9*'DIFENSORI - GE'!$H10+VLOOKUP(B10,SQUADRE!$A$2:$B$21,2,FALSE)*'Pesi e Budget Iniziale'!$F$10+'Pesi e Budget Iniziale'!$F$11*VLOOKUP(B10,'FATTORE CASA'!$A$2:$B$21,2,FALSE)+VLOOKUP(B10,ALLENATORE!$A$2:$B$21,2,FALSE)*'Pesi e Budget Iniziale'!$F$12</f>
        <v>87.631808333333339</v>
      </c>
      <c r="J10" s="16">
        <f t="shared" si="2"/>
        <v>16.958128990404802</v>
      </c>
      <c r="K10" s="16">
        <f t="shared" si="0"/>
        <v>16.958128990404802</v>
      </c>
      <c r="L10" s="15">
        <f>'DIFENSORI - GE'!$D10*'Pesi e Budget Iniziale'!$H$5+'DIFENSORI - GE'!$E10*'Pesi e Budget Iniziale'!$H$6+'Pesi e Budget Iniziale'!$H$7*'DIFENSORI - GE'!F10+'DIFENSORI - GE'!$G10*'Pesi e Budget Iniziale'!$H$8+'Pesi e Budget Iniziale'!$H$9*'DIFENSORI - GE'!$H10+VLOOKUP(B10,SQUADRE!$A$2:$B$21,2,FALSE)*'Pesi e Budget Iniziale'!$H$10+'Pesi e Budget Iniziale'!$H$11*VLOOKUP(B10,'FATTORE CASA'!$A$2:$B$21,2,FALSE)+VLOOKUP(B10,ALLENATORE!$A$2:$B$21,2,FALSE)*'Pesi e Budget Iniziale'!$H$12</f>
        <v>93.351808333333338</v>
      </c>
      <c r="M10" s="16">
        <f t="shared" si="3"/>
        <v>19.585238409421002</v>
      </c>
      <c r="N10" s="16">
        <f t="shared" si="1"/>
        <v>19.585238409421002</v>
      </c>
    </row>
    <row r="11" spans="1:17" ht="12.75" customHeight="1">
      <c r="A11" s="9" t="s">
        <v>132</v>
      </c>
      <c r="B11" s="14" t="s">
        <v>20</v>
      </c>
      <c r="C11" s="14">
        <v>7</v>
      </c>
      <c r="D11" s="14">
        <v>8</v>
      </c>
      <c r="E11" s="14">
        <v>7</v>
      </c>
      <c r="F11" s="14">
        <v>6</v>
      </c>
      <c r="G11" s="14">
        <v>7</v>
      </c>
      <c r="H11" s="14">
        <v>7</v>
      </c>
      <c r="I11" s="15">
        <f>'DIFENSORI - GE'!$D11*'Pesi e Budget Iniziale'!$F$5+'DIFENSORI - GE'!$E11*'Pesi e Budget Iniziale'!$F$6+'Pesi e Budget Iniziale'!$F$7*'DIFENSORI - GE'!F11+'DIFENSORI - GE'!$G11*'Pesi e Budget Iniziale'!$F$8+'Pesi e Budget Iniziale'!$F$9*'DIFENSORI - GE'!$H11+VLOOKUP(B11,SQUADRE!$A$2:$B$21,2,FALSE)*'Pesi e Budget Iniziale'!$F$10+'Pesi e Budget Iniziale'!$F$11*VLOOKUP(B11,'FATTORE CASA'!$A$2:$B$21,2,FALSE)+VLOOKUP(B11,ALLENATORE!$A$2:$B$21,2,FALSE)*'Pesi e Budget Iniziale'!$F$12</f>
        <v>82.200343333333322</v>
      </c>
      <c r="J11" s="16">
        <f t="shared" si="2"/>
        <v>10.663111862068355</v>
      </c>
      <c r="K11" s="16">
        <f t="shared" si="0"/>
        <v>10.663111862068355</v>
      </c>
      <c r="L11" s="15">
        <f>'DIFENSORI - GE'!$D11*'Pesi e Budget Iniziale'!$H$5+'DIFENSORI - GE'!$E11*'Pesi e Budget Iniziale'!$H$6+'Pesi e Budget Iniziale'!$H$7*'DIFENSORI - GE'!F11+'DIFENSORI - GE'!$G11*'Pesi e Budget Iniziale'!$H$8+'Pesi e Budget Iniziale'!$H$9*'DIFENSORI - GE'!$H11+VLOOKUP(B11,SQUADRE!$A$2:$B$21,2,FALSE)*'Pesi e Budget Iniziale'!$H$10+'Pesi e Budget Iniziale'!$H$11*VLOOKUP(B11,'FATTORE CASA'!$A$2:$B$21,2,FALSE)+VLOOKUP(B11,ALLENATORE!$A$2:$B$21,2,FALSE)*'Pesi e Budget Iniziale'!$H$12</f>
        <v>87.205343333333317</v>
      </c>
      <c r="M11" s="16">
        <f t="shared" si="3"/>
        <v>13.670285770888281</v>
      </c>
      <c r="N11" s="16">
        <f t="shared" si="1"/>
        <v>13.670285770888281</v>
      </c>
      <c r="P11" s="19"/>
    </row>
    <row r="12" spans="1:17" ht="12.75" customHeight="1">
      <c r="A12" s="9" t="s">
        <v>136</v>
      </c>
      <c r="B12" s="14" t="s">
        <v>17</v>
      </c>
      <c r="C12" s="14">
        <v>6</v>
      </c>
      <c r="D12" s="14">
        <v>6</v>
      </c>
      <c r="E12" s="14">
        <v>8</v>
      </c>
      <c r="F12" s="14">
        <v>7</v>
      </c>
      <c r="G12" s="14">
        <v>5</v>
      </c>
      <c r="H12" s="14">
        <v>7</v>
      </c>
      <c r="I12" s="15">
        <f>'DIFENSORI - GE'!$D12*'Pesi e Budget Iniziale'!$F$5+'DIFENSORI - GE'!$E12*'Pesi e Budget Iniziale'!$F$6+'Pesi e Budget Iniziale'!$F$7*'DIFENSORI - GE'!F12+'DIFENSORI - GE'!$G12*'Pesi e Budget Iniziale'!$F$8+'Pesi e Budget Iniziale'!$F$9*'DIFENSORI - GE'!$H12+VLOOKUP(B12,SQUADRE!$A$2:$B$21,2,FALSE)*'Pesi e Budget Iniziale'!$F$10+'Pesi e Budget Iniziale'!$F$11*VLOOKUP(B12,'FATTORE CASA'!$A$2:$B$21,2,FALSE)+VLOOKUP(B12,ALLENATORE!$A$2:$B$21,2,FALSE)*'Pesi e Budget Iniziale'!$F$12</f>
        <v>82.829846666666668</v>
      </c>
      <c r="J12" s="16">
        <f t="shared" si="2"/>
        <v>11.392700336941763</v>
      </c>
      <c r="K12" s="16">
        <f t="shared" si="0"/>
        <v>11.392700336941763</v>
      </c>
      <c r="L12" s="15">
        <f>'DIFENSORI - GE'!$D12*'Pesi e Budget Iniziale'!$H$5+'DIFENSORI - GE'!$E12*'Pesi e Budget Iniziale'!$H$6+'Pesi e Budget Iniziale'!$H$7*'DIFENSORI - GE'!F12+'DIFENSORI - GE'!$G12*'Pesi e Budget Iniziale'!$H$8+'Pesi e Budget Iniziale'!$H$9*'DIFENSORI - GE'!$H12+VLOOKUP(B12,SQUADRE!$A$2:$B$21,2,FALSE)*'Pesi e Budget Iniziale'!$H$10+'Pesi e Budget Iniziale'!$H$11*VLOOKUP(B12,'FATTORE CASA'!$A$2:$B$21,2,FALSE)+VLOOKUP(B12,ALLENATORE!$A$2:$B$21,2,FALSE)*'Pesi e Budget Iniziale'!$H$12</f>
        <v>88.549846666666667</v>
      </c>
      <c r="M12" s="16">
        <f t="shared" si="3"/>
        <v>14.964147126808491</v>
      </c>
      <c r="N12" s="16">
        <f t="shared" si="1"/>
        <v>14.964147126808491</v>
      </c>
      <c r="P12" s="19"/>
    </row>
    <row r="13" spans="1:17" ht="12.75" customHeight="1">
      <c r="A13" s="9" t="s">
        <v>139</v>
      </c>
      <c r="B13" s="14" t="s">
        <v>36</v>
      </c>
      <c r="C13" s="14">
        <v>8</v>
      </c>
      <c r="D13" s="14">
        <v>8</v>
      </c>
      <c r="E13" s="14">
        <v>8</v>
      </c>
      <c r="F13" s="14">
        <v>7</v>
      </c>
      <c r="G13" s="14">
        <v>8</v>
      </c>
      <c r="H13" s="14">
        <v>8</v>
      </c>
      <c r="I13" s="15">
        <f>'DIFENSORI - GE'!$D13*'Pesi e Budget Iniziale'!$F$5+'DIFENSORI - GE'!$E13*'Pesi e Budget Iniziale'!$F$6+'Pesi e Budget Iniziale'!$F$7*'DIFENSORI - GE'!F13+'DIFENSORI - GE'!$G13*'Pesi e Budget Iniziale'!$F$8+'Pesi e Budget Iniziale'!$F$9*'DIFENSORI - GE'!$H13+VLOOKUP(B13,SQUADRE!$A$2:$B$21,2,FALSE)*'Pesi e Budget Iniziale'!$F$10+'Pesi e Budget Iniziale'!$F$11*VLOOKUP(B13,'FATTORE CASA'!$A$2:$B$21,2,FALSE)+VLOOKUP(B13,ALLENATORE!$A$2:$B$21,2,FALSE)*'Pesi e Budget Iniziale'!$F$12</f>
        <v>85.715239999999994</v>
      </c>
      <c r="J13" s="16">
        <f t="shared" si="2"/>
        <v>14.736844219912753</v>
      </c>
      <c r="K13" s="16">
        <f t="shared" si="0"/>
        <v>14.736844219912753</v>
      </c>
      <c r="L13" s="15">
        <f>'DIFENSORI - GE'!$D13*'Pesi e Budget Iniziale'!$H$5+'DIFENSORI - GE'!$E13*'Pesi e Budget Iniziale'!$H$6+'Pesi e Budget Iniziale'!$H$7*'DIFENSORI - GE'!F13+'DIFENSORI - GE'!$G13*'Pesi e Budget Iniziale'!$H$8+'Pesi e Budget Iniziale'!$H$9*'DIFENSORI - GE'!$H13+VLOOKUP(B13,SQUADRE!$A$2:$B$21,2,FALSE)*'Pesi e Budget Iniziale'!$H$10+'Pesi e Budget Iniziale'!$H$11*VLOOKUP(B13,'FATTORE CASA'!$A$2:$B$21,2,FALSE)+VLOOKUP(B13,ALLENATORE!$A$2:$B$21,2,FALSE)*'Pesi e Budget Iniziale'!$H$12</f>
        <v>91.435239999999993</v>
      </c>
      <c r="M13" s="16">
        <f t="shared" si="3"/>
        <v>17.740859417564987</v>
      </c>
      <c r="N13" s="16">
        <f t="shared" si="1"/>
        <v>17.740859417564987</v>
      </c>
      <c r="P13" s="38" t="s">
        <v>69</v>
      </c>
      <c r="Q13" s="39">
        <v>73</v>
      </c>
    </row>
    <row r="14" spans="1:17" ht="12.75" customHeight="1">
      <c r="A14" s="9" t="s">
        <v>142</v>
      </c>
      <c r="B14" s="14" t="s">
        <v>26</v>
      </c>
      <c r="C14" s="14">
        <v>6</v>
      </c>
      <c r="D14" s="14">
        <v>7.5</v>
      </c>
      <c r="E14" s="14">
        <v>8</v>
      </c>
      <c r="F14" s="14">
        <v>6.5</v>
      </c>
      <c r="G14" s="14">
        <v>6</v>
      </c>
      <c r="H14" s="14">
        <v>8</v>
      </c>
      <c r="I14" s="15">
        <f>'DIFENSORI - GE'!$D14*'Pesi e Budget Iniziale'!$F$5+'DIFENSORI - GE'!$E14*'Pesi e Budget Iniziale'!$F$6+'Pesi e Budget Iniziale'!$F$7*'DIFENSORI - GE'!F14+'DIFENSORI - GE'!$G14*'Pesi e Budget Iniziale'!$F$8+'Pesi e Budget Iniziale'!$F$9*'DIFENSORI - GE'!$H14+VLOOKUP(B14,SQUADRE!$A$2:$B$21,2,FALSE)*'Pesi e Budget Iniziale'!$F$10+'Pesi e Budget Iniziale'!$F$11*VLOOKUP(B14,'FATTORE CASA'!$A$2:$B$21,2,FALSE)+VLOOKUP(B14,ALLENATORE!$A$2:$B$21,2,FALSE)*'Pesi e Budget Iniziale'!$F$12</f>
        <v>84.273518333333342</v>
      </c>
      <c r="J14" s="16">
        <f t="shared" si="2"/>
        <v>13.065902294306987</v>
      </c>
      <c r="K14" s="16">
        <f t="shared" si="0"/>
        <v>13.065902294306987</v>
      </c>
      <c r="L14" s="15">
        <f>'DIFENSORI - GE'!$D14*'Pesi e Budget Iniziale'!$H$5+'DIFENSORI - GE'!$E14*'Pesi e Budget Iniziale'!$H$6+'Pesi e Budget Iniziale'!$H$7*'DIFENSORI - GE'!F14+'DIFENSORI - GE'!$G14*'Pesi e Budget Iniziale'!$H$8+'Pesi e Budget Iniziale'!$H$9*'DIFENSORI - GE'!$H14+VLOOKUP(B14,SQUADRE!$A$2:$B$21,2,FALSE)*'Pesi e Budget Iniziale'!$H$10+'Pesi e Budget Iniziale'!$H$11*VLOOKUP(B14,'FATTORE CASA'!$A$2:$B$21,2,FALSE)+VLOOKUP(B14,ALLENATORE!$A$2:$B$21,2,FALSE)*'Pesi e Budget Iniziale'!$H$12</f>
        <v>89.993518333333327</v>
      </c>
      <c r="M14" s="16">
        <f t="shared" si="3"/>
        <v>16.353441547898477</v>
      </c>
      <c r="N14" s="16">
        <f t="shared" si="1"/>
        <v>16.353441547898477</v>
      </c>
      <c r="P14" s="38" t="s">
        <v>146</v>
      </c>
      <c r="Q14" s="42">
        <f>'Pesi e Budget Iniziale'!C30</f>
        <v>25</v>
      </c>
    </row>
    <row r="15" spans="1:17" ht="12.75" customHeight="1">
      <c r="A15" s="9" t="s">
        <v>148</v>
      </c>
      <c r="B15" s="14" t="s">
        <v>31</v>
      </c>
      <c r="C15" s="14">
        <v>9</v>
      </c>
      <c r="D15" s="14">
        <v>7.5</v>
      </c>
      <c r="E15" s="14">
        <v>7</v>
      </c>
      <c r="F15" s="14">
        <v>7</v>
      </c>
      <c r="G15" s="14">
        <v>7</v>
      </c>
      <c r="H15" s="14">
        <v>7</v>
      </c>
      <c r="I15" s="15">
        <f>'DIFENSORI - GE'!$D15*'Pesi e Budget Iniziale'!$F$5+'DIFENSORI - GE'!$E15*'Pesi e Budget Iniziale'!$F$6+'Pesi e Budget Iniziale'!$F$7*'DIFENSORI - GE'!F15+'DIFENSORI - GE'!$G15*'Pesi e Budget Iniziale'!$F$8+'Pesi e Budget Iniziale'!$F$9*'DIFENSORI - GE'!$H15+VLOOKUP(B15,SQUADRE!$A$2:$B$21,2,FALSE)*'Pesi e Budget Iniziale'!$F$10+'Pesi e Budget Iniziale'!$F$11*VLOOKUP(B15,'FATTORE CASA'!$A$2:$B$21,2,FALSE)+VLOOKUP(B15,ALLENATORE!$A$2:$B$21,2,FALSE)*'Pesi e Budget Iniziale'!$F$12</f>
        <v>82.656968333333339</v>
      </c>
      <c r="J15" s="16">
        <f t="shared" si="2"/>
        <v>11.192335965735916</v>
      </c>
      <c r="K15" s="16">
        <f t="shared" si="0"/>
        <v>11.192335965735916</v>
      </c>
      <c r="L15" s="15">
        <f>'DIFENSORI - GE'!$D15*'Pesi e Budget Iniziale'!$H$5+'DIFENSORI - GE'!$E15*'Pesi e Budget Iniziale'!$H$6+'Pesi e Budget Iniziale'!$H$7*'DIFENSORI - GE'!F15+'DIFENSORI - GE'!$G15*'Pesi e Budget Iniziale'!$H$8+'Pesi e Budget Iniziale'!$H$9*'DIFENSORI - GE'!$H15+VLOOKUP(B15,SQUADRE!$A$2:$B$21,2,FALSE)*'Pesi e Budget Iniziale'!$H$10+'Pesi e Budget Iniziale'!$H$11*VLOOKUP(B15,'FATTORE CASA'!$A$2:$B$21,2,FALSE)+VLOOKUP(B15,ALLENATORE!$A$2:$B$21,2,FALSE)*'Pesi e Budget Iniziale'!$H$12</f>
        <v>87.661968333333348</v>
      </c>
      <c r="M15" s="16">
        <f t="shared" si="3"/>
        <v>14.109711562553926</v>
      </c>
      <c r="N15" s="16">
        <f t="shared" si="1"/>
        <v>14.109711562553926</v>
      </c>
      <c r="P15" s="19"/>
    </row>
    <row r="16" spans="1:17" ht="12.75" customHeight="1">
      <c r="A16" s="9" t="s">
        <v>151</v>
      </c>
      <c r="B16" s="14" t="s">
        <v>20</v>
      </c>
      <c r="C16" s="14">
        <v>9</v>
      </c>
      <c r="D16" s="14">
        <v>7.5</v>
      </c>
      <c r="E16" s="14">
        <v>7</v>
      </c>
      <c r="F16" s="14">
        <v>6.5</v>
      </c>
      <c r="G16" s="14">
        <v>5</v>
      </c>
      <c r="H16" s="14">
        <v>7</v>
      </c>
      <c r="I16" s="15">
        <f>'DIFENSORI - GE'!$D16*'Pesi e Budget Iniziale'!$F$5+'DIFENSORI - GE'!$E16*'Pesi e Budget Iniziale'!$F$6+'Pesi e Budget Iniziale'!$F$7*'DIFENSORI - GE'!F16+'DIFENSORI - GE'!$G16*'Pesi e Budget Iniziale'!$F$8+'Pesi e Budget Iniziale'!$F$9*'DIFENSORI - GE'!$H16+VLOOKUP(B16,SQUADRE!$A$2:$B$21,2,FALSE)*'Pesi e Budget Iniziale'!$F$10+'Pesi e Budget Iniziale'!$F$11*VLOOKUP(B16,'FATTORE CASA'!$A$2:$B$21,2,FALSE)+VLOOKUP(B16,ALLENATORE!$A$2:$B$21,2,FALSE)*'Pesi e Budget Iniziale'!$F$12</f>
        <v>78.676888333333324</v>
      </c>
      <c r="J16" s="16">
        <f t="shared" si="2"/>
        <v>6.5794604759464512</v>
      </c>
      <c r="K16" s="16">
        <f t="shared" si="0"/>
        <v>6.5794604759464512</v>
      </c>
      <c r="L16" s="15">
        <f>'DIFENSORI - GE'!$D16*'Pesi e Budget Iniziale'!$H$5+'DIFENSORI - GE'!$E16*'Pesi e Budget Iniziale'!$H$6+'Pesi e Budget Iniziale'!$H$7*'DIFENSORI - GE'!F16+'DIFENSORI - GE'!$G16*'Pesi e Budget Iniziale'!$H$8+'Pesi e Budget Iniziale'!$H$9*'DIFENSORI - GE'!$H16+VLOOKUP(B16,SQUADRE!$A$2:$B$21,2,FALSE)*'Pesi e Budget Iniziale'!$H$10+'Pesi e Budget Iniziale'!$H$11*VLOOKUP(B16,'FATTORE CASA'!$A$2:$B$21,2,FALSE)+VLOOKUP(B16,ALLENATORE!$A$2:$B$21,2,FALSE)*'Pesi e Budget Iniziale'!$H$12</f>
        <v>83.681888333333319</v>
      </c>
      <c r="M16" s="16">
        <f t="shared" si="3"/>
        <v>10.279545003796752</v>
      </c>
      <c r="N16" s="16">
        <f t="shared" si="1"/>
        <v>10.279545003796752</v>
      </c>
      <c r="P16" s="11"/>
    </row>
    <row r="17" spans="1:16" ht="12.75" customHeight="1">
      <c r="A17" s="9" t="s">
        <v>154</v>
      </c>
      <c r="B17" s="14" t="s">
        <v>20</v>
      </c>
      <c r="C17" s="14">
        <v>8</v>
      </c>
      <c r="D17" s="14">
        <v>7.5</v>
      </c>
      <c r="E17" s="14">
        <v>7</v>
      </c>
      <c r="F17" s="14">
        <v>5</v>
      </c>
      <c r="G17" s="14">
        <v>6.5</v>
      </c>
      <c r="H17" s="14">
        <v>7</v>
      </c>
      <c r="I17" s="15">
        <f>'DIFENSORI - GE'!$D17*'Pesi e Budget Iniziale'!$F$5+'DIFENSORI - GE'!$E17*'Pesi e Budget Iniziale'!$F$6+'Pesi e Budget Iniziale'!$F$7*'DIFENSORI - GE'!F17+'DIFENSORI - GE'!$G17*'Pesi e Budget Iniziale'!$F$8+'Pesi e Budget Iniziale'!$F$9*'DIFENSORI - GE'!$H17+VLOOKUP(B17,SQUADRE!$A$2:$B$21,2,FALSE)*'Pesi e Budget Iniziale'!$F$10+'Pesi e Budget Iniziale'!$F$11*VLOOKUP(B17,'FATTORE CASA'!$A$2:$B$21,2,FALSE)+VLOOKUP(B17,ALLENATORE!$A$2:$B$21,2,FALSE)*'Pesi e Budget Iniziale'!$F$12</f>
        <v>78.839323333333326</v>
      </c>
      <c r="J17" s="16">
        <f t="shared" si="2"/>
        <v>6.7677211215073321</v>
      </c>
      <c r="K17" s="16">
        <f t="shared" si="0"/>
        <v>6.7677211215073321</v>
      </c>
      <c r="L17" s="15">
        <f>'DIFENSORI - GE'!$D17*'Pesi e Budget Iniziale'!$H$5+'DIFENSORI - GE'!$E17*'Pesi e Budget Iniziale'!$H$6+'Pesi e Budget Iniziale'!$H$7*'DIFENSORI - GE'!F17+'DIFENSORI - GE'!$G17*'Pesi e Budget Iniziale'!$H$8+'Pesi e Budget Iniziale'!$H$9*'DIFENSORI - GE'!$H17+VLOOKUP(B17,SQUADRE!$A$2:$B$21,2,FALSE)*'Pesi e Budget Iniziale'!$H$10+'Pesi e Budget Iniziale'!$H$11*VLOOKUP(B17,'FATTORE CASA'!$A$2:$B$21,2,FALSE)+VLOOKUP(B17,ALLENATORE!$A$2:$B$21,2,FALSE)*'Pesi e Budget Iniziale'!$H$12</f>
        <v>83.844323333333321</v>
      </c>
      <c r="M17" s="16">
        <f t="shared" si="3"/>
        <v>10.435861737372893</v>
      </c>
      <c r="N17" s="16">
        <f t="shared" si="1"/>
        <v>10.435861737372893</v>
      </c>
      <c r="P17" s="11"/>
    </row>
    <row r="18" spans="1:16" ht="12.75" customHeight="1">
      <c r="A18" s="9" t="s">
        <v>158</v>
      </c>
      <c r="B18" s="14" t="s">
        <v>26</v>
      </c>
      <c r="C18" s="14">
        <v>8</v>
      </c>
      <c r="D18" s="14">
        <v>8</v>
      </c>
      <c r="E18" s="14">
        <v>7</v>
      </c>
      <c r="F18" s="14">
        <v>6</v>
      </c>
      <c r="G18" s="14">
        <v>7</v>
      </c>
      <c r="H18" s="14">
        <v>7</v>
      </c>
      <c r="I18" s="15">
        <f>'DIFENSORI - GE'!$D18*'Pesi e Budget Iniziale'!$F$5+'DIFENSORI - GE'!$E18*'Pesi e Budget Iniziale'!$F$6+'Pesi e Budget Iniziale'!$F$7*'DIFENSORI - GE'!F18+'DIFENSORI - GE'!$G18*'Pesi e Budget Iniziale'!$F$8+'Pesi e Budget Iniziale'!$F$9*'DIFENSORI - GE'!$H18+VLOOKUP(B18,SQUADRE!$A$2:$B$21,2,FALSE)*'Pesi e Budget Iniziale'!$F$10+'Pesi e Budget Iniziale'!$F$11*VLOOKUP(B18,'FATTORE CASA'!$A$2:$B$21,2,FALSE)+VLOOKUP(B18,ALLENATORE!$A$2:$B$21,2,FALSE)*'Pesi e Budget Iniziale'!$F$12</f>
        <v>82.494143333333326</v>
      </c>
      <c r="J18" s="16">
        <f t="shared" si="2"/>
        <v>11.003623313823136</v>
      </c>
      <c r="K18" s="16">
        <f t="shared" si="0"/>
        <v>11.003623313823136</v>
      </c>
      <c r="L18" s="15">
        <f>'DIFENSORI - GE'!$D18*'Pesi e Budget Iniziale'!$H$5+'DIFENSORI - GE'!$E18*'Pesi e Budget Iniziale'!$H$6+'Pesi e Budget Iniziale'!$H$7*'DIFENSORI - GE'!F18+'DIFENSORI - GE'!$G18*'Pesi e Budget Iniziale'!$H$8+'Pesi e Budget Iniziale'!$H$9*'DIFENSORI - GE'!$H18+VLOOKUP(B18,SQUADRE!$A$2:$B$21,2,FALSE)*'Pesi e Budget Iniziale'!$H$10+'Pesi e Budget Iniziale'!$H$11*VLOOKUP(B18,'FATTORE CASA'!$A$2:$B$21,2,FALSE)+VLOOKUP(B18,ALLENATORE!$A$2:$B$21,2,FALSE)*'Pesi e Budget Iniziale'!$H$12</f>
        <v>87.499143333333322</v>
      </c>
      <c r="M18" s="16">
        <f t="shared" si="3"/>
        <v>13.953019518693067</v>
      </c>
      <c r="N18" s="16">
        <f t="shared" si="1"/>
        <v>13.953019518693067</v>
      </c>
      <c r="P18" s="47"/>
    </row>
    <row r="19" spans="1:16" ht="12.75" customHeight="1">
      <c r="A19" s="9" t="s">
        <v>162</v>
      </c>
      <c r="B19" s="14" t="s">
        <v>31</v>
      </c>
      <c r="C19" s="14">
        <v>6</v>
      </c>
      <c r="D19" s="14">
        <v>7.5</v>
      </c>
      <c r="E19" s="14">
        <v>6.5</v>
      </c>
      <c r="F19" s="14">
        <v>7</v>
      </c>
      <c r="G19" s="14">
        <v>7</v>
      </c>
      <c r="H19" s="14">
        <v>6.5</v>
      </c>
      <c r="I19" s="15">
        <f>'DIFENSORI - GE'!$D19*'Pesi e Budget Iniziale'!$F$5+'DIFENSORI - GE'!$E19*'Pesi e Budget Iniziale'!$F$6+'Pesi e Budget Iniziale'!$F$7*'DIFENSORI - GE'!F19+'DIFENSORI - GE'!$G19*'Pesi e Budget Iniziale'!$F$8+'Pesi e Budget Iniziale'!$F$9*'DIFENSORI - GE'!$H19+VLOOKUP(B19,SQUADRE!$A$2:$B$21,2,FALSE)*'Pesi e Budget Iniziale'!$F$10+'Pesi e Budget Iniziale'!$F$11*VLOOKUP(B19,'FATTORE CASA'!$A$2:$B$21,2,FALSE)+VLOOKUP(B19,ALLENATORE!$A$2:$B$21,2,FALSE)*'Pesi e Budget Iniziale'!$F$12</f>
        <v>80.872198333333344</v>
      </c>
      <c r="J19" s="16">
        <f t="shared" si="2"/>
        <v>9.1238042307176546</v>
      </c>
      <c r="K19" s="16">
        <f t="shared" si="0"/>
        <v>9.1238042307176546</v>
      </c>
      <c r="L19" s="15">
        <f>'DIFENSORI - GE'!$D19*'Pesi e Budget Iniziale'!$H$5+'DIFENSORI - GE'!$E19*'Pesi e Budget Iniziale'!$H$6+'Pesi e Budget Iniziale'!$H$7*'DIFENSORI - GE'!F19+'DIFENSORI - GE'!$G19*'Pesi e Budget Iniziale'!$H$8+'Pesi e Budget Iniziale'!$H$9*'DIFENSORI - GE'!$H19+VLOOKUP(B19,SQUADRE!$A$2:$B$21,2,FALSE)*'Pesi e Budget Iniziale'!$H$10+'Pesi e Budget Iniziale'!$H$11*VLOOKUP(B19,'FATTORE CASA'!$A$2:$B$21,2,FALSE)+VLOOKUP(B19,ALLENATORE!$A$2:$B$21,2,FALSE)*'Pesi e Budget Iniziale'!$H$12</f>
        <v>85.519698333333352</v>
      </c>
      <c r="M19" s="16">
        <f t="shared" si="3"/>
        <v>12.048132168715448</v>
      </c>
      <c r="N19" s="16">
        <f t="shared" si="1"/>
        <v>12.048132168715448</v>
      </c>
      <c r="P19" s="19"/>
    </row>
    <row r="20" spans="1:16" ht="12.75" customHeight="1">
      <c r="A20" s="9" t="s">
        <v>166</v>
      </c>
      <c r="B20" s="14" t="s">
        <v>17</v>
      </c>
      <c r="C20" s="14">
        <v>7</v>
      </c>
      <c r="D20" s="14">
        <v>6</v>
      </c>
      <c r="E20" s="14">
        <v>7</v>
      </c>
      <c r="F20" s="14">
        <v>5</v>
      </c>
      <c r="G20" s="14">
        <v>7</v>
      </c>
      <c r="H20" s="14">
        <v>5.5</v>
      </c>
      <c r="I20" s="15">
        <f>'DIFENSORI - GE'!$D20*'Pesi e Budget Iniziale'!$F$5+'DIFENSORI - GE'!$E20*'Pesi e Budget Iniziale'!$F$6+'Pesi e Budget Iniziale'!$F$7*'DIFENSORI - GE'!F20+'DIFENSORI - GE'!$G20*'Pesi e Budget Iniziale'!$F$8+'Pesi e Budget Iniziale'!$F$9*'DIFENSORI - GE'!$H20+VLOOKUP(B20,SQUADRE!$A$2:$B$21,2,FALSE)*'Pesi e Budget Iniziale'!$F$10+'Pesi e Budget Iniziale'!$F$11*VLOOKUP(B20,'FATTORE CASA'!$A$2:$B$21,2,FALSE)+VLOOKUP(B20,ALLENATORE!$A$2:$B$21,2,FALSE)*'Pesi e Budget Iniziale'!$F$12</f>
        <v>78.610241666666667</v>
      </c>
      <c r="J20" s="16">
        <f t="shared" si="2"/>
        <v>6.502217612701795</v>
      </c>
      <c r="K20" s="16">
        <f t="shared" si="0"/>
        <v>6.502217612701795</v>
      </c>
      <c r="L20" s="15">
        <f>'DIFENSORI - GE'!$D20*'Pesi e Budget Iniziale'!$H$5+'DIFENSORI - GE'!$E20*'Pesi e Budget Iniziale'!$H$6+'Pesi e Budget Iniziale'!$H$7*'DIFENSORI - GE'!F20+'DIFENSORI - GE'!$G20*'Pesi e Budget Iniziale'!$H$8+'Pesi e Budget Iniziale'!$H$9*'DIFENSORI - GE'!$H20+VLOOKUP(B20,SQUADRE!$A$2:$B$21,2,FALSE)*'Pesi e Budget Iniziale'!$H$10+'Pesi e Budget Iniziale'!$H$11*VLOOKUP(B20,'FATTORE CASA'!$A$2:$B$21,2,FALSE)+VLOOKUP(B20,ALLENATORE!$A$2:$B$21,2,FALSE)*'Pesi e Budget Iniziale'!$H$12</f>
        <v>83.615241666666662</v>
      </c>
      <c r="M20" s="16">
        <f t="shared" si="3"/>
        <v>10.215408646256385</v>
      </c>
      <c r="N20" s="16">
        <f t="shared" si="1"/>
        <v>10.215408646256385</v>
      </c>
      <c r="P20" s="19"/>
    </row>
    <row r="21" spans="1:16" ht="12.75" customHeight="1">
      <c r="A21" s="9" t="s">
        <v>170</v>
      </c>
      <c r="B21" s="14" t="s">
        <v>49</v>
      </c>
      <c r="C21" s="14">
        <v>9</v>
      </c>
      <c r="D21" s="14">
        <v>9</v>
      </c>
      <c r="E21" s="14">
        <v>7</v>
      </c>
      <c r="F21" s="14">
        <v>6.5</v>
      </c>
      <c r="G21" s="14">
        <v>6.5</v>
      </c>
      <c r="H21" s="14">
        <v>7.5</v>
      </c>
      <c r="I21" s="15">
        <f>'DIFENSORI - GE'!$D21*'Pesi e Budget Iniziale'!$F$5+'DIFENSORI - GE'!$E21*'Pesi e Budget Iniziale'!$F$6+'Pesi e Budget Iniziale'!$F$7*'DIFENSORI - GE'!F21+'DIFENSORI - GE'!$G21*'Pesi e Budget Iniziale'!$F$8+'Pesi e Budget Iniziale'!$F$9*'DIFENSORI - GE'!$H21+VLOOKUP(B21,SQUADRE!$A$2:$B$21,2,FALSE)*'Pesi e Budget Iniziale'!$F$10+'Pesi e Budget Iniziale'!$F$11*VLOOKUP(B21,'FATTORE CASA'!$A$2:$B$21,2,FALSE)+VLOOKUP(B21,ALLENATORE!$A$2:$B$21,2,FALSE)*'Pesi e Budget Iniziale'!$F$12</f>
        <v>83.607593333333327</v>
      </c>
      <c r="J21" s="16">
        <f t="shared" si="2"/>
        <v>12.294101448460143</v>
      </c>
      <c r="K21" s="16">
        <f t="shared" si="0"/>
        <v>12.294101448460143</v>
      </c>
      <c r="L21" s="15">
        <f>'DIFENSORI - GE'!$D21*'Pesi e Budget Iniziale'!$H$5+'DIFENSORI - GE'!$E21*'Pesi e Budget Iniziale'!$H$6+'Pesi e Budget Iniziale'!$H$7*'DIFENSORI - GE'!F21+'DIFENSORI - GE'!$G21*'Pesi e Budget Iniziale'!$H$8+'Pesi e Budget Iniziale'!$H$9*'DIFENSORI - GE'!$H21+VLOOKUP(B21,SQUADRE!$A$2:$B$21,2,FALSE)*'Pesi e Budget Iniziale'!$H$10+'Pesi e Budget Iniziale'!$H$11*VLOOKUP(B21,'FATTORE CASA'!$A$2:$B$21,2,FALSE)+VLOOKUP(B21,ALLENATORE!$A$2:$B$21,2,FALSE)*'Pesi e Budget Iniziale'!$H$12</f>
        <v>88.612593333333336</v>
      </c>
      <c r="M21" s="16">
        <f t="shared" si="3"/>
        <v>15.024530381501904</v>
      </c>
      <c r="N21" s="16">
        <f t="shared" si="1"/>
        <v>15.024530381501904</v>
      </c>
      <c r="P21" s="19"/>
    </row>
    <row r="22" spans="1:16" ht="12.75" customHeight="1">
      <c r="A22" s="9" t="s">
        <v>174</v>
      </c>
      <c r="B22" s="14" t="s">
        <v>36</v>
      </c>
      <c r="C22" s="14">
        <v>8</v>
      </c>
      <c r="D22" s="14">
        <v>7</v>
      </c>
      <c r="E22" s="14">
        <v>7</v>
      </c>
      <c r="F22" s="14">
        <v>7</v>
      </c>
      <c r="G22" s="14">
        <v>8</v>
      </c>
      <c r="H22" s="14">
        <v>7</v>
      </c>
      <c r="I22" s="15">
        <f>'DIFENSORI - GE'!$D22*'Pesi e Budget Iniziale'!$F$5+'DIFENSORI - GE'!$E22*'Pesi e Budget Iniziale'!$F$6+'Pesi e Budget Iniziale'!$F$7*'DIFENSORI - GE'!F22+'DIFENSORI - GE'!$G22*'Pesi e Budget Iniziale'!$F$8+'Pesi e Budget Iniziale'!$F$9*'DIFENSORI - GE'!$H22+VLOOKUP(B22,SQUADRE!$A$2:$B$21,2,FALSE)*'Pesi e Budget Iniziale'!$F$10+'Pesi e Budget Iniziale'!$F$11*VLOOKUP(B22,'FATTORE CASA'!$A$2:$B$21,2,FALSE)+VLOOKUP(B22,ALLENATORE!$A$2:$B$21,2,FALSE)*'Pesi e Budget Iniziale'!$F$12</f>
        <v>80.406950000000009</v>
      </c>
      <c r="J22" s="16">
        <f t="shared" si="2"/>
        <v>8.5845857643806127</v>
      </c>
      <c r="K22" s="16">
        <f t="shared" si="0"/>
        <v>8.5845857643806127</v>
      </c>
      <c r="L22" s="15">
        <f>'DIFENSORI - GE'!$D22*'Pesi e Budget Iniziale'!$H$5+'DIFENSORI - GE'!$E22*'Pesi e Budget Iniziale'!$H$6+'Pesi e Budget Iniziale'!$H$7*'DIFENSORI - GE'!F22+'DIFENSORI - GE'!$G22*'Pesi e Budget Iniziale'!$H$8+'Pesi e Budget Iniziale'!$H$9*'DIFENSORI - GE'!$H22+VLOOKUP(B22,SQUADRE!$A$2:$B$21,2,FALSE)*'Pesi e Budget Iniziale'!$H$10+'Pesi e Budget Iniziale'!$H$11*VLOOKUP(B22,'FATTORE CASA'!$A$2:$B$21,2,FALSE)+VLOOKUP(B22,ALLENATORE!$A$2:$B$21,2,FALSE)*'Pesi e Budget Iniziale'!$H$12</f>
        <v>85.411950000000004</v>
      </c>
      <c r="M22" s="16">
        <f t="shared" si="3"/>
        <v>11.944442277282308</v>
      </c>
      <c r="N22" s="16">
        <f t="shared" si="1"/>
        <v>11.944442277282308</v>
      </c>
      <c r="P22" s="11"/>
    </row>
    <row r="23" spans="1:16" ht="12.75" customHeight="1">
      <c r="A23" s="9" t="s">
        <v>177</v>
      </c>
      <c r="B23" s="14" t="s">
        <v>58</v>
      </c>
      <c r="C23" s="14">
        <v>8</v>
      </c>
      <c r="D23" s="14">
        <v>8</v>
      </c>
      <c r="E23" s="14">
        <v>7</v>
      </c>
      <c r="F23" s="14">
        <v>8</v>
      </c>
      <c r="G23" s="14">
        <v>6</v>
      </c>
      <c r="H23" s="14">
        <v>7</v>
      </c>
      <c r="I23" s="15">
        <f>'DIFENSORI - GE'!$D23*'Pesi e Budget Iniziale'!$F$5+'DIFENSORI - GE'!$E23*'Pesi e Budget Iniziale'!$F$6+'Pesi e Budget Iniziale'!$F$7*'DIFENSORI - GE'!F23+'DIFENSORI - GE'!$G23*'Pesi e Budget Iniziale'!$F$8+'Pesi e Budget Iniziale'!$F$9*'DIFENSORI - GE'!$H23+VLOOKUP(B23,SQUADRE!$A$2:$B$21,2,FALSE)*'Pesi e Budget Iniziale'!$F$10+'Pesi e Budget Iniziale'!$F$11*VLOOKUP(B23,'FATTORE CASA'!$A$2:$B$21,2,FALSE)+VLOOKUP(B23,ALLENATORE!$A$2:$B$21,2,FALSE)*'Pesi e Budget Iniziale'!$F$12</f>
        <v>80.313653333333335</v>
      </c>
      <c r="J23" s="16">
        <f t="shared" si="2"/>
        <v>8.4764558004236683</v>
      </c>
      <c r="K23" s="16">
        <f t="shared" si="0"/>
        <v>8.4764558004236683</v>
      </c>
      <c r="L23" s="15">
        <f>'DIFENSORI - GE'!$D23*'Pesi e Budget Iniziale'!$H$5+'DIFENSORI - GE'!$E23*'Pesi e Budget Iniziale'!$H$6+'Pesi e Budget Iniziale'!$H$7*'DIFENSORI - GE'!F23+'DIFENSORI - GE'!$G23*'Pesi e Budget Iniziale'!$H$8+'Pesi e Budget Iniziale'!$H$9*'DIFENSORI - GE'!$H23+VLOOKUP(B23,SQUADRE!$A$2:$B$21,2,FALSE)*'Pesi e Budget Iniziale'!$H$10+'Pesi e Budget Iniziale'!$H$11*VLOOKUP(B23,'FATTORE CASA'!$A$2:$B$21,2,FALSE)+VLOOKUP(B23,ALLENATORE!$A$2:$B$21,2,FALSE)*'Pesi e Budget Iniziale'!$H$12</f>
        <v>85.31865333333333</v>
      </c>
      <c r="M23" s="16">
        <f t="shared" si="3"/>
        <v>11.854659716954322</v>
      </c>
      <c r="N23" s="16">
        <f t="shared" si="1"/>
        <v>11.854659716954322</v>
      </c>
      <c r="P23" s="19"/>
    </row>
    <row r="24" spans="1:16" ht="12.75" customHeight="1">
      <c r="A24" s="9" t="s">
        <v>182</v>
      </c>
      <c r="B24" s="14" t="s">
        <v>17</v>
      </c>
      <c r="C24" s="14">
        <v>7</v>
      </c>
      <c r="D24" s="14">
        <v>5</v>
      </c>
      <c r="E24" s="14">
        <v>7</v>
      </c>
      <c r="F24" s="14">
        <v>6</v>
      </c>
      <c r="G24" s="14">
        <v>6.5</v>
      </c>
      <c r="H24" s="14">
        <v>5.5</v>
      </c>
      <c r="I24" s="15">
        <f>'DIFENSORI - GE'!$D24*'Pesi e Budget Iniziale'!$F$5+'DIFENSORI - GE'!$E24*'Pesi e Budget Iniziale'!$F$6+'Pesi e Budget Iniziale'!$F$7*'DIFENSORI - GE'!F24+'DIFENSORI - GE'!$G24*'Pesi e Budget Iniziale'!$F$8+'Pesi e Budget Iniziale'!$F$9*'DIFENSORI - GE'!$H24+VLOOKUP(B24,SQUADRE!$A$2:$B$21,2,FALSE)*'Pesi e Budget Iniziale'!$F$10+'Pesi e Budget Iniziale'!$F$11*VLOOKUP(B24,'FATTORE CASA'!$A$2:$B$21,2,FALSE)+VLOOKUP(B24,ALLENATORE!$A$2:$B$21,2,FALSE)*'Pesi e Budget Iniziale'!$F$12</f>
        <v>77.62984666666668</v>
      </c>
      <c r="J24" s="16">
        <f t="shared" si="2"/>
        <v>5.3659489784502092</v>
      </c>
      <c r="K24" s="16">
        <f t="shared" si="0"/>
        <v>5.3659489784502092</v>
      </c>
      <c r="L24" s="15">
        <f>'DIFENSORI - GE'!$D24*'Pesi e Budget Iniziale'!$H$5+'DIFENSORI - GE'!$E24*'Pesi e Budget Iniziale'!$H$6+'Pesi e Budget Iniziale'!$H$7*'DIFENSORI - GE'!F24+'DIFENSORI - GE'!$G24*'Pesi e Budget Iniziale'!$H$8+'Pesi e Budget Iniziale'!$H$9*'DIFENSORI - GE'!$H24+VLOOKUP(B24,SQUADRE!$A$2:$B$21,2,FALSE)*'Pesi e Budget Iniziale'!$H$10+'Pesi e Budget Iniziale'!$H$11*VLOOKUP(B24,'FATTORE CASA'!$A$2:$B$21,2,FALSE)+VLOOKUP(B24,ALLENATORE!$A$2:$B$21,2,FALSE)*'Pesi e Budget Iniziale'!$H$12</f>
        <v>82.634846666666675</v>
      </c>
      <c r="M24" s="16">
        <f t="shared" si="3"/>
        <v>9.2719411422432358</v>
      </c>
      <c r="N24" s="16">
        <f t="shared" si="1"/>
        <v>9.2719411422432358</v>
      </c>
      <c r="P24" s="19"/>
    </row>
    <row r="25" spans="1:16" ht="12.75" customHeight="1">
      <c r="A25" s="9" t="s">
        <v>186</v>
      </c>
      <c r="B25" s="14" t="s">
        <v>49</v>
      </c>
      <c r="C25" s="14">
        <v>8</v>
      </c>
      <c r="D25" s="14">
        <v>8</v>
      </c>
      <c r="E25" s="14">
        <v>7</v>
      </c>
      <c r="F25" s="14">
        <v>7</v>
      </c>
      <c r="G25" s="14">
        <v>6.5</v>
      </c>
      <c r="H25" s="14">
        <v>7.5</v>
      </c>
      <c r="I25" s="15">
        <f>'DIFENSORI - GE'!$D25*'Pesi e Budget Iniziale'!$F$5+'DIFENSORI - GE'!$E25*'Pesi e Budget Iniziale'!$F$6+'Pesi e Budget Iniziale'!$F$7*'DIFENSORI - GE'!F25+'DIFENSORI - GE'!$G25*'Pesi e Budget Iniziale'!$F$8+'Pesi e Budget Iniziale'!$F$9*'DIFENSORI - GE'!$H25+VLOOKUP(B25,SQUADRE!$A$2:$B$21,2,FALSE)*'Pesi e Budget Iniziale'!$F$10+'Pesi e Budget Iniziale'!$F$11*VLOOKUP(B25,'FATTORE CASA'!$A$2:$B$21,2,FALSE)+VLOOKUP(B25,ALLENATORE!$A$2:$B$21,2,FALSE)*'Pesi e Budget Iniziale'!$F$12</f>
        <v>82.681343333333331</v>
      </c>
      <c r="J25" s="16">
        <f t="shared" si="2"/>
        <v>11.220586362728838</v>
      </c>
      <c r="K25" s="16">
        <f t="shared" si="0"/>
        <v>11.220586362728838</v>
      </c>
      <c r="L25" s="15">
        <f>'DIFENSORI - GE'!$D25*'Pesi e Budget Iniziale'!$H$5+'DIFENSORI - GE'!$E25*'Pesi e Budget Iniziale'!$H$6+'Pesi e Budget Iniziale'!$H$7*'DIFENSORI - GE'!F25+'DIFENSORI - GE'!$G25*'Pesi e Budget Iniziale'!$H$8+'Pesi e Budget Iniziale'!$H$9*'DIFENSORI - GE'!$H25+VLOOKUP(B25,SQUADRE!$A$2:$B$21,2,FALSE)*'Pesi e Budget Iniziale'!$H$10+'Pesi e Budget Iniziale'!$H$11*VLOOKUP(B25,'FATTORE CASA'!$A$2:$B$21,2,FALSE)+VLOOKUP(B25,ALLENATORE!$A$2:$B$21,2,FALSE)*'Pesi e Budget Iniziale'!$H$12</f>
        <v>87.686343333333326</v>
      </c>
      <c r="M25" s="16">
        <f t="shared" si="3"/>
        <v>14.133168455347443</v>
      </c>
      <c r="N25" s="16">
        <f t="shared" si="1"/>
        <v>14.133168455347443</v>
      </c>
      <c r="P25" s="19"/>
    </row>
    <row r="26" spans="1:16" ht="12.75" customHeight="1">
      <c r="A26" s="9" t="s">
        <v>189</v>
      </c>
      <c r="B26" s="14" t="s">
        <v>20</v>
      </c>
      <c r="C26" s="14">
        <v>7</v>
      </c>
      <c r="D26" s="14">
        <v>7</v>
      </c>
      <c r="E26" s="14">
        <v>6</v>
      </c>
      <c r="F26" s="14">
        <v>6</v>
      </c>
      <c r="G26" s="14">
        <v>6</v>
      </c>
      <c r="H26" s="14">
        <v>6.5</v>
      </c>
      <c r="I26" s="15">
        <f>'DIFENSORI - GE'!$D26*'Pesi e Budget Iniziale'!$F$5+'DIFENSORI - GE'!$E26*'Pesi e Budget Iniziale'!$F$6+'Pesi e Budget Iniziale'!$F$7*'DIFENSORI - GE'!F26+'DIFENSORI - GE'!$G26*'Pesi e Budget Iniziale'!$F$8+'Pesi e Budget Iniziale'!$F$9*'DIFENSORI - GE'!$H26+VLOOKUP(B26,SQUADRE!$A$2:$B$21,2,FALSE)*'Pesi e Budget Iniziale'!$F$10+'Pesi e Budget Iniziale'!$F$11*VLOOKUP(B26,'FATTORE CASA'!$A$2:$B$21,2,FALSE)+VLOOKUP(B26,ALLENATORE!$A$2:$B$21,2,FALSE)*'Pesi e Budget Iniziale'!$F$12</f>
        <v>76.025408333333331</v>
      </c>
      <c r="J26" s="16">
        <f t="shared" si="2"/>
        <v>3.5064199582516089</v>
      </c>
      <c r="K26" s="16">
        <f t="shared" si="0"/>
        <v>3.5064199582516089</v>
      </c>
      <c r="L26" s="15">
        <f>'DIFENSORI - GE'!$D26*'Pesi e Budget Iniziale'!$H$5+'DIFENSORI - GE'!$E26*'Pesi e Budget Iniziale'!$H$6+'Pesi e Budget Iniziale'!$H$7*'DIFENSORI - GE'!F26+'DIFENSORI - GE'!$G26*'Pesi e Budget Iniziale'!$H$8+'Pesi e Budget Iniziale'!$H$9*'DIFENSORI - GE'!$H26+VLOOKUP(B26,SQUADRE!$A$2:$B$21,2,FALSE)*'Pesi e Budget Iniziale'!$H$10+'Pesi e Budget Iniziale'!$H$11*VLOOKUP(B26,'FATTORE CASA'!$A$2:$B$21,2,FALSE)+VLOOKUP(B26,ALLENATORE!$A$2:$B$21,2,FALSE)*'Pesi e Budget Iniziale'!$H$12</f>
        <v>80.315408333333338</v>
      </c>
      <c r="M26" s="16">
        <f t="shared" si="3"/>
        <v>7.0398666262956269</v>
      </c>
      <c r="N26" s="16">
        <f t="shared" si="1"/>
        <v>7.0398666262956269</v>
      </c>
      <c r="P26" s="19"/>
    </row>
    <row r="27" spans="1:16" ht="12.75" customHeight="1">
      <c r="A27" s="9" t="s">
        <v>193</v>
      </c>
      <c r="B27" s="14" t="s">
        <v>58</v>
      </c>
      <c r="C27" s="14">
        <v>8</v>
      </c>
      <c r="D27" s="14">
        <v>8</v>
      </c>
      <c r="E27" s="14">
        <v>7.5</v>
      </c>
      <c r="F27" s="14">
        <v>7</v>
      </c>
      <c r="G27" s="14">
        <v>6</v>
      </c>
      <c r="H27" s="14">
        <v>7</v>
      </c>
      <c r="I27" s="15">
        <f>'DIFENSORI - GE'!$D27*'Pesi e Budget Iniziale'!$F$5+'DIFENSORI - GE'!$E27*'Pesi e Budget Iniziale'!$F$6+'Pesi e Budget Iniziale'!$F$7*'DIFENSORI - GE'!F27+'DIFENSORI - GE'!$G27*'Pesi e Budget Iniziale'!$F$8+'Pesi e Budget Iniziale'!$F$9*'DIFENSORI - GE'!$H27+VLOOKUP(B27,SQUADRE!$A$2:$B$21,2,FALSE)*'Pesi e Budget Iniziale'!$F$10+'Pesi e Budget Iniziale'!$F$11*VLOOKUP(B27,'FATTORE CASA'!$A$2:$B$21,2,FALSE)+VLOOKUP(B27,ALLENATORE!$A$2:$B$21,2,FALSE)*'Pesi e Budget Iniziale'!$F$12</f>
        <v>79.606778333333338</v>
      </c>
      <c r="J27" s="16">
        <f t="shared" si="2"/>
        <v>7.6571942876287231</v>
      </c>
      <c r="K27" s="16">
        <f t="shared" si="0"/>
        <v>7.6571942876287231</v>
      </c>
      <c r="L27" s="15">
        <f>'DIFENSORI - GE'!$D27*'Pesi e Budget Iniziale'!$H$5+'DIFENSORI - GE'!$E27*'Pesi e Budget Iniziale'!$H$6+'Pesi e Budget Iniziale'!$H$7*'DIFENSORI - GE'!F27+'DIFENSORI - GE'!$G27*'Pesi e Budget Iniziale'!$H$8+'Pesi e Budget Iniziale'!$H$9*'DIFENSORI - GE'!$H27+VLOOKUP(B27,SQUADRE!$A$2:$B$21,2,FALSE)*'Pesi e Budget Iniziale'!$H$10+'Pesi e Budget Iniziale'!$H$11*VLOOKUP(B27,'FATTORE CASA'!$A$2:$B$21,2,FALSE)+VLOOKUP(B27,ALLENATORE!$A$2:$B$21,2,FALSE)*'Pesi e Budget Iniziale'!$H$12</f>
        <v>84.969278333333335</v>
      </c>
      <c r="M27" s="16">
        <f t="shared" si="3"/>
        <v>11.518444253580281</v>
      </c>
      <c r="N27" s="16">
        <f t="shared" si="1"/>
        <v>11.518444253580281</v>
      </c>
      <c r="P27" s="19"/>
    </row>
    <row r="28" spans="1:16" ht="12.75" customHeight="1">
      <c r="A28" s="9" t="s">
        <v>197</v>
      </c>
      <c r="B28" s="14" t="s">
        <v>56</v>
      </c>
      <c r="C28" s="14">
        <v>8</v>
      </c>
      <c r="D28" s="14">
        <v>8.5</v>
      </c>
      <c r="E28" s="14">
        <v>7</v>
      </c>
      <c r="F28" s="14">
        <v>7</v>
      </c>
      <c r="G28" s="14">
        <v>7.5</v>
      </c>
      <c r="H28" s="14">
        <v>7.5</v>
      </c>
      <c r="I28" s="15">
        <f>'DIFENSORI - GE'!$D28*'Pesi e Budget Iniziale'!$F$5+'DIFENSORI - GE'!$E28*'Pesi e Budget Iniziale'!$F$6+'Pesi e Budget Iniziale'!$F$7*'DIFENSORI - GE'!F28+'DIFENSORI - GE'!$G28*'Pesi e Budget Iniziale'!$F$8+'Pesi e Budget Iniziale'!$F$9*'DIFENSORI - GE'!$H28+VLOOKUP(B28,SQUADRE!$A$2:$B$21,2,FALSE)*'Pesi e Budget Iniziale'!$F$10+'Pesi e Budget Iniziale'!$F$11*VLOOKUP(B28,'FATTORE CASA'!$A$2:$B$21,2,FALSE)+VLOOKUP(B28,ALLENATORE!$A$2:$B$21,2,FALSE)*'Pesi e Budget Iniziale'!$F$12</f>
        <v>83.68587500000001</v>
      </c>
      <c r="J28" s="16">
        <f t="shared" si="2"/>
        <v>12.384829167869455</v>
      </c>
      <c r="K28" s="16">
        <f t="shared" si="0"/>
        <v>12.384829167869455</v>
      </c>
      <c r="L28" s="15">
        <f>'DIFENSORI - GE'!$D28*'Pesi e Budget Iniziale'!$H$5+'DIFENSORI - GE'!$E28*'Pesi e Budget Iniziale'!$H$6+'Pesi e Budget Iniziale'!$H$7*'DIFENSORI - GE'!F28+'DIFENSORI - GE'!$G28*'Pesi e Budget Iniziale'!$H$8+'Pesi e Budget Iniziale'!$H$9*'DIFENSORI - GE'!$H28+VLOOKUP(B28,SQUADRE!$A$2:$B$21,2,FALSE)*'Pesi e Budget Iniziale'!$H$10+'Pesi e Budget Iniziale'!$H$11*VLOOKUP(B28,'FATTORE CASA'!$A$2:$B$21,2,FALSE)+VLOOKUP(B28,ALLENATORE!$A$2:$B$21,2,FALSE)*'Pesi e Budget Iniziale'!$H$12</f>
        <v>88.690875000000005</v>
      </c>
      <c r="M28" s="16">
        <f t="shared" si="3"/>
        <v>15.099863495869064</v>
      </c>
      <c r="N28" s="16">
        <f t="shared" si="1"/>
        <v>15.099863495869064</v>
      </c>
      <c r="P28" s="19"/>
    </row>
    <row r="29" spans="1:16" ht="12.75" customHeight="1">
      <c r="A29" s="9" t="s">
        <v>200</v>
      </c>
      <c r="B29" s="14" t="s">
        <v>56</v>
      </c>
      <c r="C29" s="14">
        <v>8</v>
      </c>
      <c r="D29" s="14">
        <v>8.5</v>
      </c>
      <c r="E29" s="14">
        <v>6</v>
      </c>
      <c r="F29" s="14">
        <v>7.5</v>
      </c>
      <c r="G29" s="14">
        <v>8</v>
      </c>
      <c r="H29" s="14">
        <v>7.5</v>
      </c>
      <c r="I29" s="15">
        <f>'DIFENSORI - GE'!$D29*'Pesi e Budget Iniziale'!$F$5+'DIFENSORI - GE'!$E29*'Pesi e Budget Iniziale'!$F$6+'Pesi e Budget Iniziale'!$F$7*'DIFENSORI - GE'!F29+'DIFENSORI - GE'!$G29*'Pesi e Budget Iniziale'!$F$8+'Pesi e Budget Iniziale'!$F$9*'DIFENSORI - GE'!$H29+VLOOKUP(B29,SQUADRE!$A$2:$B$21,2,FALSE)*'Pesi e Budget Iniziale'!$F$10+'Pesi e Budget Iniziale'!$F$11*VLOOKUP(B29,'FATTORE CASA'!$A$2:$B$21,2,FALSE)+VLOOKUP(B29,ALLENATORE!$A$2:$B$21,2,FALSE)*'Pesi e Budget Iniziale'!$F$12</f>
        <v>83.528770000000009</v>
      </c>
      <c r="J29" s="16">
        <f t="shared" si="2"/>
        <v>12.202745942451026</v>
      </c>
      <c r="K29" s="16">
        <f t="shared" si="0"/>
        <v>12.202745942451026</v>
      </c>
      <c r="L29" s="15">
        <f>'DIFENSORI - GE'!$D29*'Pesi e Budget Iniziale'!$H$5+'DIFENSORI - GE'!$E29*'Pesi e Budget Iniziale'!$H$6+'Pesi e Budget Iniziale'!$H$7*'DIFENSORI - GE'!F29+'DIFENSORI - GE'!$G29*'Pesi e Budget Iniziale'!$H$8+'Pesi e Budget Iniziale'!$H$9*'DIFENSORI - GE'!$H29+VLOOKUP(B29,SQUADRE!$A$2:$B$21,2,FALSE)*'Pesi e Budget Iniziale'!$H$10+'Pesi e Budget Iniziale'!$H$11*VLOOKUP(B29,'FATTORE CASA'!$A$2:$B$21,2,FALSE)+VLOOKUP(B29,ALLENATORE!$A$2:$B$21,2,FALSE)*'Pesi e Budget Iniziale'!$H$12</f>
        <v>87.818770000000001</v>
      </c>
      <c r="M29" s="16">
        <f t="shared" si="3"/>
        <v>14.260607147573321</v>
      </c>
      <c r="N29" s="16">
        <f t="shared" si="1"/>
        <v>14.260607147573321</v>
      </c>
      <c r="P29" s="19"/>
    </row>
    <row r="30" spans="1:16" ht="12.75" customHeight="1">
      <c r="A30" s="9" t="s">
        <v>204</v>
      </c>
      <c r="B30" s="14" t="s">
        <v>31</v>
      </c>
      <c r="C30" s="14">
        <v>8</v>
      </c>
      <c r="D30" s="14">
        <v>6</v>
      </c>
      <c r="E30" s="14">
        <v>6</v>
      </c>
      <c r="F30" s="14">
        <v>7</v>
      </c>
      <c r="G30" s="14">
        <v>7</v>
      </c>
      <c r="H30" s="14">
        <v>6.5</v>
      </c>
      <c r="I30" s="15">
        <f>'DIFENSORI - GE'!$D30*'Pesi e Budget Iniziale'!$F$5+'DIFENSORI - GE'!$E30*'Pesi e Budget Iniziale'!$F$6+'Pesi e Budget Iniziale'!$F$7*'DIFENSORI - GE'!F30+'DIFENSORI - GE'!$G30*'Pesi e Budget Iniziale'!$F$8+'Pesi e Budget Iniziale'!$F$9*'DIFENSORI - GE'!$H30+VLOOKUP(B30,SQUADRE!$A$2:$B$21,2,FALSE)*'Pesi e Budget Iniziale'!$F$10+'Pesi e Budget Iniziale'!$F$11*VLOOKUP(B30,'FATTORE CASA'!$A$2:$B$21,2,FALSE)+VLOOKUP(B30,ALLENATORE!$A$2:$B$21,2,FALSE)*'Pesi e Budget Iniziale'!$F$12</f>
        <v>77.34594833333334</v>
      </c>
      <c r="J30" s="16">
        <f t="shared" si="2"/>
        <v>5.0369134657405539</v>
      </c>
      <c r="K30" s="16">
        <f t="shared" si="0"/>
        <v>5.0369134657405539</v>
      </c>
      <c r="L30" s="15">
        <f>'DIFENSORI - GE'!$D30*'Pesi e Budget Iniziale'!$H$5+'DIFENSORI - GE'!$E30*'Pesi e Budget Iniziale'!$H$6+'Pesi e Budget Iniziale'!$H$7*'DIFENSORI - GE'!F30+'DIFENSORI - GE'!$G30*'Pesi e Budget Iniziale'!$H$8+'Pesi e Budget Iniziale'!$H$9*'DIFENSORI - GE'!$H30+VLOOKUP(B30,SQUADRE!$A$2:$B$21,2,FALSE)*'Pesi e Budget Iniziale'!$H$10+'Pesi e Budget Iniziale'!$H$11*VLOOKUP(B30,'FATTORE CASA'!$A$2:$B$21,2,FALSE)+VLOOKUP(B30,ALLENATORE!$A$2:$B$21,2,FALSE)*'Pesi e Budget Iniziale'!$H$12</f>
        <v>81.635948333333332</v>
      </c>
      <c r="M30" s="16">
        <f t="shared" si="3"/>
        <v>8.3106672502783461</v>
      </c>
      <c r="N30" s="16">
        <f t="shared" si="1"/>
        <v>8.3106672502783461</v>
      </c>
      <c r="P30" s="19"/>
    </row>
    <row r="31" spans="1:16" ht="12.75" customHeight="1">
      <c r="A31" s="9" t="s">
        <v>208</v>
      </c>
      <c r="B31" s="14" t="s">
        <v>62</v>
      </c>
      <c r="C31" s="14">
        <v>8</v>
      </c>
      <c r="D31" s="14">
        <v>9</v>
      </c>
      <c r="E31" s="14">
        <v>7.5</v>
      </c>
      <c r="F31" s="14">
        <v>7</v>
      </c>
      <c r="G31" s="14">
        <v>5.5</v>
      </c>
      <c r="H31" s="14">
        <v>8</v>
      </c>
      <c r="I31" s="15">
        <f>'DIFENSORI - GE'!$D31*'Pesi e Budget Iniziale'!$F$5+'DIFENSORI - GE'!$E31*'Pesi e Budget Iniziale'!$F$6+'Pesi e Budget Iniziale'!$F$7*'DIFENSORI - GE'!F31+'DIFENSORI - GE'!$G31*'Pesi e Budget Iniziale'!$F$8+'Pesi e Budget Iniziale'!$F$9*'DIFENSORI - GE'!$H31+VLOOKUP(B31,SQUADRE!$A$2:$B$21,2,FALSE)*'Pesi e Budget Iniziale'!$F$10+'Pesi e Budget Iniziale'!$F$11*VLOOKUP(B31,'FATTORE CASA'!$A$2:$B$21,2,FALSE)+VLOOKUP(B31,ALLENATORE!$A$2:$B$21,2,FALSE)*'Pesi e Budget Iniziale'!$F$12</f>
        <v>83.571973333333347</v>
      </c>
      <c r="J31" s="16">
        <f t="shared" si="2"/>
        <v>12.252818201654497</v>
      </c>
      <c r="K31" s="16">
        <f t="shared" si="0"/>
        <v>12.252818201654497</v>
      </c>
      <c r="L31" s="15">
        <f>'DIFENSORI - GE'!$D31*'Pesi e Budget Iniziale'!$H$5+'DIFENSORI - GE'!$E31*'Pesi e Budget Iniziale'!$H$6+'Pesi e Budget Iniziale'!$H$7*'DIFENSORI - GE'!F31+'DIFENSORI - GE'!$G31*'Pesi e Budget Iniziale'!$H$8+'Pesi e Budget Iniziale'!$H$9*'DIFENSORI - GE'!$H31+VLOOKUP(B31,SQUADRE!$A$2:$B$21,2,FALSE)*'Pesi e Budget Iniziale'!$H$10+'Pesi e Budget Iniziale'!$H$11*VLOOKUP(B31,'FATTORE CASA'!$A$2:$B$21,2,FALSE)+VLOOKUP(B31,ALLENATORE!$A$2:$B$21,2,FALSE)*'Pesi e Budget Iniziale'!$H$12</f>
        <v>88.934473333333344</v>
      </c>
      <c r="M31" s="16">
        <f t="shared" si="3"/>
        <v>15.334286469804846</v>
      </c>
      <c r="N31" s="16">
        <f t="shared" si="1"/>
        <v>15.334286469804846</v>
      </c>
      <c r="P31" s="19"/>
    </row>
    <row r="32" spans="1:16" ht="12.75" customHeight="1">
      <c r="A32" s="9" t="s">
        <v>211</v>
      </c>
      <c r="B32" s="14" t="s">
        <v>58</v>
      </c>
      <c r="C32" s="14">
        <v>8</v>
      </c>
      <c r="D32" s="14">
        <v>7.5</v>
      </c>
      <c r="E32" s="14">
        <v>7</v>
      </c>
      <c r="F32" s="14">
        <v>6</v>
      </c>
      <c r="G32" s="14">
        <v>7</v>
      </c>
      <c r="H32" s="14">
        <v>7</v>
      </c>
      <c r="I32" s="15">
        <f>'DIFENSORI - GE'!$D32*'Pesi e Budget Iniziale'!$F$5+'DIFENSORI - GE'!$E32*'Pesi e Budget Iniziale'!$F$6+'Pesi e Budget Iniziale'!$F$7*'DIFENSORI - GE'!F32+'DIFENSORI - GE'!$G32*'Pesi e Budget Iniziale'!$F$8+'Pesi e Budget Iniziale'!$F$9*'DIFENSORI - GE'!$H32+VLOOKUP(B32,SQUADRE!$A$2:$B$21,2,FALSE)*'Pesi e Budget Iniziale'!$F$10+'Pesi e Budget Iniziale'!$F$11*VLOOKUP(B32,'FATTORE CASA'!$A$2:$B$21,2,FALSE)+VLOOKUP(B32,ALLENATORE!$A$2:$B$21,2,FALSE)*'Pesi e Budget Iniziale'!$F$12</f>
        <v>77.92756833333334</v>
      </c>
      <c r="J32" s="16">
        <f t="shared" si="2"/>
        <v>5.711005605187836</v>
      </c>
      <c r="K32" s="16">
        <f t="shared" si="0"/>
        <v>5.711005605187836</v>
      </c>
      <c r="L32" s="15">
        <f>'DIFENSORI - GE'!$D32*'Pesi e Budget Iniziale'!$H$5+'DIFENSORI - GE'!$E32*'Pesi e Budget Iniziale'!$H$6+'Pesi e Budget Iniziale'!$H$7*'DIFENSORI - GE'!F32+'DIFENSORI - GE'!$G32*'Pesi e Budget Iniziale'!$H$8+'Pesi e Budget Iniziale'!$H$9*'DIFENSORI - GE'!$H32+VLOOKUP(B32,SQUADRE!$A$2:$B$21,2,FALSE)*'Pesi e Budget Iniziale'!$H$10+'Pesi e Budget Iniziale'!$H$11*VLOOKUP(B32,'FATTORE CASA'!$A$2:$B$21,2,FALSE)+VLOOKUP(B32,ALLENATORE!$A$2:$B$21,2,FALSE)*'Pesi e Budget Iniziale'!$H$12</f>
        <v>82.932568333333336</v>
      </c>
      <c r="M32" s="16">
        <f t="shared" si="3"/>
        <v>9.5584488434663477</v>
      </c>
      <c r="N32" s="16">
        <f t="shared" si="1"/>
        <v>9.5584488434663477</v>
      </c>
      <c r="P32" s="19"/>
    </row>
    <row r="33" spans="1:16" ht="12.75" customHeight="1">
      <c r="A33" s="9" t="s">
        <v>214</v>
      </c>
      <c r="B33" s="14" t="s">
        <v>58</v>
      </c>
      <c r="C33" s="14">
        <v>7</v>
      </c>
      <c r="D33" s="14">
        <v>7.5</v>
      </c>
      <c r="E33" s="14">
        <v>7</v>
      </c>
      <c r="F33" s="14">
        <v>7</v>
      </c>
      <c r="G33" s="14">
        <v>6</v>
      </c>
      <c r="H33" s="14">
        <v>7</v>
      </c>
      <c r="I33" s="15">
        <f>'DIFENSORI - GE'!$D33*'Pesi e Budget Iniziale'!$F$5+'DIFENSORI - GE'!$E33*'Pesi e Budget Iniziale'!$F$6+'Pesi e Budget Iniziale'!$F$7*'DIFENSORI - GE'!F33+'DIFENSORI - GE'!$G33*'Pesi e Budget Iniziale'!$F$8+'Pesi e Budget Iniziale'!$F$9*'DIFENSORI - GE'!$H33+VLOOKUP(B33,SQUADRE!$A$2:$B$21,2,FALSE)*'Pesi e Budget Iniziale'!$F$10+'Pesi e Budget Iniziale'!$F$11*VLOOKUP(B33,'FATTORE CASA'!$A$2:$B$21,2,FALSE)+VLOOKUP(B33,ALLENATORE!$A$2:$B$21,2,FALSE)*'Pesi e Budget Iniziale'!$F$12</f>
        <v>77.81927833333333</v>
      </c>
      <c r="J33" s="16">
        <f t="shared" si="2"/>
        <v>5.5854985081472392</v>
      </c>
      <c r="K33" s="16">
        <f t="shared" si="0"/>
        <v>5.5854985081472392</v>
      </c>
      <c r="L33" s="15">
        <f>'DIFENSORI - GE'!$D33*'Pesi e Budget Iniziale'!$H$5+'DIFENSORI - GE'!$E33*'Pesi e Budget Iniziale'!$H$6+'Pesi e Budget Iniziale'!$H$7*'DIFENSORI - GE'!F33+'DIFENSORI - GE'!$G33*'Pesi e Budget Iniziale'!$H$8+'Pesi e Budget Iniziale'!$H$9*'DIFENSORI - GE'!$H33+VLOOKUP(B33,SQUADRE!$A$2:$B$21,2,FALSE)*'Pesi e Budget Iniziale'!$H$10+'Pesi e Budget Iniziale'!$H$11*VLOOKUP(B33,'FATTORE CASA'!$A$2:$B$21,2,FALSE)+VLOOKUP(B33,ALLENATORE!$A$2:$B$21,2,FALSE)*'Pesi e Budget Iniziale'!$H$12</f>
        <v>82.824278333333339</v>
      </c>
      <c r="M33" s="16">
        <f t="shared" si="3"/>
        <v>9.4542376877489254</v>
      </c>
      <c r="N33" s="16">
        <f t="shared" si="1"/>
        <v>9.4542376877489254</v>
      </c>
      <c r="P33" s="19"/>
    </row>
    <row r="34" spans="1:16" ht="12.75" customHeight="1">
      <c r="A34" s="9" t="s">
        <v>217</v>
      </c>
      <c r="B34" s="14" t="s">
        <v>52</v>
      </c>
      <c r="C34" s="14">
        <v>7</v>
      </c>
      <c r="D34" s="14">
        <v>8</v>
      </c>
      <c r="E34" s="14">
        <v>6</v>
      </c>
      <c r="F34" s="14">
        <v>7</v>
      </c>
      <c r="G34" s="14">
        <v>6</v>
      </c>
      <c r="H34" s="14">
        <v>7</v>
      </c>
      <c r="I34" s="15">
        <f>'DIFENSORI - GE'!$D34*'Pesi e Budget Iniziale'!$F$5+'DIFENSORI - GE'!$E34*'Pesi e Budget Iniziale'!$F$6+'Pesi e Budget Iniziale'!$F$7*'DIFENSORI - GE'!F34+'DIFENSORI - GE'!$G34*'Pesi e Budget Iniziale'!$F$8+'Pesi e Budget Iniziale'!$F$9*'DIFENSORI - GE'!$H34+VLOOKUP(B34,SQUADRE!$A$2:$B$21,2,FALSE)*'Pesi e Budget Iniziale'!$F$10+'Pesi e Budget Iniziale'!$F$11*VLOOKUP(B34,'FATTORE CASA'!$A$2:$B$21,2,FALSE)+VLOOKUP(B34,ALLENATORE!$A$2:$B$21,2,FALSE)*'Pesi e Budget Iniziale'!$F$12</f>
        <v>76.223203333333345</v>
      </c>
      <c r="J34" s="16">
        <f t="shared" si="2"/>
        <v>3.7356625130502472</v>
      </c>
      <c r="K34" s="16">
        <f t="shared" si="0"/>
        <v>3.7356625130502472</v>
      </c>
      <c r="L34" s="15">
        <f>'DIFENSORI - GE'!$D34*'Pesi e Budget Iniziale'!$H$5+'DIFENSORI - GE'!$E34*'Pesi e Budget Iniziale'!$H$6+'Pesi e Budget Iniziale'!$H$7*'DIFENSORI - GE'!F34+'DIFENSORI - GE'!$G34*'Pesi e Budget Iniziale'!$H$8+'Pesi e Budget Iniziale'!$H$9*'DIFENSORI - GE'!$H34+VLOOKUP(B34,SQUADRE!$A$2:$B$21,2,FALSE)*'Pesi e Budget Iniziale'!$H$10+'Pesi e Budget Iniziale'!$H$11*VLOOKUP(B34,'FATTORE CASA'!$A$2:$B$21,2,FALSE)+VLOOKUP(B34,ALLENATORE!$A$2:$B$21,2,FALSE)*'Pesi e Budget Iniziale'!$H$12</f>
        <v>80.513203333333337</v>
      </c>
      <c r="M34" s="16">
        <f t="shared" si="3"/>
        <v>7.2302114923509215</v>
      </c>
      <c r="N34" s="16">
        <f t="shared" si="1"/>
        <v>7.2302114923509215</v>
      </c>
      <c r="P34" s="19"/>
    </row>
    <row r="35" spans="1:16" ht="12.75" customHeight="1">
      <c r="A35" s="9" t="s">
        <v>220</v>
      </c>
      <c r="B35" s="14" t="s">
        <v>52</v>
      </c>
      <c r="C35" s="14">
        <v>8</v>
      </c>
      <c r="D35" s="14">
        <v>9</v>
      </c>
      <c r="E35" s="14">
        <v>7</v>
      </c>
      <c r="F35" s="14">
        <v>6</v>
      </c>
      <c r="G35" s="14">
        <v>5</v>
      </c>
      <c r="H35" s="14">
        <v>7</v>
      </c>
      <c r="I35" s="15">
        <f>'DIFENSORI - GE'!$D35*'Pesi e Budget Iniziale'!$F$5+'DIFENSORI - GE'!$E35*'Pesi e Budget Iniziale'!$F$6+'Pesi e Budget Iniziale'!$F$7*'DIFENSORI - GE'!F35+'DIFENSORI - GE'!$G35*'Pesi e Budget Iniziale'!$F$8+'Pesi e Budget Iniziale'!$F$9*'DIFENSORI - GE'!$H35+VLOOKUP(B35,SQUADRE!$A$2:$B$21,2,FALSE)*'Pesi e Budget Iniziale'!$F$10+'Pesi e Budget Iniziale'!$F$11*VLOOKUP(B35,'FATTORE CASA'!$A$2:$B$21,2,FALSE)+VLOOKUP(B35,ALLENATORE!$A$2:$B$21,2,FALSE)*'Pesi e Budget Iniziale'!$F$12</f>
        <v>76.439913333333337</v>
      </c>
      <c r="J35" s="16">
        <f t="shared" si="2"/>
        <v>3.9868273759153752</v>
      </c>
      <c r="K35" s="16">
        <f t="shared" si="0"/>
        <v>3.9868273759153752</v>
      </c>
      <c r="L35" s="15">
        <f>'DIFENSORI - GE'!$D35*'Pesi e Budget Iniziale'!$H$5+'DIFENSORI - GE'!$E35*'Pesi e Budget Iniziale'!$H$6+'Pesi e Budget Iniziale'!$H$7*'DIFENSORI - GE'!F35+'DIFENSORI - GE'!$G35*'Pesi e Budget Iniziale'!$H$8+'Pesi e Budget Iniziale'!$H$9*'DIFENSORI - GE'!$H35+VLOOKUP(B35,SQUADRE!$A$2:$B$21,2,FALSE)*'Pesi e Budget Iniziale'!$H$10+'Pesi e Budget Iniziale'!$H$11*VLOOKUP(B35,'FATTORE CASA'!$A$2:$B$21,2,FALSE)+VLOOKUP(B35,ALLENATORE!$A$2:$B$21,2,FALSE)*'Pesi e Budget Iniziale'!$H$12</f>
        <v>81.444913333333332</v>
      </c>
      <c r="M35" s="16">
        <f t="shared" si="3"/>
        <v>8.1268277624911214</v>
      </c>
      <c r="N35" s="16">
        <f t="shared" si="1"/>
        <v>8.1268277624911214</v>
      </c>
      <c r="P35" s="19"/>
    </row>
    <row r="36" spans="1:16" ht="12.75" customHeight="1">
      <c r="A36" s="9" t="s">
        <v>224</v>
      </c>
      <c r="B36" s="14" t="s">
        <v>17</v>
      </c>
      <c r="C36" s="14">
        <v>8</v>
      </c>
      <c r="D36" s="14">
        <v>5</v>
      </c>
      <c r="E36" s="14">
        <v>7</v>
      </c>
      <c r="F36" s="14">
        <v>4</v>
      </c>
      <c r="G36" s="14">
        <v>7</v>
      </c>
      <c r="H36" s="14">
        <v>5</v>
      </c>
      <c r="I36" s="15">
        <f>'DIFENSORI - GE'!$D36*'Pesi e Budget Iniziale'!$F$5+'DIFENSORI - GE'!$E36*'Pesi e Budget Iniziale'!$F$6+'Pesi e Budget Iniziale'!$F$7*'DIFENSORI - GE'!F36+'DIFENSORI - GE'!$G36*'Pesi e Budget Iniziale'!$F$8+'Pesi e Budget Iniziale'!$F$9*'DIFENSORI - GE'!$H36+VLOOKUP(B36,SQUADRE!$A$2:$B$21,2,FALSE)*'Pesi e Budget Iniziale'!$F$10+'Pesi e Budget Iniziale'!$F$11*VLOOKUP(B36,'FATTORE CASA'!$A$2:$B$21,2,FALSE)+VLOOKUP(B36,ALLENATORE!$A$2:$B$21,2,FALSE)*'Pesi e Budget Iniziale'!$F$12</f>
        <v>74.379846666666666</v>
      </c>
      <c r="J36" s="16">
        <f t="shared" si="2"/>
        <v>1.5992293793929591</v>
      </c>
      <c r="K36" s="16">
        <f t="shared" si="0"/>
        <v>1.5992293793929591</v>
      </c>
      <c r="L36" s="15">
        <f>'DIFENSORI - GE'!$D36*'Pesi e Budget Iniziale'!$H$5+'DIFENSORI - GE'!$E36*'Pesi e Budget Iniziale'!$H$6+'Pesi e Budget Iniziale'!$H$7*'DIFENSORI - GE'!F36+'DIFENSORI - GE'!$G36*'Pesi e Budget Iniziale'!$H$8+'Pesi e Budget Iniziale'!$H$9*'DIFENSORI - GE'!$H36+VLOOKUP(B36,SQUADRE!$A$2:$B$21,2,FALSE)*'Pesi e Budget Iniziale'!$H$10+'Pesi e Budget Iniziale'!$H$11*VLOOKUP(B36,'FATTORE CASA'!$A$2:$B$21,2,FALSE)+VLOOKUP(B36,ALLENATORE!$A$2:$B$21,2,FALSE)*'Pesi e Budget Iniziale'!$H$12</f>
        <v>79.384846666666675</v>
      </c>
      <c r="M36" s="16">
        <f t="shared" si="3"/>
        <v>6.1443554364381434</v>
      </c>
      <c r="N36" s="16">
        <f t="shared" si="1"/>
        <v>6.1443554364381434</v>
      </c>
      <c r="P36" s="19"/>
    </row>
    <row r="37" spans="1:16" ht="12.75" customHeight="1">
      <c r="A37" s="9" t="s">
        <v>228</v>
      </c>
      <c r="B37" s="14" t="s">
        <v>36</v>
      </c>
      <c r="C37" s="14">
        <v>9</v>
      </c>
      <c r="D37" s="14">
        <v>7</v>
      </c>
      <c r="E37" s="14">
        <v>7</v>
      </c>
      <c r="F37" s="14">
        <v>6.5</v>
      </c>
      <c r="G37" s="14">
        <v>6</v>
      </c>
      <c r="H37" s="14">
        <v>7</v>
      </c>
      <c r="I37" s="15">
        <f>'DIFENSORI - GE'!$D37*'Pesi e Budget Iniziale'!$F$5+'DIFENSORI - GE'!$E37*'Pesi e Budget Iniziale'!$F$6+'Pesi e Budget Iniziale'!$F$7*'DIFENSORI - GE'!F37+'DIFENSORI - GE'!$G37*'Pesi e Budget Iniziale'!$F$8+'Pesi e Budget Iniziale'!$F$9*'DIFENSORI - GE'!$H37+VLOOKUP(B37,SQUADRE!$A$2:$B$21,2,FALSE)*'Pesi e Budget Iniziale'!$F$10+'Pesi e Budget Iniziale'!$F$11*VLOOKUP(B37,'FATTORE CASA'!$A$2:$B$21,2,FALSE)+VLOOKUP(B37,ALLENATORE!$A$2:$B$21,2,FALSE)*'Pesi e Budget Iniziale'!$F$12</f>
        <v>76.127870000000001</v>
      </c>
      <c r="J37" s="16">
        <f t="shared" si="2"/>
        <v>3.6251720714778912</v>
      </c>
      <c r="K37" s="16">
        <f t="shared" si="0"/>
        <v>3.6251720714778912</v>
      </c>
      <c r="L37" s="15">
        <f>'DIFENSORI - GE'!$D37*'Pesi e Budget Iniziale'!$H$5+'DIFENSORI - GE'!$E37*'Pesi e Budget Iniziale'!$H$6+'Pesi e Budget Iniziale'!$H$7*'DIFENSORI - GE'!F37+'DIFENSORI - GE'!$G37*'Pesi e Budget Iniziale'!$H$8+'Pesi e Budget Iniziale'!$H$9*'DIFENSORI - GE'!$H37+VLOOKUP(B37,SQUADRE!$A$2:$B$21,2,FALSE)*'Pesi e Budget Iniziale'!$H$10+'Pesi e Budget Iniziale'!$H$11*VLOOKUP(B37,'FATTORE CASA'!$A$2:$B$21,2,FALSE)+VLOOKUP(B37,ALLENATORE!$A$2:$B$21,2,FALSE)*'Pesi e Budget Iniziale'!$H$12</f>
        <v>81.132869999999997</v>
      </c>
      <c r="M37" s="16">
        <f t="shared" si="3"/>
        <v>7.826537833591086</v>
      </c>
      <c r="N37" s="16">
        <f t="shared" si="1"/>
        <v>7.826537833591086</v>
      </c>
      <c r="P37" s="19"/>
    </row>
    <row r="38" spans="1:16" ht="12.75" customHeight="1">
      <c r="A38" s="9" t="s">
        <v>231</v>
      </c>
      <c r="B38" s="14" t="s">
        <v>49</v>
      </c>
      <c r="C38" s="14">
        <v>9</v>
      </c>
      <c r="D38" s="14">
        <v>7.5</v>
      </c>
      <c r="E38" s="14">
        <v>6.5</v>
      </c>
      <c r="F38" s="14">
        <v>6.5</v>
      </c>
      <c r="G38" s="14">
        <v>6.5</v>
      </c>
      <c r="H38" s="14">
        <v>6.5</v>
      </c>
      <c r="I38" s="15">
        <f>'DIFENSORI - GE'!$D38*'Pesi e Budget Iniziale'!$F$5+'DIFENSORI - GE'!$E38*'Pesi e Budget Iniziale'!$F$6+'Pesi e Budget Iniziale'!$F$7*'DIFENSORI - GE'!F38+'DIFENSORI - GE'!$G38*'Pesi e Budget Iniziale'!$F$8+'Pesi e Budget Iniziale'!$F$9*'DIFENSORI - GE'!$H38+VLOOKUP(B38,SQUADRE!$A$2:$B$21,2,FALSE)*'Pesi e Budget Iniziale'!$F$10+'Pesi e Budget Iniziale'!$F$11*VLOOKUP(B38,'FATTORE CASA'!$A$2:$B$21,2,FALSE)+VLOOKUP(B38,ALLENATORE!$A$2:$B$21,2,FALSE)*'Pesi e Budget Iniziale'!$F$12</f>
        <v>78.348053333333326</v>
      </c>
      <c r="J38" s="16">
        <f t="shared" si="2"/>
        <v>6.198343786913842</v>
      </c>
      <c r="K38" s="16">
        <f t="shared" si="0"/>
        <v>6.198343786913842</v>
      </c>
      <c r="L38" s="15">
        <f>'DIFENSORI - GE'!$D38*'Pesi e Budget Iniziale'!$H$5+'DIFENSORI - GE'!$E38*'Pesi e Budget Iniziale'!$H$6+'Pesi e Budget Iniziale'!$H$7*'DIFENSORI - GE'!F38+'DIFENSORI - GE'!$G38*'Pesi e Budget Iniziale'!$H$8+'Pesi e Budget Iniziale'!$H$9*'DIFENSORI - GE'!$H38+VLOOKUP(B38,SQUADRE!$A$2:$B$21,2,FALSE)*'Pesi e Budget Iniziale'!$H$10+'Pesi e Budget Iniziale'!$H$11*VLOOKUP(B38,'FATTORE CASA'!$A$2:$B$21,2,FALSE)+VLOOKUP(B38,ALLENATORE!$A$2:$B$21,2,FALSE)*'Pesi e Budget Iniziale'!$H$12</f>
        <v>82.995553333333334</v>
      </c>
      <c r="M38" s="16">
        <f t="shared" si="3"/>
        <v>9.6190614544448465</v>
      </c>
      <c r="N38" s="16">
        <f t="shared" si="1"/>
        <v>9.6190614544448465</v>
      </c>
      <c r="P38" s="19"/>
    </row>
    <row r="39" spans="1:16" ht="12.75" customHeight="1">
      <c r="A39" s="9" t="s">
        <v>236</v>
      </c>
      <c r="B39" s="14" t="s">
        <v>49</v>
      </c>
      <c r="C39" s="14">
        <v>9</v>
      </c>
      <c r="D39" s="14">
        <v>7</v>
      </c>
      <c r="E39" s="14">
        <v>6.5</v>
      </c>
      <c r="F39" s="14">
        <v>7</v>
      </c>
      <c r="G39" s="14">
        <v>6.5</v>
      </c>
      <c r="H39" s="14">
        <v>6.5</v>
      </c>
      <c r="I39" s="15">
        <f>'DIFENSORI - GE'!$D39*'Pesi e Budget Iniziale'!$F$5+'DIFENSORI - GE'!$E39*'Pesi e Budget Iniziale'!$F$6+'Pesi e Budget Iniziale'!$F$7*'DIFENSORI - GE'!F39+'DIFENSORI - GE'!$G39*'Pesi e Budget Iniziale'!$F$8+'Pesi e Budget Iniziale'!$F$9*'DIFENSORI - GE'!$H39+VLOOKUP(B39,SQUADRE!$A$2:$B$21,2,FALSE)*'Pesi e Budget Iniziale'!$F$10+'Pesi e Budget Iniziale'!$F$11*VLOOKUP(B39,'FATTORE CASA'!$A$2:$B$21,2,FALSE)+VLOOKUP(B39,ALLENATORE!$A$2:$B$21,2,FALSE)*'Pesi e Budget Iniziale'!$F$12</f>
        <v>78.291178333333335</v>
      </c>
      <c r="J39" s="16">
        <f t="shared" si="2"/>
        <v>6.1324261939303497</v>
      </c>
      <c r="K39" s="16">
        <f t="shared" si="0"/>
        <v>6.1324261939303497</v>
      </c>
      <c r="L39" s="15">
        <f>'DIFENSORI - GE'!$D39*'Pesi e Budget Iniziale'!$H$5+'DIFENSORI - GE'!$E39*'Pesi e Budget Iniziale'!$H$6+'Pesi e Budget Iniziale'!$H$7*'DIFENSORI - GE'!F39+'DIFENSORI - GE'!$G39*'Pesi e Budget Iniziale'!$H$8+'Pesi e Budget Iniziale'!$H$9*'DIFENSORI - GE'!$H39+VLOOKUP(B39,SQUADRE!$A$2:$B$21,2,FALSE)*'Pesi e Budget Iniziale'!$H$10+'Pesi e Budget Iniziale'!$H$11*VLOOKUP(B39,'FATTORE CASA'!$A$2:$B$21,2,FALSE)+VLOOKUP(B39,ALLENATORE!$A$2:$B$21,2,FALSE)*'Pesi e Budget Iniziale'!$H$12</f>
        <v>82.938678333333328</v>
      </c>
      <c r="M39" s="16">
        <f t="shared" si="3"/>
        <v>9.564328704593251</v>
      </c>
      <c r="N39" s="16">
        <f t="shared" si="1"/>
        <v>9.564328704593251</v>
      </c>
      <c r="P39" s="19"/>
    </row>
    <row r="40" spans="1:16" ht="12.75" customHeight="1">
      <c r="A40" s="9" t="s">
        <v>239</v>
      </c>
      <c r="B40" s="14" t="s">
        <v>36</v>
      </c>
      <c r="C40" s="14">
        <v>8</v>
      </c>
      <c r="D40" s="14">
        <v>7</v>
      </c>
      <c r="E40" s="14">
        <v>7</v>
      </c>
      <c r="F40" s="14">
        <v>6.5</v>
      </c>
      <c r="G40" s="14">
        <v>6</v>
      </c>
      <c r="H40" s="14">
        <v>7</v>
      </c>
      <c r="I40" s="15">
        <f>'DIFENSORI - GE'!$D40*'Pesi e Budget Iniziale'!$F$5+'DIFENSORI - GE'!$E40*'Pesi e Budget Iniziale'!$F$6+'Pesi e Budget Iniziale'!$F$7*'DIFENSORI - GE'!F40+'DIFENSORI - GE'!$G40*'Pesi e Budget Iniziale'!$F$8+'Pesi e Budget Iniziale'!$F$9*'DIFENSORI - GE'!$H40+VLOOKUP(B40,SQUADRE!$A$2:$B$21,2,FALSE)*'Pesi e Budget Iniziale'!$F$10+'Pesi e Budget Iniziale'!$F$11*VLOOKUP(B40,'FATTORE CASA'!$A$2:$B$21,2,FALSE)+VLOOKUP(B40,ALLENATORE!$A$2:$B$21,2,FALSE)*'Pesi e Budget Iniziale'!$F$12</f>
        <v>76.127870000000001</v>
      </c>
      <c r="J40" s="16">
        <f t="shared" si="2"/>
        <v>3.6251720714778912</v>
      </c>
      <c r="K40" s="16">
        <f t="shared" si="0"/>
        <v>3.6251720714778912</v>
      </c>
      <c r="L40" s="15">
        <f>'DIFENSORI - GE'!$D40*'Pesi e Budget Iniziale'!$H$5+'DIFENSORI - GE'!$E40*'Pesi e Budget Iniziale'!$H$6+'Pesi e Budget Iniziale'!$H$7*'DIFENSORI - GE'!F40+'DIFENSORI - GE'!$G40*'Pesi e Budget Iniziale'!$H$8+'Pesi e Budget Iniziale'!$H$9*'DIFENSORI - GE'!$H40+VLOOKUP(B40,SQUADRE!$A$2:$B$21,2,FALSE)*'Pesi e Budget Iniziale'!$H$10+'Pesi e Budget Iniziale'!$H$11*VLOOKUP(B40,'FATTORE CASA'!$A$2:$B$21,2,FALSE)+VLOOKUP(B40,ALLENATORE!$A$2:$B$21,2,FALSE)*'Pesi e Budget Iniziale'!$H$12</f>
        <v>81.132869999999997</v>
      </c>
      <c r="M40" s="16">
        <f t="shared" si="3"/>
        <v>7.826537833591086</v>
      </c>
      <c r="N40" s="16">
        <f t="shared" si="1"/>
        <v>7.826537833591086</v>
      </c>
      <c r="P40" s="19"/>
    </row>
    <row r="41" spans="1:16" ht="12.75" customHeight="1">
      <c r="A41" s="9" t="s">
        <v>244</v>
      </c>
      <c r="B41" s="14" t="s">
        <v>31</v>
      </c>
      <c r="C41" s="14">
        <v>8</v>
      </c>
      <c r="D41" s="14">
        <v>6</v>
      </c>
      <c r="E41" s="14">
        <v>6</v>
      </c>
      <c r="F41" s="14">
        <v>6</v>
      </c>
      <c r="G41" s="14">
        <v>7</v>
      </c>
      <c r="H41" s="14">
        <v>6</v>
      </c>
      <c r="I41" s="15">
        <f>'DIFENSORI - GE'!$D41*'Pesi e Budget Iniziale'!$F$5+'DIFENSORI - GE'!$E41*'Pesi e Budget Iniziale'!$F$6+'Pesi e Budget Iniziale'!$F$7*'DIFENSORI - GE'!F41+'DIFENSORI - GE'!$G41*'Pesi e Budget Iniziale'!$F$8+'Pesi e Budget Iniziale'!$F$9*'DIFENSORI - GE'!$H41+VLOOKUP(B41,SQUADRE!$A$2:$B$21,2,FALSE)*'Pesi e Budget Iniziale'!$F$10+'Pesi e Budget Iniziale'!$F$11*VLOOKUP(B41,'FATTORE CASA'!$A$2:$B$21,2,FALSE)+VLOOKUP(B41,ALLENATORE!$A$2:$B$21,2,FALSE)*'Pesi e Budget Iniziale'!$F$12</f>
        <v>74.854303333333334</v>
      </c>
      <c r="J41" s="16">
        <f t="shared" si="2"/>
        <v>2.1491202179273294</v>
      </c>
      <c r="K41" s="16">
        <f t="shared" si="0"/>
        <v>2.1491202179273294</v>
      </c>
      <c r="L41" s="15">
        <f>'DIFENSORI - GE'!$D41*'Pesi e Budget Iniziale'!$H$5+'DIFENSORI - GE'!$E41*'Pesi e Budget Iniziale'!$H$6+'Pesi e Budget Iniziale'!$H$7*'DIFENSORI - GE'!F41+'DIFENSORI - GE'!$G41*'Pesi e Budget Iniziale'!$H$8+'Pesi e Budget Iniziale'!$H$9*'DIFENSORI - GE'!$H41+VLOOKUP(B41,SQUADRE!$A$2:$B$21,2,FALSE)*'Pesi e Budget Iniziale'!$H$10+'Pesi e Budget Iniziale'!$H$11*VLOOKUP(B41,'FATTORE CASA'!$A$2:$B$21,2,FALSE)+VLOOKUP(B41,ALLENATORE!$A$2:$B$21,2,FALSE)*'Pesi e Budget Iniziale'!$H$12</f>
        <v>79.14430333333334</v>
      </c>
      <c r="M41" s="16">
        <f t="shared" si="3"/>
        <v>5.9128723930658218</v>
      </c>
      <c r="N41" s="16">
        <f t="shared" si="1"/>
        <v>5.9128723930658218</v>
      </c>
      <c r="P41" s="19"/>
    </row>
    <row r="42" spans="1:16" ht="12.75" customHeight="1">
      <c r="A42" s="9" t="s">
        <v>247</v>
      </c>
      <c r="B42" s="14" t="s">
        <v>31</v>
      </c>
      <c r="C42" s="14">
        <v>9</v>
      </c>
      <c r="D42" s="14">
        <v>6</v>
      </c>
      <c r="E42" s="14">
        <v>6</v>
      </c>
      <c r="F42" s="14">
        <v>7</v>
      </c>
      <c r="G42" s="14">
        <v>6</v>
      </c>
      <c r="H42" s="14">
        <v>6</v>
      </c>
      <c r="I42" s="15">
        <f>'DIFENSORI - GE'!$D42*'Pesi e Budget Iniziale'!$F$5+'DIFENSORI - GE'!$E42*'Pesi e Budget Iniziale'!$F$6+'Pesi e Budget Iniziale'!$F$7*'DIFENSORI - GE'!F42+'DIFENSORI - GE'!$G42*'Pesi e Budget Iniziale'!$F$8+'Pesi e Budget Iniziale'!$F$9*'DIFENSORI - GE'!$H42+VLOOKUP(B42,SQUADRE!$A$2:$B$21,2,FALSE)*'Pesi e Budget Iniziale'!$F$10+'Pesi e Budget Iniziale'!$F$11*VLOOKUP(B42,'FATTORE CASA'!$A$2:$B$21,2,FALSE)+VLOOKUP(B42,ALLENATORE!$A$2:$B$21,2,FALSE)*'Pesi e Budget Iniziale'!$F$12</f>
        <v>74.746013333333352</v>
      </c>
      <c r="J42" s="16">
        <f t="shared" si="2"/>
        <v>2.0236131208867647</v>
      </c>
      <c r="K42" s="16">
        <f t="shared" si="0"/>
        <v>2.0236131208867647</v>
      </c>
      <c r="L42" s="15">
        <f>'DIFENSORI - GE'!$D42*'Pesi e Budget Iniziale'!$H$5+'DIFENSORI - GE'!$E42*'Pesi e Budget Iniziale'!$H$6+'Pesi e Budget Iniziale'!$H$7*'DIFENSORI - GE'!F42+'DIFENSORI - GE'!$G42*'Pesi e Budget Iniziale'!$H$8+'Pesi e Budget Iniziale'!$H$9*'DIFENSORI - GE'!$H42+VLOOKUP(B42,SQUADRE!$A$2:$B$21,2,FALSE)*'Pesi e Budget Iniziale'!$H$10+'Pesi e Budget Iniziale'!$H$11*VLOOKUP(B42,'FATTORE CASA'!$A$2:$B$21,2,FALSE)+VLOOKUP(B42,ALLENATORE!$A$2:$B$21,2,FALSE)*'Pesi e Budget Iniziale'!$H$12</f>
        <v>79.036013333333344</v>
      </c>
      <c r="M42" s="16">
        <f t="shared" si="3"/>
        <v>5.8086612373483995</v>
      </c>
      <c r="N42" s="16">
        <f t="shared" si="1"/>
        <v>5.8086612373483995</v>
      </c>
      <c r="P42" s="19"/>
    </row>
    <row r="43" spans="1:16" ht="12.75" customHeight="1">
      <c r="A43" s="9" t="s">
        <v>249</v>
      </c>
      <c r="B43" s="14" t="s">
        <v>52</v>
      </c>
      <c r="C43" s="14">
        <v>8</v>
      </c>
      <c r="D43" s="14">
        <v>8</v>
      </c>
      <c r="E43" s="14">
        <v>6</v>
      </c>
      <c r="F43" s="14">
        <v>6</v>
      </c>
      <c r="G43" s="14">
        <v>6</v>
      </c>
      <c r="H43" s="14">
        <v>7</v>
      </c>
      <c r="I43" s="15">
        <f>'DIFENSORI - GE'!$D43*'Pesi e Budget Iniziale'!$F$5+'DIFENSORI - GE'!$E43*'Pesi e Budget Iniziale'!$F$6+'Pesi e Budget Iniziale'!$F$7*'DIFENSORI - GE'!F43+'DIFENSORI - GE'!$G43*'Pesi e Budget Iniziale'!$F$8+'Pesi e Budget Iniziale'!$F$9*'DIFENSORI - GE'!$H43+VLOOKUP(B43,SQUADRE!$A$2:$B$21,2,FALSE)*'Pesi e Budget Iniziale'!$F$10+'Pesi e Budget Iniziale'!$F$11*VLOOKUP(B43,'FATTORE CASA'!$A$2:$B$21,2,FALSE)+VLOOKUP(B43,ALLENATORE!$A$2:$B$21,2,FALSE)*'Pesi e Budget Iniziale'!$F$12</f>
        <v>74.598203333333345</v>
      </c>
      <c r="J43" s="16">
        <f t="shared" si="2"/>
        <v>1.8523027135216346</v>
      </c>
      <c r="K43" s="16">
        <f t="shared" si="0"/>
        <v>1.8523027135216346</v>
      </c>
      <c r="L43" s="15">
        <f>'DIFENSORI - GE'!$D43*'Pesi e Budget Iniziale'!$H$5+'DIFENSORI - GE'!$E43*'Pesi e Budget Iniziale'!$H$6+'Pesi e Budget Iniziale'!$H$7*'DIFENSORI - GE'!F43+'DIFENSORI - GE'!$G43*'Pesi e Budget Iniziale'!$H$8+'Pesi e Budget Iniziale'!$H$9*'DIFENSORI - GE'!$H43+VLOOKUP(B43,SQUADRE!$A$2:$B$21,2,FALSE)*'Pesi e Budget Iniziale'!$H$10+'Pesi e Budget Iniziale'!$H$11*VLOOKUP(B43,'FATTORE CASA'!$A$2:$B$21,2,FALSE)+VLOOKUP(B43,ALLENATORE!$A$2:$B$21,2,FALSE)*'Pesi e Budget Iniziale'!$H$12</f>
        <v>78.888203333333337</v>
      </c>
      <c r="M43" s="16">
        <f t="shared" si="3"/>
        <v>5.6664186394483771</v>
      </c>
      <c r="N43" s="16">
        <f t="shared" si="1"/>
        <v>5.6664186394483771</v>
      </c>
      <c r="P43" s="19"/>
    </row>
    <row r="44" spans="1:16" ht="12.75" customHeight="1">
      <c r="A44" s="9" t="s">
        <v>252</v>
      </c>
      <c r="B44" s="14" t="s">
        <v>49</v>
      </c>
      <c r="C44" s="14">
        <v>8</v>
      </c>
      <c r="D44" s="14">
        <v>8</v>
      </c>
      <c r="E44" s="14">
        <v>5.5</v>
      </c>
      <c r="F44" s="14">
        <v>6.5</v>
      </c>
      <c r="G44" s="14">
        <v>6.5</v>
      </c>
      <c r="H44" s="14">
        <v>6.5</v>
      </c>
      <c r="I44" s="15">
        <f>'DIFENSORI - GE'!$D44*'Pesi e Budget Iniziale'!$F$5+'DIFENSORI - GE'!$E44*'Pesi e Budget Iniziale'!$F$6+'Pesi e Budget Iniziale'!$F$7*'DIFENSORI - GE'!F44+'DIFENSORI - GE'!$G44*'Pesi e Budget Iniziale'!$F$8+'Pesi e Budget Iniziale'!$F$9*'DIFENSORI - GE'!$H44+VLOOKUP(B44,SQUADRE!$A$2:$B$21,2,FALSE)*'Pesi e Budget Iniziale'!$F$10+'Pesi e Budget Iniziale'!$F$11*VLOOKUP(B44,'FATTORE CASA'!$A$2:$B$21,2,FALSE)+VLOOKUP(B44,ALLENATORE!$A$2:$B$21,2,FALSE)*'Pesi e Budget Iniziale'!$F$12</f>
        <v>77.381178333333338</v>
      </c>
      <c r="J44" s="16">
        <f t="shared" si="2"/>
        <v>5.0777447061943306</v>
      </c>
      <c r="K44" s="16">
        <f t="shared" si="0"/>
        <v>5.0777447061943306</v>
      </c>
      <c r="L44" s="15">
        <f>'DIFENSORI - GE'!$D44*'Pesi e Budget Iniziale'!$H$5+'DIFENSORI - GE'!$E44*'Pesi e Budget Iniziale'!$H$6+'Pesi e Budget Iniziale'!$H$7*'DIFENSORI - GE'!F44+'DIFENSORI - GE'!$G44*'Pesi e Budget Iniziale'!$H$8+'Pesi e Budget Iniziale'!$H$9*'DIFENSORI - GE'!$H44+VLOOKUP(B44,SQUADRE!$A$2:$B$21,2,FALSE)*'Pesi e Budget Iniziale'!$H$10+'Pesi e Budget Iniziale'!$H$11*VLOOKUP(B44,'FATTORE CASA'!$A$2:$B$21,2,FALSE)+VLOOKUP(B44,ALLENATORE!$A$2:$B$21,2,FALSE)*'Pesi e Budget Iniziale'!$H$12</f>
        <v>81.313678333333328</v>
      </c>
      <c r="M44" s="16">
        <f t="shared" si="3"/>
        <v>8.0005358516907066</v>
      </c>
      <c r="N44" s="16">
        <f t="shared" si="1"/>
        <v>8.0005358516907066</v>
      </c>
      <c r="P44" s="19"/>
    </row>
    <row r="45" spans="1:16" ht="12.75" customHeight="1">
      <c r="A45" s="9" t="s">
        <v>254</v>
      </c>
      <c r="B45" s="14" t="s">
        <v>52</v>
      </c>
      <c r="C45" s="14">
        <v>7</v>
      </c>
      <c r="D45" s="14">
        <v>8</v>
      </c>
      <c r="E45" s="14">
        <v>6</v>
      </c>
      <c r="F45" s="14">
        <v>6</v>
      </c>
      <c r="G45" s="14">
        <v>6</v>
      </c>
      <c r="H45" s="14">
        <v>7</v>
      </c>
      <c r="I45" s="15">
        <f>'DIFENSORI - GE'!$D45*'Pesi e Budget Iniziale'!$F$5+'DIFENSORI - GE'!$E45*'Pesi e Budget Iniziale'!$F$6+'Pesi e Budget Iniziale'!$F$7*'DIFENSORI - GE'!F45+'DIFENSORI - GE'!$G45*'Pesi e Budget Iniziale'!$F$8+'Pesi e Budget Iniziale'!$F$9*'DIFENSORI - GE'!$H45+VLOOKUP(B45,SQUADRE!$A$2:$B$21,2,FALSE)*'Pesi e Budget Iniziale'!$F$10+'Pesi e Budget Iniziale'!$F$11*VLOOKUP(B45,'FATTORE CASA'!$A$2:$B$21,2,FALSE)+VLOOKUP(B45,ALLENATORE!$A$2:$B$21,2,FALSE)*'Pesi e Budget Iniziale'!$F$12</f>
        <v>74.598203333333345</v>
      </c>
      <c r="J45" s="16">
        <f t="shared" si="2"/>
        <v>1.8523027135216346</v>
      </c>
      <c r="K45" s="16">
        <f t="shared" si="0"/>
        <v>1.8523027135216346</v>
      </c>
      <c r="L45" s="15">
        <f>'DIFENSORI - GE'!$D45*'Pesi e Budget Iniziale'!$H$5+'DIFENSORI - GE'!$E45*'Pesi e Budget Iniziale'!$H$6+'Pesi e Budget Iniziale'!$H$7*'DIFENSORI - GE'!F45+'DIFENSORI - GE'!$G45*'Pesi e Budget Iniziale'!$H$8+'Pesi e Budget Iniziale'!$H$9*'DIFENSORI - GE'!$H45+VLOOKUP(B45,SQUADRE!$A$2:$B$21,2,FALSE)*'Pesi e Budget Iniziale'!$H$10+'Pesi e Budget Iniziale'!$H$11*VLOOKUP(B45,'FATTORE CASA'!$A$2:$B$21,2,FALSE)+VLOOKUP(B45,ALLENATORE!$A$2:$B$21,2,FALSE)*'Pesi e Budget Iniziale'!$H$12</f>
        <v>78.888203333333337</v>
      </c>
      <c r="M45" s="16">
        <f t="shared" si="3"/>
        <v>5.6664186394483771</v>
      </c>
      <c r="N45" s="16">
        <f t="shared" si="1"/>
        <v>5.6664186394483771</v>
      </c>
      <c r="P45" s="19"/>
    </row>
    <row r="46" spans="1:16" ht="12.75" customHeight="1">
      <c r="A46" s="9" t="s">
        <v>257</v>
      </c>
      <c r="B46" s="14" t="s">
        <v>58</v>
      </c>
      <c r="C46" s="14">
        <v>8</v>
      </c>
      <c r="D46" s="14">
        <v>7</v>
      </c>
      <c r="E46" s="14">
        <v>6.5</v>
      </c>
      <c r="F46" s="14">
        <v>6</v>
      </c>
      <c r="G46" s="14">
        <v>6</v>
      </c>
      <c r="H46" s="14">
        <v>7</v>
      </c>
      <c r="I46" s="15">
        <f>'DIFENSORI - GE'!$D46*'Pesi e Budget Iniziale'!$F$5+'DIFENSORI - GE'!$E46*'Pesi e Budget Iniziale'!$F$6+'Pesi e Budget Iniziale'!$F$7*'DIFENSORI - GE'!F46+'DIFENSORI - GE'!$G46*'Pesi e Budget Iniziale'!$F$8+'Pesi e Budget Iniziale'!$F$9*'DIFENSORI - GE'!$H46+VLOOKUP(B46,SQUADRE!$A$2:$B$21,2,FALSE)*'Pesi e Budget Iniziale'!$F$10+'Pesi e Budget Iniziale'!$F$11*VLOOKUP(B46,'FATTORE CASA'!$A$2:$B$21,2,FALSE)+VLOOKUP(B46,ALLENATORE!$A$2:$B$21,2,FALSE)*'Pesi e Budget Iniziale'!$F$12</f>
        <v>74.406778333333335</v>
      </c>
      <c r="J46" s="16">
        <f t="shared" si="2"/>
        <v>1.6304429291371534</v>
      </c>
      <c r="K46" s="16">
        <f t="shared" si="0"/>
        <v>1.6304429291371534</v>
      </c>
      <c r="L46" s="15">
        <f>'DIFENSORI - GE'!$D46*'Pesi e Budget Iniziale'!$H$5+'DIFENSORI - GE'!$E46*'Pesi e Budget Iniziale'!$H$6+'Pesi e Budget Iniziale'!$H$7*'DIFENSORI - GE'!F46+'DIFENSORI - GE'!$G46*'Pesi e Budget Iniziale'!$H$8+'Pesi e Budget Iniziale'!$H$9*'DIFENSORI - GE'!$H46+VLOOKUP(B46,SQUADRE!$A$2:$B$21,2,FALSE)*'Pesi e Budget Iniziale'!$H$10+'Pesi e Budget Iniziale'!$H$11*VLOOKUP(B46,'FATTORE CASA'!$A$2:$B$21,2,FALSE)+VLOOKUP(B46,ALLENATORE!$A$2:$B$21,2,FALSE)*'Pesi e Budget Iniziale'!$H$12</f>
        <v>79.054278333333329</v>
      </c>
      <c r="M46" s="16">
        <f t="shared" si="3"/>
        <v>5.8262382690150112</v>
      </c>
      <c r="N46" s="16">
        <f t="shared" si="1"/>
        <v>5.8262382690150112</v>
      </c>
      <c r="P46" s="19"/>
    </row>
    <row r="47" spans="1:16" ht="12.75" customHeight="1">
      <c r="A47" s="9" t="s">
        <v>259</v>
      </c>
      <c r="B47" s="14" t="s">
        <v>58</v>
      </c>
      <c r="C47" s="14">
        <v>8</v>
      </c>
      <c r="D47" s="14">
        <v>7</v>
      </c>
      <c r="E47" s="14">
        <v>6</v>
      </c>
      <c r="F47" s="14">
        <v>6</v>
      </c>
      <c r="G47" s="14">
        <v>6.5</v>
      </c>
      <c r="H47" s="14">
        <v>7</v>
      </c>
      <c r="I47" s="15">
        <f>'DIFENSORI - GE'!$D47*'Pesi e Budget Iniziale'!$F$5+'DIFENSORI - GE'!$E47*'Pesi e Budget Iniziale'!$F$6+'Pesi e Budget Iniziale'!$F$7*'DIFENSORI - GE'!F47+'DIFENSORI - GE'!$G47*'Pesi e Budget Iniziale'!$F$8+'Pesi e Budget Iniziale'!$F$9*'DIFENSORI - GE'!$H47+VLOOKUP(B47,SQUADRE!$A$2:$B$21,2,FALSE)*'Pesi e Budget Iniziale'!$F$10+'Pesi e Budget Iniziale'!$F$11*VLOOKUP(B47,'FATTORE CASA'!$A$2:$B$21,2,FALSE)+VLOOKUP(B47,ALLENATORE!$A$2:$B$21,2,FALSE)*'Pesi e Budget Iniziale'!$F$12</f>
        <v>74.355298333333337</v>
      </c>
      <c r="J47" s="16">
        <f t="shared" si="2"/>
        <v>1.570778090688087</v>
      </c>
      <c r="K47" s="16">
        <f t="shared" si="0"/>
        <v>1.570778090688087</v>
      </c>
      <c r="L47" s="15">
        <f>'DIFENSORI - GE'!$D47*'Pesi e Budget Iniziale'!$H$5+'DIFENSORI - GE'!$E47*'Pesi e Budget Iniziale'!$H$6+'Pesi e Budget Iniziale'!$H$7*'DIFENSORI - GE'!F47+'DIFENSORI - GE'!$G47*'Pesi e Budget Iniziale'!$H$8+'Pesi e Budget Iniziale'!$H$9*'DIFENSORI - GE'!$H47+VLOOKUP(B47,SQUADRE!$A$2:$B$21,2,FALSE)*'Pesi e Budget Iniziale'!$H$10+'Pesi e Budget Iniziale'!$H$11*VLOOKUP(B47,'FATTORE CASA'!$A$2:$B$21,2,FALSE)+VLOOKUP(B47,ALLENATORE!$A$2:$B$21,2,FALSE)*'Pesi e Budget Iniziale'!$H$12</f>
        <v>78.645298333333329</v>
      </c>
      <c r="M47" s="16">
        <f t="shared" si="3"/>
        <v>5.4326628837964961</v>
      </c>
      <c r="N47" s="16">
        <f t="shared" si="1"/>
        <v>5.4326628837964961</v>
      </c>
      <c r="P47" s="19"/>
    </row>
    <row r="48" spans="1:16" ht="12.75" customHeight="1">
      <c r="A48" s="9" t="s">
        <v>261</v>
      </c>
      <c r="B48" s="14" t="s">
        <v>36</v>
      </c>
      <c r="C48" s="14">
        <v>8</v>
      </c>
      <c r="D48" s="14">
        <v>6</v>
      </c>
      <c r="E48" s="14">
        <v>7</v>
      </c>
      <c r="F48" s="14">
        <v>7</v>
      </c>
      <c r="G48" s="14">
        <v>6</v>
      </c>
      <c r="H48" s="14">
        <v>6</v>
      </c>
      <c r="I48" s="15">
        <f>'DIFENSORI - GE'!$D48*'Pesi e Budget Iniziale'!$F$5+'DIFENSORI - GE'!$E48*'Pesi e Budget Iniziale'!$F$6+'Pesi e Budget Iniziale'!$F$7*'DIFENSORI - GE'!F48+'DIFENSORI - GE'!$G48*'Pesi e Budget Iniziale'!$F$8+'Pesi e Budget Iniziale'!$F$9*'DIFENSORI - GE'!$H48+VLOOKUP(B48,SQUADRE!$A$2:$B$21,2,FALSE)*'Pesi e Budget Iniziale'!$F$10+'Pesi e Budget Iniziale'!$F$11*VLOOKUP(B48,'FATTORE CASA'!$A$2:$B$21,2,FALSE)+VLOOKUP(B48,ALLENATORE!$A$2:$B$21,2,FALSE)*'Pesi e Budget Iniziale'!$F$12</f>
        <v>73.468330000000009</v>
      </c>
      <c r="J48" s="16">
        <f t="shared" si="2"/>
        <v>0.54279008917738736</v>
      </c>
      <c r="K48" s="16">
        <f t="shared" si="0"/>
        <v>1</v>
      </c>
      <c r="L48" s="15">
        <f>'DIFENSORI - GE'!$D48*'Pesi e Budget Iniziale'!$H$5+'DIFENSORI - GE'!$E48*'Pesi e Budget Iniziale'!$H$6+'Pesi e Budget Iniziale'!$H$7*'DIFENSORI - GE'!F48+'DIFENSORI - GE'!$G48*'Pesi e Budget Iniziale'!$H$8+'Pesi e Budget Iniziale'!$H$9*'DIFENSORI - GE'!$H48+VLOOKUP(B48,SQUADRE!$A$2:$B$21,2,FALSE)*'Pesi e Budget Iniziale'!$H$10+'Pesi e Budget Iniziale'!$H$11*VLOOKUP(B48,'FATTORE CASA'!$A$2:$B$21,2,FALSE)+VLOOKUP(B48,ALLENATORE!$A$2:$B$21,2,FALSE)*'Pesi e Budget Iniziale'!$H$12</f>
        <v>78.473330000000004</v>
      </c>
      <c r="M48" s="16">
        <f t="shared" si="3"/>
        <v>5.2671718988166703</v>
      </c>
      <c r="N48" s="16">
        <f t="shared" si="1"/>
        <v>5.2671718988166703</v>
      </c>
      <c r="P48" s="19"/>
    </row>
    <row r="49" spans="1:16" ht="12.75" customHeight="1">
      <c r="A49" s="9" t="s">
        <v>264</v>
      </c>
      <c r="B49" s="14" t="s">
        <v>36</v>
      </c>
      <c r="C49" s="14">
        <v>7</v>
      </c>
      <c r="D49" s="14">
        <v>6</v>
      </c>
      <c r="E49" s="14">
        <v>7</v>
      </c>
      <c r="F49" s="14">
        <v>7</v>
      </c>
      <c r="G49" s="14">
        <v>6</v>
      </c>
      <c r="H49" s="14">
        <v>6</v>
      </c>
      <c r="I49" s="15">
        <f>'DIFENSORI - GE'!$D49*'Pesi e Budget Iniziale'!$F$5+'DIFENSORI - GE'!$E49*'Pesi e Budget Iniziale'!$F$6+'Pesi e Budget Iniziale'!$F$7*'DIFENSORI - GE'!F49+'DIFENSORI - GE'!$G49*'Pesi e Budget Iniziale'!$F$8+'Pesi e Budget Iniziale'!$F$9*'DIFENSORI - GE'!$H49+VLOOKUP(B49,SQUADRE!$A$2:$B$21,2,FALSE)*'Pesi e Budget Iniziale'!$F$10+'Pesi e Budget Iniziale'!$F$11*VLOOKUP(B49,'FATTORE CASA'!$A$2:$B$21,2,FALSE)+VLOOKUP(B49,ALLENATORE!$A$2:$B$21,2,FALSE)*'Pesi e Budget Iniziale'!$F$12</f>
        <v>73.468330000000009</v>
      </c>
      <c r="J49" s="16">
        <f t="shared" si="2"/>
        <v>0.54279008917738736</v>
      </c>
      <c r="K49" s="16">
        <f t="shared" si="0"/>
        <v>1</v>
      </c>
      <c r="L49" s="15">
        <f>'DIFENSORI - GE'!$D49*'Pesi e Budget Iniziale'!$H$5+'DIFENSORI - GE'!$E49*'Pesi e Budget Iniziale'!$H$6+'Pesi e Budget Iniziale'!$H$7*'DIFENSORI - GE'!F49+'DIFENSORI - GE'!$G49*'Pesi e Budget Iniziale'!$H$8+'Pesi e Budget Iniziale'!$H$9*'DIFENSORI - GE'!$H49+VLOOKUP(B49,SQUADRE!$A$2:$B$21,2,FALSE)*'Pesi e Budget Iniziale'!$H$10+'Pesi e Budget Iniziale'!$H$11*VLOOKUP(B49,'FATTORE CASA'!$A$2:$B$21,2,FALSE)+VLOOKUP(B49,ALLENATORE!$A$2:$B$21,2,FALSE)*'Pesi e Budget Iniziale'!$H$12</f>
        <v>78.473330000000004</v>
      </c>
      <c r="M49" s="16">
        <f t="shared" si="3"/>
        <v>5.2671718988166703</v>
      </c>
      <c r="N49" s="16">
        <f t="shared" si="1"/>
        <v>5.2671718988166703</v>
      </c>
      <c r="P49" s="19"/>
    </row>
    <row r="50" spans="1:16" ht="12.75" customHeight="1">
      <c r="A50" s="9" t="s">
        <v>266</v>
      </c>
      <c r="B50" s="14" t="s">
        <v>26</v>
      </c>
      <c r="C50" s="14">
        <v>9</v>
      </c>
      <c r="D50" s="14">
        <v>6</v>
      </c>
      <c r="E50" s="14">
        <v>6</v>
      </c>
      <c r="F50" s="14">
        <v>7</v>
      </c>
      <c r="G50" s="14">
        <v>5</v>
      </c>
      <c r="H50" s="14">
        <v>6</v>
      </c>
      <c r="I50" s="15">
        <f>'DIFENSORI - GE'!$D50*'Pesi e Budget Iniziale'!$F$5+'DIFENSORI - GE'!$E50*'Pesi e Budget Iniziale'!$F$6+'Pesi e Budget Iniziale'!$F$7*'DIFENSORI - GE'!F50+'DIFENSORI - GE'!$G50*'Pesi e Budget Iniziale'!$F$8+'Pesi e Budget Iniziale'!$F$9*'DIFENSORI - GE'!$H50+VLOOKUP(B50,SQUADRE!$A$2:$B$21,2,FALSE)*'Pesi e Budget Iniziale'!$F$10+'Pesi e Budget Iniziale'!$F$11*VLOOKUP(B50,'FATTORE CASA'!$A$2:$B$21,2,FALSE)+VLOOKUP(B50,ALLENATORE!$A$2:$B$21,2,FALSE)*'Pesi e Budget Iniziale'!$F$12</f>
        <v>73.605523333333338</v>
      </c>
      <c r="J50" s="16">
        <f t="shared" si="2"/>
        <v>0.70179587918558539</v>
      </c>
      <c r="K50" s="16">
        <f t="shared" si="0"/>
        <v>1</v>
      </c>
      <c r="L50" s="15">
        <f>'DIFENSORI - GE'!$D50*'Pesi e Budget Iniziale'!$H$5+'DIFENSORI - GE'!$E50*'Pesi e Budget Iniziale'!$H$6+'Pesi e Budget Iniziale'!$H$7*'DIFENSORI - GE'!F50+'DIFENSORI - GE'!$G50*'Pesi e Budget Iniziale'!$H$8+'Pesi e Budget Iniziale'!$H$9*'DIFENSORI - GE'!$H50+VLOOKUP(B50,SQUADRE!$A$2:$B$21,2,FALSE)*'Pesi e Budget Iniziale'!$H$10+'Pesi e Budget Iniziale'!$H$11*VLOOKUP(B50,'FATTORE CASA'!$A$2:$B$21,2,FALSE)+VLOOKUP(B50,ALLENATORE!$A$2:$B$21,2,FALSE)*'Pesi e Budget Iniziale'!$H$12</f>
        <v>77.89552333333333</v>
      </c>
      <c r="M50" s="16">
        <f t="shared" si="3"/>
        <v>4.7111288614672624</v>
      </c>
      <c r="N50" s="16">
        <f t="shared" si="1"/>
        <v>4.7111288614672624</v>
      </c>
      <c r="P50" s="19"/>
    </row>
    <row r="51" spans="1:16" ht="12.75" customHeight="1">
      <c r="A51" s="9" t="s">
        <v>269</v>
      </c>
      <c r="B51" s="14" t="s">
        <v>56</v>
      </c>
      <c r="C51" s="14">
        <v>6</v>
      </c>
      <c r="D51" s="14">
        <v>7.5</v>
      </c>
      <c r="E51" s="14">
        <v>6.5</v>
      </c>
      <c r="F51" s="14">
        <v>6</v>
      </c>
      <c r="G51" s="14">
        <v>7</v>
      </c>
      <c r="H51" s="14">
        <v>7</v>
      </c>
      <c r="I51" s="15">
        <f>'DIFENSORI - GE'!$D51*'Pesi e Budget Iniziale'!$F$5+'DIFENSORI - GE'!$E51*'Pesi e Budget Iniziale'!$F$6+'Pesi e Budget Iniziale'!$F$7*'DIFENSORI - GE'!F51+'DIFENSORI - GE'!$G51*'Pesi e Budget Iniziale'!$F$8+'Pesi e Budget Iniziale'!$F$9*'DIFENSORI - GE'!$H51+VLOOKUP(B51,SQUADRE!$A$2:$B$21,2,FALSE)*'Pesi e Budget Iniziale'!$F$10+'Pesi e Budget Iniziale'!$F$11*VLOOKUP(B51,'FATTORE CASA'!$A$2:$B$21,2,FALSE)+VLOOKUP(B51,ALLENATORE!$A$2:$B$21,2,FALSE)*'Pesi e Budget Iniziale'!$F$12</f>
        <v>77.670709999999985</v>
      </c>
      <c r="J51" s="16">
        <f t="shared" si="2"/>
        <v>5.4133091995423221</v>
      </c>
      <c r="K51" s="16">
        <f t="shared" si="0"/>
        <v>5.4133091995423221</v>
      </c>
      <c r="L51" s="15">
        <f>'DIFENSORI - GE'!$D51*'Pesi e Budget Iniziale'!$H$5+'DIFENSORI - GE'!$E51*'Pesi e Budget Iniziale'!$H$6+'Pesi e Budget Iniziale'!$H$7*'DIFENSORI - GE'!F51+'DIFENSORI - GE'!$G51*'Pesi e Budget Iniziale'!$H$8+'Pesi e Budget Iniziale'!$H$9*'DIFENSORI - GE'!$H51+VLOOKUP(B51,SQUADRE!$A$2:$B$21,2,FALSE)*'Pesi e Budget Iniziale'!$H$10+'Pesi e Budget Iniziale'!$H$11*VLOOKUP(B51,'FATTORE CASA'!$A$2:$B$21,2,FALSE)+VLOOKUP(B51,ALLENATORE!$A$2:$B$21,2,FALSE)*'Pesi e Budget Iniziale'!$H$12</f>
        <v>82.318209999999993</v>
      </c>
      <c r="M51" s="16">
        <f t="shared" si="3"/>
        <v>8.9672308922123172</v>
      </c>
      <c r="N51" s="16">
        <f t="shared" si="1"/>
        <v>8.9672308922123172</v>
      </c>
      <c r="P51" s="19"/>
    </row>
    <row r="52" spans="1:16" ht="12.75" customHeight="1">
      <c r="A52" s="9" t="s">
        <v>271</v>
      </c>
      <c r="B52" s="14" t="s">
        <v>49</v>
      </c>
      <c r="C52" s="14">
        <v>8</v>
      </c>
      <c r="D52" s="14">
        <v>7</v>
      </c>
      <c r="E52" s="14">
        <v>6</v>
      </c>
      <c r="F52" s="14">
        <v>5.5</v>
      </c>
      <c r="G52" s="14">
        <v>6.5</v>
      </c>
      <c r="H52" s="14">
        <v>6.5</v>
      </c>
      <c r="I52" s="15">
        <f>'DIFENSORI - GE'!$D52*'Pesi e Budget Iniziale'!$F$5+'DIFENSORI - GE'!$E52*'Pesi e Budget Iniziale'!$F$6+'Pesi e Budget Iniziale'!$F$7*'DIFENSORI - GE'!F52+'DIFENSORI - GE'!$G52*'Pesi e Budget Iniziale'!$F$8+'Pesi e Budget Iniziale'!$F$9*'DIFENSORI - GE'!$H52+VLOOKUP(B52,SQUADRE!$A$2:$B$21,2,FALSE)*'Pesi e Budget Iniziale'!$F$10+'Pesi e Budget Iniziale'!$F$11*VLOOKUP(B52,'FATTORE CASA'!$A$2:$B$21,2,FALSE)+VLOOKUP(B52,ALLENATORE!$A$2:$B$21,2,FALSE)*'Pesi e Budget Iniziale'!$F$12</f>
        <v>74.935553333333331</v>
      </c>
      <c r="J52" s="16">
        <f t="shared" si="2"/>
        <v>2.2432882079037562</v>
      </c>
      <c r="K52" s="16">
        <f t="shared" si="0"/>
        <v>2.2432882079037562</v>
      </c>
      <c r="L52" s="15">
        <f>'DIFENSORI - GE'!$D52*'Pesi e Budget Iniziale'!$H$5+'DIFENSORI - GE'!$E52*'Pesi e Budget Iniziale'!$H$6+'Pesi e Budget Iniziale'!$H$7*'DIFENSORI - GE'!F52+'DIFENSORI - GE'!$G52*'Pesi e Budget Iniziale'!$H$8+'Pesi e Budget Iniziale'!$H$9*'DIFENSORI - GE'!$H52+VLOOKUP(B52,SQUADRE!$A$2:$B$21,2,FALSE)*'Pesi e Budget Iniziale'!$H$10+'Pesi e Budget Iniziale'!$H$11*VLOOKUP(B52,'FATTORE CASA'!$A$2:$B$21,2,FALSE)+VLOOKUP(B52,ALLENATORE!$A$2:$B$21,2,FALSE)*'Pesi e Budget Iniziale'!$H$12</f>
        <v>79.225553333333337</v>
      </c>
      <c r="M52" s="16">
        <f t="shared" si="3"/>
        <v>5.9910620357109465</v>
      </c>
      <c r="N52" s="16">
        <f t="shared" si="1"/>
        <v>5.9910620357109465</v>
      </c>
      <c r="P52" s="19"/>
    </row>
    <row r="53" spans="1:16" ht="12.75" customHeight="1">
      <c r="A53" s="9" t="s">
        <v>274</v>
      </c>
      <c r="B53" s="14" t="s">
        <v>52</v>
      </c>
      <c r="C53" s="14">
        <v>8</v>
      </c>
      <c r="D53" s="14">
        <v>7</v>
      </c>
      <c r="E53" s="14">
        <v>6</v>
      </c>
      <c r="F53" s="14">
        <v>6</v>
      </c>
      <c r="G53" s="14">
        <v>6</v>
      </c>
      <c r="H53" s="14">
        <v>6</v>
      </c>
      <c r="I53" s="15">
        <f>'DIFENSORI - GE'!$D53*'Pesi e Budget Iniziale'!$F$5+'DIFENSORI - GE'!$E53*'Pesi e Budget Iniziale'!$F$6+'Pesi e Budget Iniziale'!$F$7*'DIFENSORI - GE'!F53+'DIFENSORI - GE'!$G53*'Pesi e Budget Iniziale'!$F$8+'Pesi e Budget Iniziale'!$F$9*'DIFENSORI - GE'!$H53+VLOOKUP(B53,SQUADRE!$A$2:$B$21,2,FALSE)*'Pesi e Budget Iniziale'!$F$10+'Pesi e Budget Iniziale'!$F$11*VLOOKUP(B53,'FATTORE CASA'!$A$2:$B$21,2,FALSE)+VLOOKUP(B53,ALLENATORE!$A$2:$B$21,2,FALSE)*'Pesi e Budget Iniziale'!$F$12</f>
        <v>71.126163333333338</v>
      </c>
      <c r="J53" s="16">
        <f t="shared" si="2"/>
        <v>-2.1717591685431969</v>
      </c>
      <c r="K53" s="16">
        <f t="shared" si="0"/>
        <v>1</v>
      </c>
      <c r="L53" s="15">
        <f>'DIFENSORI - GE'!$D53*'Pesi e Budget Iniziale'!$H$5+'DIFENSORI - GE'!$E53*'Pesi e Budget Iniziale'!$H$6+'Pesi e Budget Iniziale'!$H$7*'DIFENSORI - GE'!F53+'DIFENSORI - GE'!$G53*'Pesi e Budget Iniziale'!$H$8+'Pesi e Budget Iniziale'!$H$9*'DIFENSORI - GE'!$H53+VLOOKUP(B53,SQUADRE!$A$2:$B$21,2,FALSE)*'Pesi e Budget Iniziale'!$H$10+'Pesi e Budget Iniziale'!$H$11*VLOOKUP(B53,'FATTORE CASA'!$A$2:$B$21,2,FALSE)+VLOOKUP(B53,ALLENATORE!$A$2:$B$21,2,FALSE)*'Pesi e Budget Iniziale'!$H$12</f>
        <v>75.416163333333344</v>
      </c>
      <c r="M53" s="16">
        <f t="shared" si="3"/>
        <v>2.3251562782226891</v>
      </c>
      <c r="N53" s="16">
        <f t="shared" si="1"/>
        <v>2.3251562782226891</v>
      </c>
      <c r="P53" s="11"/>
    </row>
    <row r="54" spans="1:16" ht="12.75" customHeight="1">
      <c r="A54" s="9" t="s">
        <v>277</v>
      </c>
      <c r="B54" s="14" t="s">
        <v>58</v>
      </c>
      <c r="C54" s="14">
        <v>8</v>
      </c>
      <c r="D54" s="14">
        <v>6</v>
      </c>
      <c r="E54" s="14">
        <v>6</v>
      </c>
      <c r="F54" s="14">
        <v>8</v>
      </c>
      <c r="G54" s="14">
        <v>5</v>
      </c>
      <c r="H54" s="14">
        <v>6</v>
      </c>
      <c r="I54" s="15">
        <f>'DIFENSORI - GE'!$D54*'Pesi e Budget Iniziale'!$F$5+'DIFENSORI - GE'!$E54*'Pesi e Budget Iniziale'!$F$6+'Pesi e Budget Iniziale'!$F$7*'DIFENSORI - GE'!F54+'DIFENSORI - GE'!$G54*'Pesi e Budget Iniziale'!$F$8+'Pesi e Budget Iniziale'!$F$9*'DIFENSORI - GE'!$H54+VLOOKUP(B54,SQUADRE!$A$2:$B$21,2,FALSE)*'Pesi e Budget Iniziale'!$F$10+'Pesi e Budget Iniziale'!$F$11*VLOOKUP(B54,'FATTORE CASA'!$A$2:$B$21,2,FALSE)+VLOOKUP(B54,ALLENATORE!$A$2:$B$21,2,FALSE)*'Pesi e Budget Iniziale'!$F$12</f>
        <v>71.533323333333342</v>
      </c>
      <c r="J54" s="16">
        <f t="shared" si="2"/>
        <v>-1.6998645371733012</v>
      </c>
      <c r="K54" s="16">
        <f t="shared" si="0"/>
        <v>1</v>
      </c>
      <c r="L54" s="15">
        <f>'DIFENSORI - GE'!$D54*'Pesi e Budget Iniziale'!$H$5+'DIFENSORI - GE'!$E54*'Pesi e Budget Iniziale'!$H$6+'Pesi e Budget Iniziale'!$H$7*'DIFENSORI - GE'!F54+'DIFENSORI - GE'!$G54*'Pesi e Budget Iniziale'!$H$8+'Pesi e Budget Iniziale'!$H$9*'DIFENSORI - GE'!$H54+VLOOKUP(B54,SQUADRE!$A$2:$B$21,2,FALSE)*'Pesi e Budget Iniziale'!$H$10+'Pesi e Budget Iniziale'!$H$11*VLOOKUP(B54,'FATTORE CASA'!$A$2:$B$21,2,FALSE)+VLOOKUP(B54,ALLENATORE!$A$2:$B$21,2,FALSE)*'Pesi e Budget Iniziale'!$H$12</f>
        <v>75.823323333333335</v>
      </c>
      <c r="M54" s="16">
        <f t="shared" si="3"/>
        <v>2.7169802154459433</v>
      </c>
      <c r="N54" s="16">
        <f t="shared" si="1"/>
        <v>2.7169802154459433</v>
      </c>
      <c r="P54" s="19"/>
    </row>
    <row r="55" spans="1:16" ht="12.75" customHeight="1">
      <c r="A55" s="9" t="s">
        <v>279</v>
      </c>
      <c r="B55" s="14" t="s">
        <v>52</v>
      </c>
      <c r="C55" s="14">
        <v>8</v>
      </c>
      <c r="D55" s="14">
        <v>6</v>
      </c>
      <c r="E55" s="14">
        <v>6</v>
      </c>
      <c r="F55" s="14">
        <v>7</v>
      </c>
      <c r="G55" s="14">
        <v>6</v>
      </c>
      <c r="H55" s="14">
        <v>6</v>
      </c>
      <c r="I55" s="15">
        <f>'DIFENSORI - GE'!$D55*'Pesi e Budget Iniziale'!$F$5+'DIFENSORI - GE'!$E55*'Pesi e Budget Iniziale'!$F$6+'Pesi e Budget Iniziale'!$F$7*'DIFENSORI - GE'!F55+'DIFENSORI - GE'!$G55*'Pesi e Budget Iniziale'!$F$8+'Pesi e Budget Iniziale'!$F$9*'DIFENSORI - GE'!$H55+VLOOKUP(B55,SQUADRE!$A$2:$B$21,2,FALSE)*'Pesi e Budget Iniziale'!$F$10+'Pesi e Budget Iniziale'!$F$11*VLOOKUP(B55,'FATTORE CASA'!$A$2:$B$21,2,FALSE)+VLOOKUP(B55,ALLENATORE!$A$2:$B$21,2,FALSE)*'Pesi e Budget Iniziale'!$F$12</f>
        <v>71.012413333333342</v>
      </c>
      <c r="J55" s="16">
        <f t="shared" si="2"/>
        <v>-2.3035943545101958</v>
      </c>
      <c r="K55" s="16">
        <f t="shared" si="0"/>
        <v>1</v>
      </c>
      <c r="L55" s="15">
        <f>'DIFENSORI - GE'!$D55*'Pesi e Budget Iniziale'!$H$5+'DIFENSORI - GE'!$E55*'Pesi e Budget Iniziale'!$H$6+'Pesi e Budget Iniziale'!$H$7*'DIFENSORI - GE'!F55+'DIFENSORI - GE'!$G55*'Pesi e Budget Iniziale'!$H$8+'Pesi e Budget Iniziale'!$H$9*'DIFENSORI - GE'!$H55+VLOOKUP(B55,SQUADRE!$A$2:$B$21,2,FALSE)*'Pesi e Budget Iniziale'!$H$10+'Pesi e Budget Iniziale'!$H$11*VLOOKUP(B55,'FATTORE CASA'!$A$2:$B$21,2,FALSE)+VLOOKUP(B55,ALLENATORE!$A$2:$B$21,2,FALSE)*'Pesi e Budget Iniziale'!$H$12</f>
        <v>75.302413333333348</v>
      </c>
      <c r="M55" s="16">
        <f t="shared" si="3"/>
        <v>2.2156907785195195</v>
      </c>
      <c r="N55" s="16">
        <f t="shared" si="1"/>
        <v>2.2156907785195195</v>
      </c>
      <c r="P55" s="19"/>
    </row>
    <row r="56" spans="1:16" ht="12.75" customHeight="1">
      <c r="A56" s="9" t="s">
        <v>282</v>
      </c>
      <c r="B56" s="14" t="s">
        <v>56</v>
      </c>
      <c r="C56" s="14">
        <v>9</v>
      </c>
      <c r="D56" s="14">
        <v>7</v>
      </c>
      <c r="E56" s="14">
        <v>6.5</v>
      </c>
      <c r="F56" s="14">
        <v>6.5</v>
      </c>
      <c r="G56" s="14">
        <v>6</v>
      </c>
      <c r="H56" s="14">
        <v>7</v>
      </c>
      <c r="I56" s="15">
        <f>'DIFENSORI - GE'!$D56*'Pesi e Budget Iniziale'!$F$5+'DIFENSORI - GE'!$E56*'Pesi e Budget Iniziale'!$F$6+'Pesi e Budget Iniziale'!$F$7*'DIFENSORI - GE'!F56+'DIFENSORI - GE'!$G56*'Pesi e Budget Iniziale'!$F$8+'Pesi e Budget Iniziale'!$F$9*'DIFENSORI - GE'!$H56+VLOOKUP(B56,SQUADRE!$A$2:$B$21,2,FALSE)*'Pesi e Budget Iniziale'!$F$10+'Pesi e Budget Iniziale'!$F$11*VLOOKUP(B56,'FATTORE CASA'!$A$2:$B$21,2,FALSE)+VLOOKUP(B56,ALLENATORE!$A$2:$B$21,2,FALSE)*'Pesi e Budget Iniziale'!$F$12</f>
        <v>75.880545000000012</v>
      </c>
      <c r="J56" s="16">
        <f t="shared" si="2"/>
        <v>3.3385247099896489</v>
      </c>
      <c r="K56" s="16">
        <f t="shared" si="0"/>
        <v>3.3385247099896489</v>
      </c>
      <c r="L56" s="15">
        <f>'DIFENSORI - GE'!$D56*'Pesi e Budget Iniziale'!$H$5+'DIFENSORI - GE'!$E56*'Pesi e Budget Iniziale'!$H$6+'Pesi e Budget Iniziale'!$H$7*'DIFENSORI - GE'!F56+'DIFENSORI - GE'!$G56*'Pesi e Budget Iniziale'!$H$8+'Pesi e Budget Iniziale'!$H$9*'DIFENSORI - GE'!$H56+VLOOKUP(B56,SQUADRE!$A$2:$B$21,2,FALSE)*'Pesi e Budget Iniziale'!$H$10+'Pesi e Budget Iniziale'!$H$11*VLOOKUP(B56,'FATTORE CASA'!$A$2:$B$21,2,FALSE)+VLOOKUP(B56,ALLENATORE!$A$2:$B$21,2,FALSE)*'Pesi e Budget Iniziale'!$H$12</f>
        <v>80.528044999999992</v>
      </c>
      <c r="M56" s="16">
        <f t="shared" si="3"/>
        <v>7.2444941337407549</v>
      </c>
      <c r="N56" s="16">
        <f t="shared" si="1"/>
        <v>7.2444941337407549</v>
      </c>
      <c r="P56" s="19"/>
    </row>
    <row r="57" spans="1:16" ht="12.75" customHeight="1">
      <c r="A57" s="9" t="s">
        <v>285</v>
      </c>
      <c r="B57" s="14" t="s">
        <v>20</v>
      </c>
      <c r="C57" s="14">
        <v>9</v>
      </c>
      <c r="D57" s="14">
        <v>5</v>
      </c>
      <c r="E57" s="14">
        <v>5.5</v>
      </c>
      <c r="F57" s="14">
        <v>6</v>
      </c>
      <c r="G57" s="14">
        <v>5.5</v>
      </c>
      <c r="H57" s="14">
        <v>5</v>
      </c>
      <c r="I57" s="15">
        <f>'DIFENSORI - GE'!$D57*'Pesi e Budget Iniziale'!$F$5+'DIFENSORI - GE'!$E57*'Pesi e Budget Iniziale'!$F$6+'Pesi e Budget Iniziale'!$F$7*'DIFENSORI - GE'!F57+'DIFENSORI - GE'!$G57*'Pesi e Budget Iniziale'!$F$8+'Pesi e Budget Iniziale'!$F$9*'DIFENSORI - GE'!$H57+VLOOKUP(B57,SQUADRE!$A$2:$B$21,2,FALSE)*'Pesi e Budget Iniziale'!$F$10+'Pesi e Budget Iniziale'!$F$11*VLOOKUP(B57,'FATTORE CASA'!$A$2:$B$21,2,FALSE)+VLOOKUP(B57,ALLENATORE!$A$2:$B$21,2,FALSE)*'Pesi e Budget Iniziale'!$F$12</f>
        <v>68.163203333333328</v>
      </c>
      <c r="J57" s="16">
        <f t="shared" si="2"/>
        <v>-5.6058020926117074</v>
      </c>
      <c r="K57" s="16">
        <f t="shared" si="0"/>
        <v>1</v>
      </c>
      <c r="L57" s="15">
        <f>'DIFENSORI - GE'!$D57*'Pesi e Budget Iniziale'!$H$5+'DIFENSORI - GE'!$E57*'Pesi e Budget Iniziale'!$H$6+'Pesi e Budget Iniziale'!$H$7*'DIFENSORI - GE'!F57+'DIFENSORI - GE'!$G57*'Pesi e Budget Iniziale'!$H$8+'Pesi e Budget Iniziale'!$H$9*'DIFENSORI - GE'!$H57+VLOOKUP(B57,SQUADRE!$A$2:$B$21,2,FALSE)*'Pesi e Budget Iniziale'!$H$10+'Pesi e Budget Iniziale'!$H$11*VLOOKUP(B57,'FATTORE CASA'!$A$2:$B$21,2,FALSE)+VLOOKUP(B57,ALLENATORE!$A$2:$B$21,2,FALSE)*'Pesi e Budget Iniziale'!$H$12</f>
        <v>72.095703333333333</v>
      </c>
      <c r="M57" s="16">
        <f t="shared" si="3"/>
        <v>-0.87023548568426179</v>
      </c>
      <c r="N57" s="16">
        <f t="shared" si="1"/>
        <v>1</v>
      </c>
      <c r="P57" s="19"/>
    </row>
    <row r="58" spans="1:16" ht="12.75" customHeight="1">
      <c r="A58" s="9" t="s">
        <v>287</v>
      </c>
      <c r="B58" s="14" t="s">
        <v>62</v>
      </c>
      <c r="C58" s="14">
        <v>8</v>
      </c>
      <c r="D58" s="14">
        <v>8</v>
      </c>
      <c r="E58" s="14">
        <v>7</v>
      </c>
      <c r="F58" s="14">
        <v>5.5</v>
      </c>
      <c r="G58" s="14">
        <v>5</v>
      </c>
      <c r="H58" s="14">
        <v>7</v>
      </c>
      <c r="I58" s="15">
        <f>'DIFENSORI - GE'!$D58*'Pesi e Budget Iniziale'!$F$5+'DIFENSORI - GE'!$E58*'Pesi e Budget Iniziale'!$F$6+'Pesi e Budget Iniziale'!$F$7*'DIFENSORI - GE'!F58+'DIFENSORI - GE'!$G58*'Pesi e Budget Iniziale'!$F$8+'Pesi e Budget Iniziale'!$F$9*'DIFENSORI - GE'!$H58+VLOOKUP(B58,SQUADRE!$A$2:$B$21,2,FALSE)*'Pesi e Budget Iniziale'!$F$10+'Pesi e Budget Iniziale'!$F$11*VLOOKUP(B58,'FATTORE CASA'!$A$2:$B$21,2,FALSE)+VLOOKUP(B58,ALLENATORE!$A$2:$B$21,2,FALSE)*'Pesi e Budget Iniziale'!$F$12</f>
        <v>75.877663333333331</v>
      </c>
      <c r="J58" s="16">
        <f t="shared" si="2"/>
        <v>3.3351848852784656</v>
      </c>
      <c r="K58" s="16">
        <f t="shared" si="0"/>
        <v>3.3351848852784656</v>
      </c>
      <c r="L58" s="15">
        <f>'DIFENSORI - GE'!$D58*'Pesi e Budget Iniziale'!$H$5+'DIFENSORI - GE'!$E58*'Pesi e Budget Iniziale'!$H$6+'Pesi e Budget Iniziale'!$H$7*'DIFENSORI - GE'!F58+'DIFENSORI - GE'!$G58*'Pesi e Budget Iniziale'!$H$8+'Pesi e Budget Iniziale'!$H$9*'DIFENSORI - GE'!$H58+VLOOKUP(B58,SQUADRE!$A$2:$B$21,2,FALSE)*'Pesi e Budget Iniziale'!$H$10+'Pesi e Budget Iniziale'!$H$11*VLOOKUP(B58,'FATTORE CASA'!$A$2:$B$21,2,FALSE)+VLOOKUP(B58,ALLENATORE!$A$2:$B$21,2,FALSE)*'Pesi e Budget Iniziale'!$H$12</f>
        <v>80.882663333333326</v>
      </c>
      <c r="M58" s="16">
        <f t="shared" si="3"/>
        <v>7.5857554353868331</v>
      </c>
      <c r="N58" s="16">
        <f t="shared" si="1"/>
        <v>7.5857554353868331</v>
      </c>
      <c r="P58" s="19"/>
    </row>
    <row r="59" spans="1:16" ht="12.75" customHeight="1">
      <c r="A59" s="9" t="s">
        <v>289</v>
      </c>
      <c r="B59" s="14" t="s">
        <v>52</v>
      </c>
      <c r="C59" s="14">
        <v>8</v>
      </c>
      <c r="D59" s="14">
        <v>7</v>
      </c>
      <c r="E59" s="14">
        <v>6</v>
      </c>
      <c r="F59" s="14">
        <v>5</v>
      </c>
      <c r="G59" s="14">
        <v>6</v>
      </c>
      <c r="H59" s="14">
        <v>6</v>
      </c>
      <c r="I59" s="15">
        <f>'DIFENSORI - GE'!$D59*'Pesi e Budget Iniziale'!$F$5+'DIFENSORI - GE'!$E59*'Pesi e Budget Iniziale'!$F$6+'Pesi e Budget Iniziale'!$F$7*'DIFENSORI - GE'!F59+'DIFENSORI - GE'!$G59*'Pesi e Budget Iniziale'!$F$8+'Pesi e Budget Iniziale'!$F$9*'DIFENSORI - GE'!$H59+VLOOKUP(B59,SQUADRE!$A$2:$B$21,2,FALSE)*'Pesi e Budget Iniziale'!$F$10+'Pesi e Budget Iniziale'!$F$11*VLOOKUP(B59,'FATTORE CASA'!$A$2:$B$21,2,FALSE)+VLOOKUP(B59,ALLENATORE!$A$2:$B$21,2,FALSE)*'Pesi e Budget Iniziale'!$F$12</f>
        <v>69.501163333333338</v>
      </c>
      <c r="J59" s="16">
        <f t="shared" si="2"/>
        <v>-4.0551189680718132</v>
      </c>
      <c r="K59" s="16">
        <f t="shared" si="0"/>
        <v>1</v>
      </c>
      <c r="L59" s="15">
        <f>'DIFENSORI - GE'!$D59*'Pesi e Budget Iniziale'!$H$5+'DIFENSORI - GE'!$E59*'Pesi e Budget Iniziale'!$H$6+'Pesi e Budget Iniziale'!$H$7*'DIFENSORI - GE'!F59+'DIFENSORI - GE'!$G59*'Pesi e Budget Iniziale'!$H$8+'Pesi e Budget Iniziale'!$H$9*'DIFENSORI - GE'!$H59+VLOOKUP(B59,SQUADRE!$A$2:$B$21,2,FALSE)*'Pesi e Budget Iniziale'!$H$10+'Pesi e Budget Iniziale'!$H$11*VLOOKUP(B59,'FATTORE CASA'!$A$2:$B$21,2,FALSE)+VLOOKUP(B59,ALLENATORE!$A$2:$B$21,2,FALSE)*'Pesi e Budget Iniziale'!$H$12</f>
        <v>73.791163333333344</v>
      </c>
      <c r="M59" s="16">
        <f t="shared" si="3"/>
        <v>0.76136342532014467</v>
      </c>
      <c r="N59" s="16">
        <f t="shared" si="1"/>
        <v>0.76136342532014467</v>
      </c>
      <c r="P59" s="19"/>
    </row>
    <row r="60" spans="1:16" ht="12.75" customHeight="1">
      <c r="A60" s="9" t="s">
        <v>291</v>
      </c>
      <c r="B60" s="14" t="s">
        <v>58</v>
      </c>
      <c r="C60" s="14">
        <v>6</v>
      </c>
      <c r="D60" s="14">
        <v>5</v>
      </c>
      <c r="E60" s="14">
        <v>7</v>
      </c>
      <c r="F60" s="14">
        <v>7</v>
      </c>
      <c r="G60" s="14">
        <v>6</v>
      </c>
      <c r="H60" s="14">
        <v>5</v>
      </c>
      <c r="I60" s="15">
        <f>'DIFENSORI - GE'!$D60*'Pesi e Budget Iniziale'!$F$5+'DIFENSORI - GE'!$E60*'Pesi e Budget Iniziale'!$F$6+'Pesi e Budget Iniziale'!$F$7*'DIFENSORI - GE'!F60+'DIFENSORI - GE'!$G60*'Pesi e Budget Iniziale'!$F$8+'Pesi e Budget Iniziale'!$F$9*'DIFENSORI - GE'!$H60+VLOOKUP(B60,SQUADRE!$A$2:$B$21,2,FALSE)*'Pesi e Budget Iniziale'!$F$10+'Pesi e Budget Iniziale'!$F$11*VLOOKUP(B60,'FATTORE CASA'!$A$2:$B$21,2,FALSE)+VLOOKUP(B60,ALLENATORE!$A$2:$B$21,2,FALSE)*'Pesi e Budget Iniziale'!$F$12</f>
        <v>70.005823333333339</v>
      </c>
      <c r="J60" s="16">
        <f t="shared" si="2"/>
        <v>-3.4702227487302046</v>
      </c>
      <c r="K60" s="16">
        <f t="shared" si="0"/>
        <v>1</v>
      </c>
      <c r="L60" s="15">
        <f>'DIFENSORI - GE'!$D60*'Pesi e Budget Iniziale'!$H$5+'DIFENSORI - GE'!$E60*'Pesi e Budget Iniziale'!$H$6+'Pesi e Budget Iniziale'!$H$7*'DIFENSORI - GE'!F60+'DIFENSORI - GE'!$G60*'Pesi e Budget Iniziale'!$H$8+'Pesi e Budget Iniziale'!$H$9*'DIFENSORI - GE'!$H60+VLOOKUP(B60,SQUADRE!$A$2:$B$21,2,FALSE)*'Pesi e Budget Iniziale'!$H$10+'Pesi e Budget Iniziale'!$H$11*VLOOKUP(B60,'FATTORE CASA'!$A$2:$B$21,2,FALSE)+VLOOKUP(B60,ALLENATORE!$A$2:$B$21,2,FALSE)*'Pesi e Budget Iniziale'!$H$12</f>
        <v>75.010823333333335</v>
      </c>
      <c r="M60" s="16">
        <f t="shared" si="3"/>
        <v>1.935083788994671</v>
      </c>
      <c r="N60" s="16">
        <f t="shared" si="1"/>
        <v>1.935083788994671</v>
      </c>
      <c r="P60" s="19"/>
    </row>
    <row r="61" spans="1:16" ht="12.75" customHeight="1">
      <c r="A61" s="9" t="s">
        <v>294</v>
      </c>
      <c r="B61" s="14" t="s">
        <v>17</v>
      </c>
      <c r="C61" s="14">
        <v>6</v>
      </c>
      <c r="D61" s="14">
        <v>3</v>
      </c>
      <c r="E61" s="14">
        <v>6</v>
      </c>
      <c r="F61" s="14">
        <v>6</v>
      </c>
      <c r="G61" s="14">
        <v>6</v>
      </c>
      <c r="H61" s="14">
        <v>4</v>
      </c>
      <c r="I61" s="15">
        <f>'DIFENSORI - GE'!$D61*'Pesi e Budget Iniziale'!$F$5+'DIFENSORI - GE'!$E61*'Pesi e Budget Iniziale'!$F$6+'Pesi e Budget Iniziale'!$F$7*'DIFENSORI - GE'!F61+'DIFENSORI - GE'!$G61*'Pesi e Budget Iniziale'!$F$8+'Pesi e Budget Iniziale'!$F$9*'DIFENSORI - GE'!$H61+VLOOKUP(B61,SQUADRE!$A$2:$B$21,2,FALSE)*'Pesi e Budget Iniziale'!$F$10+'Pesi e Budget Iniziale'!$F$11*VLOOKUP(B61,'FATTORE CASA'!$A$2:$B$21,2,FALSE)+VLOOKUP(B61,ALLENATORE!$A$2:$B$21,2,FALSE)*'Pesi e Budget Iniziale'!$F$12</f>
        <v>68.849516666666673</v>
      </c>
      <c r="J61" s="16">
        <f t="shared" si="2"/>
        <v>-4.8103713591467745</v>
      </c>
      <c r="K61" s="16">
        <f t="shared" si="0"/>
        <v>1</v>
      </c>
      <c r="L61" s="15">
        <f>'DIFENSORI - GE'!$D61*'Pesi e Budget Iniziale'!$H$5+'DIFENSORI - GE'!$E61*'Pesi e Budget Iniziale'!$H$6+'Pesi e Budget Iniziale'!$H$7*'DIFENSORI - GE'!F61+'DIFENSORI - GE'!$G61*'Pesi e Budget Iniziale'!$H$8+'Pesi e Budget Iniziale'!$H$9*'DIFENSORI - GE'!$H61+VLOOKUP(B61,SQUADRE!$A$2:$B$21,2,FALSE)*'Pesi e Budget Iniziale'!$H$10+'Pesi e Budget Iniziale'!$H$11*VLOOKUP(B61,'FATTORE CASA'!$A$2:$B$21,2,FALSE)+VLOOKUP(B61,ALLENATORE!$A$2:$B$21,2,FALSE)*'Pesi e Budget Iniziale'!$H$12</f>
        <v>73.13951666666668</v>
      </c>
      <c r="M61" s="16">
        <f t="shared" si="3"/>
        <v>0.1342616407348558</v>
      </c>
      <c r="N61" s="16">
        <f t="shared" si="1"/>
        <v>0.1342616407348558</v>
      </c>
      <c r="P61" s="19"/>
    </row>
    <row r="62" spans="1:16" ht="12.75" customHeight="1">
      <c r="A62" s="9" t="s">
        <v>296</v>
      </c>
      <c r="B62" s="14" t="s">
        <v>36</v>
      </c>
      <c r="C62" s="14">
        <v>8</v>
      </c>
      <c r="D62" s="14">
        <v>5</v>
      </c>
      <c r="E62" s="14">
        <v>6</v>
      </c>
      <c r="F62" s="14">
        <v>8</v>
      </c>
      <c r="G62" s="14">
        <v>5</v>
      </c>
      <c r="H62" s="14">
        <v>6</v>
      </c>
      <c r="I62" s="15">
        <f>'DIFENSORI - GE'!$D62*'Pesi e Budget Iniziale'!$F$5+'DIFENSORI - GE'!$E62*'Pesi e Budget Iniziale'!$F$6+'Pesi e Budget Iniziale'!$F$7*'DIFENSORI - GE'!F62+'DIFENSORI - GE'!$G62*'Pesi e Budget Iniziale'!$F$8+'Pesi e Budget Iniziale'!$F$9*'DIFENSORI - GE'!$H62+VLOOKUP(B62,SQUADRE!$A$2:$B$21,2,FALSE)*'Pesi e Budget Iniziale'!$F$10+'Pesi e Budget Iniziale'!$F$11*VLOOKUP(B62,'FATTORE CASA'!$A$2:$B$21,2,FALSE)+VLOOKUP(B62,ALLENATORE!$A$2:$B$21,2,FALSE)*'Pesi e Budget Iniziale'!$F$12</f>
        <v>69.785040000000009</v>
      </c>
      <c r="J62" s="16">
        <f t="shared" si="2"/>
        <v>-3.7261085668261522</v>
      </c>
      <c r="K62" s="16">
        <f t="shared" si="0"/>
        <v>1</v>
      </c>
      <c r="L62" s="15">
        <f>'DIFENSORI - GE'!$D62*'Pesi e Budget Iniziale'!$H$5+'DIFENSORI - GE'!$E62*'Pesi e Budget Iniziale'!$H$6+'Pesi e Budget Iniziale'!$H$7*'DIFENSORI - GE'!F62+'DIFENSORI - GE'!$G62*'Pesi e Budget Iniziale'!$H$8+'Pesi e Budget Iniziale'!$H$9*'DIFENSORI - GE'!$H62+VLOOKUP(B62,SQUADRE!$A$2:$B$21,2,FALSE)*'Pesi e Budget Iniziale'!$H$10+'Pesi e Budget Iniziale'!$H$11*VLOOKUP(B62,'FATTORE CASA'!$A$2:$B$21,2,FALSE)+VLOOKUP(B62,ALLENATORE!$A$2:$B$21,2,FALSE)*'Pesi e Budget Iniziale'!$H$12</f>
        <v>74.075040000000001</v>
      </c>
      <c r="M62" s="16">
        <f t="shared" si="3"/>
        <v>1.0345476114365262</v>
      </c>
      <c r="N62" s="16">
        <f t="shared" si="1"/>
        <v>1.0345476114365262</v>
      </c>
      <c r="P62" s="19"/>
    </row>
    <row r="63" spans="1:16" ht="12.75" customHeight="1">
      <c r="A63" s="9" t="s">
        <v>298</v>
      </c>
      <c r="B63" s="14" t="s">
        <v>108</v>
      </c>
      <c r="C63" s="14">
        <v>8</v>
      </c>
      <c r="D63" s="14">
        <v>8</v>
      </c>
      <c r="E63" s="14">
        <v>7.5</v>
      </c>
      <c r="F63" s="14">
        <v>7</v>
      </c>
      <c r="G63" s="14">
        <v>6.5</v>
      </c>
      <c r="H63" s="14">
        <v>7</v>
      </c>
      <c r="I63" s="15">
        <f>'DIFENSORI - GE'!$D63*'Pesi e Budget Iniziale'!$F$5+'DIFENSORI - GE'!$E63*'Pesi e Budget Iniziale'!$F$6+'Pesi e Budget Iniziale'!$F$7*'DIFENSORI - GE'!F63+'DIFENSORI - GE'!$G63*'Pesi e Budget Iniziale'!$F$8+'Pesi e Budget Iniziale'!$F$9*'DIFENSORI - GE'!$H63+VLOOKUP(B63,SQUADRE!$A$2:$B$21,2,FALSE)*'Pesi e Budget Iniziale'!$F$10+'Pesi e Budget Iniziale'!$F$11*VLOOKUP(B63,'FATTORE CASA'!$A$2:$B$21,2,FALSE)+VLOOKUP(B63,ALLENATORE!$A$2:$B$21,2,FALSE)*'Pesi e Budget Iniziale'!$F$12</f>
        <v>80.035756666666671</v>
      </c>
      <c r="J63" s="16">
        <f t="shared" si="2"/>
        <v>8.1543761632402862</v>
      </c>
      <c r="K63" s="16">
        <f t="shared" si="0"/>
        <v>8.1543761632402862</v>
      </c>
      <c r="L63" s="15">
        <f>'DIFENSORI - GE'!$D63*'Pesi e Budget Iniziale'!$H$5+'DIFENSORI - GE'!$E63*'Pesi e Budget Iniziale'!$H$6+'Pesi e Budget Iniziale'!$H$7*'DIFENSORI - GE'!F63+'DIFENSORI - GE'!$G63*'Pesi e Budget Iniziale'!$H$8+'Pesi e Budget Iniziale'!$H$9*'DIFENSORI - GE'!$H63+VLOOKUP(B63,SQUADRE!$A$2:$B$21,2,FALSE)*'Pesi e Budget Iniziale'!$H$10+'Pesi e Budget Iniziale'!$H$11*VLOOKUP(B63,'FATTORE CASA'!$A$2:$B$21,2,FALSE)+VLOOKUP(B63,ALLENATORE!$A$2:$B$21,2,FALSE)*'Pesi e Budget Iniziale'!$H$12</f>
        <v>85.398256666666683</v>
      </c>
      <c r="M63" s="16">
        <f t="shared" si="3"/>
        <v>11.931264716175194</v>
      </c>
      <c r="N63" s="16">
        <f t="shared" si="1"/>
        <v>11.931264716175194</v>
      </c>
      <c r="P63" s="19"/>
    </row>
    <row r="64" spans="1:16" ht="12.75" customHeight="1">
      <c r="A64" s="9" t="s">
        <v>301</v>
      </c>
      <c r="B64" s="14" t="s">
        <v>62</v>
      </c>
      <c r="C64" s="14">
        <v>9</v>
      </c>
      <c r="D64" s="14">
        <v>6.5</v>
      </c>
      <c r="E64" s="14">
        <v>6</v>
      </c>
      <c r="F64" s="14">
        <v>6</v>
      </c>
      <c r="G64" s="14">
        <v>6</v>
      </c>
      <c r="H64" s="14">
        <v>6</v>
      </c>
      <c r="I64" s="15">
        <f>'DIFENSORI - GE'!$D64*'Pesi e Budget Iniziale'!$F$5+'DIFENSORI - GE'!$E64*'Pesi e Budget Iniziale'!$F$6+'Pesi e Budget Iniziale'!$F$7*'DIFENSORI - GE'!F64+'DIFENSORI - GE'!$G64*'Pesi e Budget Iniziale'!$F$8+'Pesi e Budget Iniziale'!$F$9*'DIFENSORI - GE'!$H64+VLOOKUP(B64,SQUADRE!$A$2:$B$21,2,FALSE)*'Pesi e Budget Iniziale'!$F$10+'Pesi e Budget Iniziale'!$F$11*VLOOKUP(B64,'FATTORE CASA'!$A$2:$B$21,2,FALSE)+VLOOKUP(B64,ALLENATORE!$A$2:$B$21,2,FALSE)*'Pesi e Budget Iniziale'!$F$12</f>
        <v>72.245788333333337</v>
      </c>
      <c r="J64" s="16">
        <f t="shared" si="2"/>
        <v>-0.87412426666798027</v>
      </c>
      <c r="K64" s="16">
        <f t="shared" si="0"/>
        <v>1</v>
      </c>
      <c r="L64" s="15">
        <f>'DIFENSORI - GE'!$D64*'Pesi e Budget Iniziale'!$H$5+'DIFENSORI - GE'!$E64*'Pesi e Budget Iniziale'!$H$6+'Pesi e Budget Iniziale'!$H$7*'DIFENSORI - GE'!F64+'DIFENSORI - GE'!$G64*'Pesi e Budget Iniziale'!$H$8+'Pesi e Budget Iniziale'!$H$9*'DIFENSORI - GE'!$H64+VLOOKUP(B64,SQUADRE!$A$2:$B$21,2,FALSE)*'Pesi e Budget Iniziale'!$H$10+'Pesi e Budget Iniziale'!$H$11*VLOOKUP(B64,'FATTORE CASA'!$A$2:$B$21,2,FALSE)+VLOOKUP(B64,ALLENATORE!$A$2:$B$21,2,FALSE)*'Pesi e Budget Iniziale'!$H$12</f>
        <v>76.535788333333343</v>
      </c>
      <c r="M64" s="16">
        <f t="shared" si="3"/>
        <v>3.4026095538725443</v>
      </c>
      <c r="N64" s="16">
        <f t="shared" si="1"/>
        <v>3.4026095538725443</v>
      </c>
      <c r="P64" s="19"/>
    </row>
    <row r="65" spans="1:16" ht="12.75" customHeight="1">
      <c r="A65" s="9" t="s">
        <v>303</v>
      </c>
      <c r="B65" s="14" t="s">
        <v>62</v>
      </c>
      <c r="C65" s="14">
        <v>7</v>
      </c>
      <c r="D65" s="14">
        <v>5.5</v>
      </c>
      <c r="E65" s="14">
        <v>6</v>
      </c>
      <c r="F65" s="14">
        <v>6.5</v>
      </c>
      <c r="G65" s="14">
        <v>6</v>
      </c>
      <c r="H65" s="14">
        <v>6.5</v>
      </c>
      <c r="I65" s="15">
        <f>'DIFENSORI - GE'!$D65*'Pesi e Budget Iniziale'!$F$5+'DIFENSORI - GE'!$E65*'Pesi e Budget Iniziale'!$F$6+'Pesi e Budget Iniziale'!$F$7*'DIFENSORI - GE'!F65+'DIFENSORI - GE'!$G65*'Pesi e Budget Iniziale'!$F$8+'Pesi e Budget Iniziale'!$F$9*'DIFENSORI - GE'!$H65+VLOOKUP(B65,SQUADRE!$A$2:$B$21,2,FALSE)*'Pesi e Budget Iniziale'!$F$10+'Pesi e Budget Iniziale'!$F$11*VLOOKUP(B65,'FATTORE CASA'!$A$2:$B$21,2,FALSE)+VLOOKUP(B65,ALLENATORE!$A$2:$B$21,2,FALSE)*'Pesi e Budget Iniziale'!$F$12</f>
        <v>72.186183333333332</v>
      </c>
      <c r="J65" s="16">
        <f t="shared" si="2"/>
        <v>-0.94320590411469851</v>
      </c>
      <c r="K65" s="16">
        <f t="shared" si="0"/>
        <v>1</v>
      </c>
      <c r="L65" s="15">
        <f>'DIFENSORI - GE'!$D65*'Pesi e Budget Iniziale'!$H$5+'DIFENSORI - GE'!$E65*'Pesi e Budget Iniziale'!$H$6+'Pesi e Budget Iniziale'!$H$7*'DIFENSORI - GE'!F65+'DIFENSORI - GE'!$G65*'Pesi e Budget Iniziale'!$H$8+'Pesi e Budget Iniziale'!$H$9*'DIFENSORI - GE'!$H65+VLOOKUP(B65,SQUADRE!$A$2:$B$21,2,FALSE)*'Pesi e Budget Iniziale'!$H$10+'Pesi e Budget Iniziale'!$H$11*VLOOKUP(B65,'FATTORE CASA'!$A$2:$B$21,2,FALSE)+VLOOKUP(B65,ALLENATORE!$A$2:$B$21,2,FALSE)*'Pesi e Budget Iniziale'!$H$12</f>
        <v>76.476183333333339</v>
      </c>
      <c r="M65" s="16">
        <f t="shared" si="3"/>
        <v>3.3452496320280751</v>
      </c>
      <c r="N65" s="16">
        <f t="shared" si="1"/>
        <v>3.3452496320280751</v>
      </c>
      <c r="P65" s="19"/>
    </row>
    <row r="66" spans="1:16" ht="12.75" customHeight="1">
      <c r="A66" s="9" t="s">
        <v>306</v>
      </c>
      <c r="B66" s="14" t="s">
        <v>26</v>
      </c>
      <c r="C66" s="14">
        <v>7</v>
      </c>
      <c r="D66" s="14">
        <v>5</v>
      </c>
      <c r="E66" s="14">
        <v>5</v>
      </c>
      <c r="F66" s="14">
        <v>6</v>
      </c>
      <c r="G66" s="14">
        <v>5.5</v>
      </c>
      <c r="H66" s="14">
        <v>5</v>
      </c>
      <c r="I66" s="15">
        <f>'DIFENSORI - GE'!$D66*'Pesi e Budget Iniziale'!$F$5+'DIFENSORI - GE'!$E66*'Pesi e Budget Iniziale'!$F$6+'Pesi e Budget Iniziale'!$F$7*'DIFENSORI - GE'!F66+'DIFENSORI - GE'!$G66*'Pesi e Budget Iniziale'!$F$8+'Pesi e Budget Iniziale'!$F$9*'DIFENSORI - GE'!$H66+VLOOKUP(B66,SQUADRE!$A$2:$B$21,2,FALSE)*'Pesi e Budget Iniziale'!$F$10+'Pesi e Budget Iniziale'!$F$11*VLOOKUP(B66,'FATTORE CASA'!$A$2:$B$21,2,FALSE)+VLOOKUP(B66,ALLENATORE!$A$2:$B$21,2,FALSE)*'Pesi e Budget Iniziale'!$F$12</f>
        <v>67.538878333333344</v>
      </c>
      <c r="J66" s="16">
        <f t="shared" si="2"/>
        <v>-6.3293889275905784</v>
      </c>
      <c r="K66" s="16">
        <f t="shared" si="0"/>
        <v>1</v>
      </c>
      <c r="L66" s="15">
        <f>'DIFENSORI - GE'!$D66*'Pesi e Budget Iniziale'!$H$5+'DIFENSORI - GE'!$E66*'Pesi e Budget Iniziale'!$H$6+'Pesi e Budget Iniziale'!$H$7*'DIFENSORI - GE'!F66+'DIFENSORI - GE'!$G66*'Pesi e Budget Iniziale'!$H$8+'Pesi e Budget Iniziale'!$H$9*'DIFENSORI - GE'!$H66+VLOOKUP(B66,SQUADRE!$A$2:$B$21,2,FALSE)*'Pesi e Budget Iniziale'!$H$10+'Pesi e Budget Iniziale'!$H$11*VLOOKUP(B66,'FATTORE CASA'!$A$2:$B$21,2,FALSE)+VLOOKUP(B66,ALLENATORE!$A$2:$B$21,2,FALSE)*'Pesi e Budget Iniziale'!$H$12</f>
        <v>71.113878333333332</v>
      </c>
      <c r="M66" s="16">
        <f t="shared" si="3"/>
        <v>-1.8150791274079801</v>
      </c>
      <c r="N66" s="16">
        <f t="shared" si="1"/>
        <v>1</v>
      </c>
      <c r="P66" s="19"/>
    </row>
    <row r="67" spans="1:16" ht="12.75" customHeight="1">
      <c r="A67" s="9" t="s">
        <v>308</v>
      </c>
      <c r="B67" s="14" t="s">
        <v>62</v>
      </c>
      <c r="C67" s="14">
        <v>8</v>
      </c>
      <c r="D67" s="14">
        <v>6.5</v>
      </c>
      <c r="E67" s="14">
        <v>6</v>
      </c>
      <c r="F67" s="14">
        <v>5</v>
      </c>
      <c r="G67" s="14">
        <v>6</v>
      </c>
      <c r="H67" s="14">
        <v>6.5</v>
      </c>
      <c r="I67" s="15">
        <f>'DIFENSORI - GE'!$D67*'Pesi e Budget Iniziale'!$F$5+'DIFENSORI - GE'!$E67*'Pesi e Budget Iniziale'!$F$6+'Pesi e Budget Iniziale'!$F$7*'DIFENSORI - GE'!F67+'DIFENSORI - GE'!$G67*'Pesi e Budget Iniziale'!$F$8+'Pesi e Budget Iniziale'!$F$9*'DIFENSORI - GE'!$H67+VLOOKUP(B67,SQUADRE!$A$2:$B$21,2,FALSE)*'Pesi e Budget Iniziale'!$F$10+'Pesi e Budget Iniziale'!$F$11*VLOOKUP(B67,'FATTORE CASA'!$A$2:$B$21,2,FALSE)+VLOOKUP(B67,ALLENATORE!$A$2:$B$21,2,FALSE)*'Pesi e Budget Iniziale'!$F$12</f>
        <v>71.487433333333342</v>
      </c>
      <c r="J67" s="16">
        <f t="shared" si="2"/>
        <v>-1.7530506179119882</v>
      </c>
      <c r="K67" s="16">
        <f t="shared" si="0"/>
        <v>1</v>
      </c>
      <c r="L67" s="15">
        <f>'DIFENSORI - GE'!$D67*'Pesi e Budget Iniziale'!$H$5+'DIFENSORI - GE'!$E67*'Pesi e Budget Iniziale'!$H$6+'Pesi e Budget Iniziale'!$H$7*'DIFENSORI - GE'!F67+'DIFENSORI - GE'!$G67*'Pesi e Budget Iniziale'!$H$8+'Pesi e Budget Iniziale'!$H$9*'DIFENSORI - GE'!$H67+VLOOKUP(B67,SQUADRE!$A$2:$B$21,2,FALSE)*'Pesi e Budget Iniziale'!$H$10+'Pesi e Budget Iniziale'!$H$11*VLOOKUP(B67,'FATTORE CASA'!$A$2:$B$21,2,FALSE)+VLOOKUP(B67,ALLENATORE!$A$2:$B$21,2,FALSE)*'Pesi e Budget Iniziale'!$H$12</f>
        <v>75.777433333333335</v>
      </c>
      <c r="M67" s="16">
        <f t="shared" si="3"/>
        <v>2.6728187052799761</v>
      </c>
      <c r="N67" s="16">
        <f t="shared" si="1"/>
        <v>2.6728187052799761</v>
      </c>
      <c r="P67" s="19"/>
    </row>
    <row r="68" spans="1:16" ht="12.75" customHeight="1">
      <c r="A68" s="9" t="s">
        <v>311</v>
      </c>
      <c r="B68" s="14" t="s">
        <v>120</v>
      </c>
      <c r="C68" s="14">
        <v>9</v>
      </c>
      <c r="D68" s="14">
        <v>9</v>
      </c>
      <c r="E68" s="14">
        <v>7</v>
      </c>
      <c r="F68" s="14">
        <v>6.5</v>
      </c>
      <c r="G68" s="14">
        <v>6</v>
      </c>
      <c r="H68" s="14">
        <v>6.5</v>
      </c>
      <c r="I68" s="15">
        <f>'DIFENSORI - GE'!$D68*'Pesi e Budget Iniziale'!$F$5+'DIFENSORI - GE'!$E68*'Pesi e Budget Iniziale'!$F$6+'Pesi e Budget Iniziale'!$F$7*'DIFENSORI - GE'!F68+'DIFENSORI - GE'!$G68*'Pesi e Budget Iniziale'!$F$8+'Pesi e Budget Iniziale'!$F$9*'DIFENSORI - GE'!$H68+VLOOKUP(B68,SQUADRE!$A$2:$B$21,2,FALSE)*'Pesi e Budget Iniziale'!$F$10+'Pesi e Budget Iniziale'!$F$11*VLOOKUP(B68,'FATTORE CASA'!$A$2:$B$21,2,FALSE)+VLOOKUP(B68,ALLENATORE!$A$2:$B$21,2,FALSE)*'Pesi e Budget Iniziale'!$F$12</f>
        <v>75.122125000000011</v>
      </c>
      <c r="J68" s="16">
        <f t="shared" si="2"/>
        <v>2.4595230243536506</v>
      </c>
      <c r="K68" s="16">
        <f t="shared" si="0"/>
        <v>2.4595230243536506</v>
      </c>
      <c r="L68" s="15">
        <f>'DIFENSORI - GE'!$D68*'Pesi e Budget Iniziale'!$H$5+'DIFENSORI - GE'!$E68*'Pesi e Budget Iniziale'!$H$6+'Pesi e Budget Iniziale'!$H$7*'DIFENSORI - GE'!F68+'DIFENSORI - GE'!$G68*'Pesi e Budget Iniziale'!$H$8+'Pesi e Budget Iniziale'!$H$9*'DIFENSORI - GE'!$H68+VLOOKUP(B68,SQUADRE!$A$2:$B$21,2,FALSE)*'Pesi e Budget Iniziale'!$H$10+'Pesi e Budget Iniziale'!$H$11*VLOOKUP(B68,'FATTORE CASA'!$A$2:$B$21,2,FALSE)+VLOOKUP(B68,ALLENATORE!$A$2:$B$21,2,FALSE)*'Pesi e Budget Iniziale'!$H$12</f>
        <v>80.127125000000007</v>
      </c>
      <c r="M68" s="16">
        <f t="shared" si="3"/>
        <v>6.8586751610726537</v>
      </c>
      <c r="N68" s="16">
        <f t="shared" si="1"/>
        <v>6.8586751610726537</v>
      </c>
      <c r="P68" s="19"/>
    </row>
    <row r="69" spans="1:16" ht="12.75" customHeight="1">
      <c r="A69" s="9" t="s">
        <v>313</v>
      </c>
      <c r="B69" s="14" t="s">
        <v>62</v>
      </c>
      <c r="C69" s="14">
        <v>8</v>
      </c>
      <c r="D69" s="14">
        <v>5.5</v>
      </c>
      <c r="E69" s="14">
        <v>6.5</v>
      </c>
      <c r="F69" s="14">
        <v>6</v>
      </c>
      <c r="G69" s="14">
        <v>6</v>
      </c>
      <c r="H69" s="14">
        <v>6</v>
      </c>
      <c r="I69" s="15">
        <f>'DIFENSORI - GE'!$D69*'Pesi e Budget Iniziale'!$F$5+'DIFENSORI - GE'!$E69*'Pesi e Budget Iniziale'!$F$6+'Pesi e Budget Iniziale'!$F$7*'DIFENSORI - GE'!F69+'DIFENSORI - GE'!$G69*'Pesi e Budget Iniziale'!$F$8+'Pesi e Budget Iniziale'!$F$9*'DIFENSORI - GE'!$H69+VLOOKUP(B69,SQUADRE!$A$2:$B$21,2,FALSE)*'Pesi e Budget Iniziale'!$F$10+'Pesi e Budget Iniziale'!$F$11*VLOOKUP(B69,'FATTORE CASA'!$A$2:$B$21,2,FALSE)+VLOOKUP(B69,ALLENATORE!$A$2:$B$21,2,FALSE)*'Pesi e Budget Iniziale'!$F$12</f>
        <v>71.425163333333344</v>
      </c>
      <c r="J69" s="16">
        <f t="shared" si="2"/>
        <v>-1.8252209654299243</v>
      </c>
      <c r="K69" s="16">
        <f t="shared" si="0"/>
        <v>1</v>
      </c>
      <c r="L69" s="15">
        <f>'DIFENSORI - GE'!$D69*'Pesi e Budget Iniziale'!$H$5+'DIFENSORI - GE'!$E69*'Pesi e Budget Iniziale'!$H$6+'Pesi e Budget Iniziale'!$H$7*'DIFENSORI - GE'!F69+'DIFENSORI - GE'!$G69*'Pesi e Budget Iniziale'!$H$8+'Pesi e Budget Iniziale'!$H$9*'DIFENSORI - GE'!$H69+VLOOKUP(B69,SQUADRE!$A$2:$B$21,2,FALSE)*'Pesi e Budget Iniziale'!$H$10+'Pesi e Budget Iniziale'!$H$11*VLOOKUP(B69,'FATTORE CASA'!$A$2:$B$21,2,FALSE)+VLOOKUP(B69,ALLENATORE!$A$2:$B$21,2,FALSE)*'Pesi e Budget Iniziale'!$H$12</f>
        <v>76.072663333333338</v>
      </c>
      <c r="M69" s="16">
        <f t="shared" si="3"/>
        <v>2.9569285907953109</v>
      </c>
      <c r="N69" s="16">
        <f t="shared" si="1"/>
        <v>2.9569285907953109</v>
      </c>
      <c r="P69" s="19"/>
    </row>
    <row r="70" spans="1:16" ht="12.75" customHeight="1">
      <c r="A70" s="9" t="s">
        <v>316</v>
      </c>
      <c r="B70" s="14" t="s">
        <v>56</v>
      </c>
      <c r="C70" s="14">
        <v>9</v>
      </c>
      <c r="D70" s="14">
        <v>6</v>
      </c>
      <c r="E70" s="14">
        <v>6.5</v>
      </c>
      <c r="F70" s="14">
        <v>6</v>
      </c>
      <c r="G70" s="14">
        <v>6</v>
      </c>
      <c r="H70" s="14">
        <v>5</v>
      </c>
      <c r="I70" s="15">
        <f>'DIFENSORI - GE'!$D70*'Pesi e Budget Iniziale'!$F$5+'DIFENSORI - GE'!$E70*'Pesi e Budget Iniziale'!$F$6+'Pesi e Budget Iniziale'!$F$7*'DIFENSORI - GE'!F70+'DIFENSORI - GE'!$G70*'Pesi e Budget Iniziale'!$F$8+'Pesi e Budget Iniziale'!$F$9*'DIFENSORI - GE'!$H70+VLOOKUP(B70,SQUADRE!$A$2:$B$21,2,FALSE)*'Pesi e Budget Iniziale'!$F$10+'Pesi e Budget Iniziale'!$F$11*VLOOKUP(B70,'FATTORE CASA'!$A$2:$B$21,2,FALSE)+VLOOKUP(B70,ALLENATORE!$A$2:$B$21,2,FALSE)*'Pesi e Budget Iniziale'!$F$12</f>
        <v>69.862715000000009</v>
      </c>
      <c r="J70" s="16">
        <f t="shared" si="2"/>
        <v>-3.6360839684086876</v>
      </c>
      <c r="K70" s="16">
        <f t="shared" si="0"/>
        <v>1</v>
      </c>
      <c r="L70" s="15">
        <f>'DIFENSORI - GE'!$D70*'Pesi e Budget Iniziale'!$H$5+'DIFENSORI - GE'!$E70*'Pesi e Budget Iniziale'!$H$6+'Pesi e Budget Iniziale'!$H$7*'DIFENSORI - GE'!F70+'DIFENSORI - GE'!$G70*'Pesi e Budget Iniziale'!$H$8+'Pesi e Budget Iniziale'!$H$9*'DIFENSORI - GE'!$H70+VLOOKUP(B70,SQUADRE!$A$2:$B$21,2,FALSE)*'Pesi e Budget Iniziale'!$H$10+'Pesi e Budget Iniziale'!$H$11*VLOOKUP(B70,'FATTORE CASA'!$A$2:$B$21,2,FALSE)+VLOOKUP(B70,ALLENATORE!$A$2:$B$21,2,FALSE)*'Pesi e Budget Iniziale'!$H$12</f>
        <v>74.510214999999988</v>
      </c>
      <c r="M70" s="16">
        <f t="shared" si="3"/>
        <v>1.4533313374438137</v>
      </c>
      <c r="N70" s="16">
        <f t="shared" si="1"/>
        <v>1.4533313374438137</v>
      </c>
      <c r="P70" s="19"/>
    </row>
    <row r="71" spans="1:16" ht="12.75" customHeight="1">
      <c r="A71" s="9" t="s">
        <v>321</v>
      </c>
      <c r="B71" s="14" t="s">
        <v>92</v>
      </c>
      <c r="C71" s="14">
        <v>7</v>
      </c>
      <c r="D71" s="14">
        <v>9</v>
      </c>
      <c r="E71" s="14">
        <v>6</v>
      </c>
      <c r="F71" s="14">
        <v>5.5</v>
      </c>
      <c r="G71" s="14">
        <v>6</v>
      </c>
      <c r="H71" s="14">
        <v>7</v>
      </c>
      <c r="I71" s="15">
        <f>'DIFENSORI - GE'!$D71*'Pesi e Budget Iniziale'!$F$5+'DIFENSORI - GE'!$E71*'Pesi e Budget Iniziale'!$F$6+'Pesi e Budget Iniziale'!$F$7*'DIFENSORI - GE'!F71+'DIFENSORI - GE'!$G71*'Pesi e Budget Iniziale'!$F$8+'Pesi e Budget Iniziale'!$F$9*'DIFENSORI - GE'!$H71+VLOOKUP(B71,SQUADRE!$A$2:$B$21,2,FALSE)*'Pesi e Budget Iniziale'!$F$10+'Pesi e Budget Iniziale'!$F$11*VLOOKUP(B71,'FATTORE CASA'!$A$2:$B$21,2,FALSE)+VLOOKUP(B71,ALLENATORE!$A$2:$B$21,2,FALSE)*'Pesi e Budget Iniziale'!$F$12</f>
        <v>73.615186666666659</v>
      </c>
      <c r="J71" s="16">
        <f t="shared" si="2"/>
        <v>0.71299559212676655</v>
      </c>
      <c r="K71" s="16">
        <f t="shared" si="0"/>
        <v>1</v>
      </c>
      <c r="L71" s="15">
        <f>'DIFENSORI - GE'!$D71*'Pesi e Budget Iniziale'!$H$5+'DIFENSORI - GE'!$E71*'Pesi e Budget Iniziale'!$H$6+'Pesi e Budget Iniziale'!$H$7*'DIFENSORI - GE'!F71+'DIFENSORI - GE'!$G71*'Pesi e Budget Iniziale'!$H$8+'Pesi e Budget Iniziale'!$H$9*'DIFENSORI - GE'!$H71+VLOOKUP(B71,SQUADRE!$A$2:$B$21,2,FALSE)*'Pesi e Budget Iniziale'!$H$10+'Pesi e Budget Iniziale'!$H$11*VLOOKUP(B71,'FATTORE CASA'!$A$2:$B$21,2,FALSE)+VLOOKUP(B71,ALLENATORE!$A$2:$B$21,2,FALSE)*'Pesi e Budget Iniziale'!$H$12</f>
        <v>77.905186666666651</v>
      </c>
      <c r="M71" s="16">
        <f t="shared" si="3"/>
        <v>4.7204282162991795</v>
      </c>
      <c r="N71" s="16">
        <f t="shared" si="1"/>
        <v>4.7204282162991795</v>
      </c>
      <c r="P71" s="18"/>
    </row>
    <row r="72" spans="1:16" ht="12.75" customHeight="1">
      <c r="A72" s="9" t="s">
        <v>325</v>
      </c>
      <c r="B72" s="14" t="s">
        <v>120</v>
      </c>
      <c r="C72" s="14">
        <v>6</v>
      </c>
      <c r="D72" s="14">
        <v>9</v>
      </c>
      <c r="E72" s="14">
        <v>6.5</v>
      </c>
      <c r="F72" s="14">
        <v>6</v>
      </c>
      <c r="G72" s="14">
        <v>6</v>
      </c>
      <c r="H72" s="14">
        <v>6</v>
      </c>
      <c r="I72" s="15">
        <f>'DIFENSORI - GE'!$D72*'Pesi e Budget Iniziale'!$F$5+'DIFENSORI - GE'!$E72*'Pesi e Budget Iniziale'!$F$6+'Pesi e Budget Iniziale'!$F$7*'DIFENSORI - GE'!F72+'DIFENSORI - GE'!$G72*'Pesi e Budget Iniziale'!$F$8+'Pesi e Budget Iniziale'!$F$9*'DIFENSORI - GE'!$H72+VLOOKUP(B72,SQUADRE!$A$2:$B$21,2,FALSE)*'Pesi e Budget Iniziale'!$F$10+'Pesi e Budget Iniziale'!$F$11*VLOOKUP(B72,'FATTORE CASA'!$A$2:$B$21,2,FALSE)+VLOOKUP(B72,ALLENATORE!$A$2:$B$21,2,FALSE)*'Pesi e Budget Iniziale'!$F$12</f>
        <v>72.524855000000002</v>
      </c>
      <c r="J72" s="16">
        <f t="shared" si="2"/>
        <v>-0.55068861042893502</v>
      </c>
      <c r="K72" s="16">
        <f t="shared" si="0"/>
        <v>1</v>
      </c>
      <c r="L72" s="15">
        <f>'DIFENSORI - GE'!$D72*'Pesi e Budget Iniziale'!$H$5+'DIFENSORI - GE'!$E72*'Pesi e Budget Iniziale'!$H$6+'Pesi e Budget Iniziale'!$H$7*'DIFENSORI - GE'!F72+'DIFENSORI - GE'!$G72*'Pesi e Budget Iniziale'!$H$8+'Pesi e Budget Iniziale'!$H$9*'DIFENSORI - GE'!$H72+VLOOKUP(B72,SQUADRE!$A$2:$B$21,2,FALSE)*'Pesi e Budget Iniziale'!$H$10+'Pesi e Budget Iniziale'!$H$11*VLOOKUP(B72,'FATTORE CASA'!$A$2:$B$21,2,FALSE)+VLOOKUP(B72,ALLENATORE!$A$2:$B$21,2,FALSE)*'Pesi e Budget Iniziale'!$H$12</f>
        <v>77.17235500000001</v>
      </c>
      <c r="M72" s="16">
        <f t="shared" si="3"/>
        <v>4.0151993407828996</v>
      </c>
      <c r="N72" s="16">
        <f t="shared" si="1"/>
        <v>4.0151993407828996</v>
      </c>
      <c r="P72" s="18"/>
    </row>
    <row r="73" spans="1:16" ht="12.75" customHeight="1">
      <c r="A73" s="9" t="s">
        <v>330</v>
      </c>
      <c r="B73" s="14" t="s">
        <v>31</v>
      </c>
      <c r="C73" s="14">
        <v>8</v>
      </c>
      <c r="D73" s="14">
        <v>4</v>
      </c>
      <c r="E73" s="14">
        <v>6</v>
      </c>
      <c r="F73" s="14">
        <v>6</v>
      </c>
      <c r="G73" s="14">
        <v>6</v>
      </c>
      <c r="H73" s="14">
        <v>3</v>
      </c>
      <c r="I73" s="15">
        <f>'DIFENSORI - GE'!$D73*'Pesi e Budget Iniziale'!$F$5+'DIFENSORI - GE'!$E73*'Pesi e Budget Iniziale'!$F$6+'Pesi e Budget Iniziale'!$F$7*'DIFENSORI - GE'!F73+'DIFENSORI - GE'!$G73*'Pesi e Budget Iniziale'!$F$8+'Pesi e Budget Iniziale'!$F$9*'DIFENSORI - GE'!$H73+VLOOKUP(B73,SQUADRE!$A$2:$B$21,2,FALSE)*'Pesi e Budget Iniziale'!$F$10+'Pesi e Budget Iniziale'!$F$11*VLOOKUP(B73,'FATTORE CASA'!$A$2:$B$21,2,FALSE)+VLOOKUP(B73,ALLENATORE!$A$2:$B$21,2,FALSE)*'Pesi e Budget Iniziale'!$F$12</f>
        <v>64.443643333333341</v>
      </c>
      <c r="J73" s="16">
        <f t="shared" si="2"/>
        <v>-9.9167373393407061</v>
      </c>
      <c r="K73" s="16">
        <f t="shared" si="0"/>
        <v>1</v>
      </c>
      <c r="L73" s="15">
        <f>'DIFENSORI - GE'!$D73*'Pesi e Budget Iniziale'!$H$5+'DIFENSORI - GE'!$E73*'Pesi e Budget Iniziale'!$H$6+'Pesi e Budget Iniziale'!$H$7*'DIFENSORI - GE'!F73+'DIFENSORI - GE'!$G73*'Pesi e Budget Iniziale'!$H$8+'Pesi e Budget Iniziale'!$H$9*'DIFENSORI - GE'!$H73+VLOOKUP(B73,SQUADRE!$A$2:$B$21,2,FALSE)*'Pesi e Budget Iniziale'!$H$10+'Pesi e Budget Iniziale'!$H$11*VLOOKUP(B73,'FATTORE CASA'!$A$2:$B$21,2,FALSE)+VLOOKUP(B73,ALLENATORE!$A$2:$B$21,2,FALSE)*'Pesi e Budget Iniziale'!$H$12</f>
        <v>68.733643333333333</v>
      </c>
      <c r="M73" s="16">
        <f t="shared" si="3"/>
        <v>-4.1056603466255126</v>
      </c>
      <c r="N73" s="16">
        <f t="shared" si="1"/>
        <v>1</v>
      </c>
      <c r="P73" s="18"/>
    </row>
    <row r="74" spans="1:16" ht="12.75" customHeight="1">
      <c r="A74" s="9" t="s">
        <v>334</v>
      </c>
      <c r="B74" s="14" t="s">
        <v>56</v>
      </c>
      <c r="C74" s="14">
        <v>8</v>
      </c>
      <c r="D74" s="14">
        <v>6</v>
      </c>
      <c r="E74" s="14">
        <v>6.5</v>
      </c>
      <c r="F74" s="14">
        <v>5</v>
      </c>
      <c r="G74" s="14">
        <v>6</v>
      </c>
      <c r="H74" s="14">
        <v>5</v>
      </c>
      <c r="I74" s="15">
        <f>'DIFENSORI - GE'!$D74*'Pesi e Budget Iniziale'!$F$5+'DIFENSORI - GE'!$E74*'Pesi e Budget Iniziale'!$F$6+'Pesi e Budget Iniziale'!$F$7*'DIFENSORI - GE'!F74+'DIFENSORI - GE'!$G74*'Pesi e Budget Iniziale'!$F$8+'Pesi e Budget Iniziale'!$F$9*'DIFENSORI - GE'!$H74+VLOOKUP(B74,SQUADRE!$A$2:$B$21,2,FALSE)*'Pesi e Budget Iniziale'!$F$10+'Pesi e Budget Iniziale'!$F$11*VLOOKUP(B74,'FATTORE CASA'!$A$2:$B$21,2,FALSE)+VLOOKUP(B74,ALLENATORE!$A$2:$B$21,2,FALSE)*'Pesi e Budget Iniziale'!$F$12</f>
        <v>68.237715000000009</v>
      </c>
      <c r="J74" s="16">
        <f t="shared" si="2"/>
        <v>-5.5194437679373038</v>
      </c>
      <c r="K74" s="16">
        <f t="shared" si="0"/>
        <v>1</v>
      </c>
      <c r="L74" s="15">
        <f>'DIFENSORI - GE'!$D74*'Pesi e Budget Iniziale'!$H$5+'DIFENSORI - GE'!$E74*'Pesi e Budget Iniziale'!$H$6+'Pesi e Budget Iniziale'!$H$7*'DIFENSORI - GE'!F74+'DIFENSORI - GE'!$G74*'Pesi e Budget Iniziale'!$H$8+'Pesi e Budget Iniziale'!$H$9*'DIFENSORI - GE'!$H74+VLOOKUP(B74,SQUADRE!$A$2:$B$21,2,FALSE)*'Pesi e Budget Iniziale'!$H$10+'Pesi e Budget Iniziale'!$H$11*VLOOKUP(B74,'FATTORE CASA'!$A$2:$B$21,2,FALSE)+VLOOKUP(B74,ALLENATORE!$A$2:$B$21,2,FALSE)*'Pesi e Budget Iniziale'!$H$12</f>
        <v>72.885215000000002</v>
      </c>
      <c r="M74" s="16">
        <f t="shared" si="3"/>
        <v>-0.11046151545871652</v>
      </c>
      <c r="N74" s="16">
        <f t="shared" si="1"/>
        <v>1</v>
      </c>
      <c r="P74" s="18"/>
    </row>
    <row r="75" spans="1:16" ht="12.75" customHeight="1">
      <c r="A75" s="9" t="s">
        <v>339</v>
      </c>
      <c r="B75" s="14" t="s">
        <v>52</v>
      </c>
      <c r="C75" s="14">
        <v>9</v>
      </c>
      <c r="D75" s="14">
        <v>5</v>
      </c>
      <c r="E75" s="14">
        <v>5</v>
      </c>
      <c r="F75" s="14">
        <v>5</v>
      </c>
      <c r="G75" s="14">
        <v>6</v>
      </c>
      <c r="H75" s="14">
        <v>5</v>
      </c>
      <c r="I75" s="15">
        <f>'DIFENSORI - GE'!$D75*'Pesi e Budget Iniziale'!$F$5+'DIFENSORI - GE'!$E75*'Pesi e Budget Iniziale'!$F$6+'Pesi e Budget Iniziale'!$F$7*'DIFENSORI - GE'!F75+'DIFENSORI - GE'!$G75*'Pesi e Budget Iniziale'!$F$8+'Pesi e Budget Iniziale'!$F$9*'DIFENSORI - GE'!$H75+VLOOKUP(B75,SQUADRE!$A$2:$B$21,2,FALSE)*'Pesi e Budget Iniziale'!$F$10+'Pesi e Budget Iniziale'!$F$11*VLOOKUP(B75,'FATTORE CASA'!$A$2:$B$21,2,FALSE)+VLOOKUP(B75,ALLENATORE!$A$2:$B$21,2,FALSE)*'Pesi e Budget Iniziale'!$F$12</f>
        <v>62.454123333333335</v>
      </c>
      <c r="J75" s="16">
        <f t="shared" si="2"/>
        <v>-12.222572409099591</v>
      </c>
      <c r="K75" s="16">
        <f t="shared" si="0"/>
        <v>1</v>
      </c>
      <c r="L75" s="15">
        <f>'DIFENSORI - GE'!$D75*'Pesi e Budget Iniziale'!$H$5+'DIFENSORI - GE'!$E75*'Pesi e Budget Iniziale'!$H$6+'Pesi e Budget Iniziale'!$H$7*'DIFENSORI - GE'!F75+'DIFENSORI - GE'!$G75*'Pesi e Budget Iniziale'!$H$8+'Pesi e Budget Iniziale'!$H$9*'DIFENSORI - GE'!$H75+VLOOKUP(B75,SQUADRE!$A$2:$B$21,2,FALSE)*'Pesi e Budget Iniziale'!$H$10+'Pesi e Budget Iniziale'!$H$11*VLOOKUP(B75,'FATTORE CASA'!$A$2:$B$21,2,FALSE)+VLOOKUP(B75,ALLENATORE!$A$2:$B$21,2,FALSE)*'Pesi e Budget Iniziale'!$H$12</f>
        <v>66.029123333333331</v>
      </c>
      <c r="M75" s="16">
        <f t="shared" si="3"/>
        <v>-6.7083120675682792</v>
      </c>
      <c r="N75" s="16">
        <f t="shared" si="1"/>
        <v>1</v>
      </c>
      <c r="P75" s="18"/>
    </row>
    <row r="76" spans="1:16" ht="12.75" customHeight="1">
      <c r="A76" s="9" t="s">
        <v>344</v>
      </c>
      <c r="B76" s="14" t="s">
        <v>36</v>
      </c>
      <c r="C76" s="14">
        <v>8</v>
      </c>
      <c r="D76" s="14">
        <v>5</v>
      </c>
      <c r="E76" s="14">
        <v>5</v>
      </c>
      <c r="F76" s="14">
        <v>6</v>
      </c>
      <c r="G76" s="14">
        <v>5</v>
      </c>
      <c r="H76" s="14">
        <v>5</v>
      </c>
      <c r="I76" s="15">
        <f>'DIFENSORI - GE'!$D76*'Pesi e Budget Iniziale'!$F$5+'DIFENSORI - GE'!$E76*'Pesi e Budget Iniziale'!$F$6+'Pesi e Budget Iniziale'!$F$7*'DIFENSORI - GE'!F76+'DIFENSORI - GE'!$G76*'Pesi e Budget Iniziale'!$F$8+'Pesi e Budget Iniziale'!$F$9*'DIFENSORI - GE'!$H76+VLOOKUP(B76,SQUADRE!$A$2:$B$21,2,FALSE)*'Pesi e Budget Iniziale'!$F$10+'Pesi e Budget Iniziale'!$F$11*VLOOKUP(B76,'FATTORE CASA'!$A$2:$B$21,2,FALSE)+VLOOKUP(B76,ALLENATORE!$A$2:$B$21,2,FALSE)*'Pesi e Budget Iniziale'!$F$12</f>
        <v>62.965499999999992</v>
      </c>
      <c r="J76" s="16">
        <f t="shared" si="2"/>
        <v>-11.62989163591994</v>
      </c>
      <c r="K76" s="16">
        <f t="shared" si="0"/>
        <v>1</v>
      </c>
      <c r="L76" s="15">
        <f>'DIFENSORI - GE'!$D76*'Pesi e Budget Iniziale'!$H$5+'DIFENSORI - GE'!$E76*'Pesi e Budget Iniziale'!$H$6+'Pesi e Budget Iniziale'!$H$7*'DIFENSORI - GE'!F76+'DIFENSORI - GE'!$G76*'Pesi e Budget Iniziale'!$H$8+'Pesi e Budget Iniziale'!$H$9*'DIFENSORI - GE'!$H76+VLOOKUP(B76,SQUADRE!$A$2:$B$21,2,FALSE)*'Pesi e Budget Iniziale'!$H$10+'Pesi e Budget Iniziale'!$H$11*VLOOKUP(B76,'FATTORE CASA'!$A$2:$B$21,2,FALSE)+VLOOKUP(B76,ALLENATORE!$A$2:$B$21,2,FALSE)*'Pesi e Budget Iniziale'!$H$12</f>
        <v>66.540500000000009</v>
      </c>
      <c r="M76" s="16">
        <f t="shared" si="3"/>
        <v>-6.2161968820455229</v>
      </c>
      <c r="N76" s="16">
        <f t="shared" si="1"/>
        <v>1</v>
      </c>
      <c r="P76" s="18"/>
    </row>
    <row r="77" spans="1:16" ht="12.75" customHeight="1">
      <c r="A77" s="9" t="s">
        <v>348</v>
      </c>
      <c r="B77" s="14" t="s">
        <v>58</v>
      </c>
      <c r="C77" s="14">
        <v>7</v>
      </c>
      <c r="D77" s="14">
        <v>4</v>
      </c>
      <c r="E77" s="14">
        <v>7</v>
      </c>
      <c r="F77" s="14">
        <v>6</v>
      </c>
      <c r="G77" s="14">
        <v>5</v>
      </c>
      <c r="H77" s="14">
        <v>4</v>
      </c>
      <c r="I77" s="15">
        <f>'DIFENSORI - GE'!$D77*'Pesi e Budget Iniziale'!$F$5+'DIFENSORI - GE'!$E77*'Pesi e Budget Iniziale'!$F$6+'Pesi e Budget Iniziale'!$F$7*'DIFENSORI - GE'!F77+'DIFENSORI - GE'!$G77*'Pesi e Budget Iniziale'!$F$8+'Pesi e Budget Iniziale'!$F$9*'DIFENSORI - GE'!$H77+VLOOKUP(B77,SQUADRE!$A$2:$B$21,2,FALSE)*'Pesi e Budget Iniziale'!$F$10+'Pesi e Budget Iniziale'!$F$11*VLOOKUP(B77,'FATTORE CASA'!$A$2:$B$21,2,FALSE)+VLOOKUP(B77,ALLENATORE!$A$2:$B$21,2,FALSE)*'Pesi e Budget Iniziale'!$F$12</f>
        <v>63.175493333333328</v>
      </c>
      <c r="J77" s="16">
        <f t="shared" si="2"/>
        <v>-11.386511326892858</v>
      </c>
      <c r="K77" s="16">
        <f t="shared" si="0"/>
        <v>1</v>
      </c>
      <c r="L77" s="15">
        <f>'DIFENSORI - GE'!$D77*'Pesi e Budget Iniziale'!$H$5+'DIFENSORI - GE'!$E77*'Pesi e Budget Iniziale'!$H$6+'Pesi e Budget Iniziale'!$H$7*'DIFENSORI - GE'!F77+'DIFENSORI - GE'!$G77*'Pesi e Budget Iniziale'!$H$8+'Pesi e Budget Iniziale'!$H$9*'DIFENSORI - GE'!$H77+VLOOKUP(B77,SQUADRE!$A$2:$B$21,2,FALSE)*'Pesi e Budget Iniziale'!$H$10+'Pesi e Budget Iniziale'!$H$11*VLOOKUP(B77,'FATTORE CASA'!$A$2:$B$21,2,FALSE)+VLOOKUP(B77,ALLENATORE!$A$2:$B$21,2,FALSE)*'Pesi e Budget Iniziale'!$H$12</f>
        <v>68.180493333333331</v>
      </c>
      <c r="M77" s="16">
        <f t="shared" si="3"/>
        <v>-4.6379754337535424</v>
      </c>
      <c r="N77" s="16">
        <f t="shared" si="1"/>
        <v>1</v>
      </c>
      <c r="P77" s="18"/>
    </row>
    <row r="78" spans="1:16" ht="12.75" customHeight="1">
      <c r="A78" s="9" t="s">
        <v>352</v>
      </c>
      <c r="B78" s="14" t="s">
        <v>92</v>
      </c>
      <c r="C78" s="14">
        <v>7</v>
      </c>
      <c r="D78" s="14">
        <v>7</v>
      </c>
      <c r="E78" s="14">
        <v>6</v>
      </c>
      <c r="F78" s="14">
        <v>6</v>
      </c>
      <c r="G78" s="14">
        <v>6.5</v>
      </c>
      <c r="H78" s="14">
        <v>7</v>
      </c>
      <c r="I78" s="15">
        <f>'DIFENSORI - GE'!$D78*'Pesi e Budget Iniziale'!$F$5+'DIFENSORI - GE'!$E78*'Pesi e Budget Iniziale'!$F$6+'Pesi e Budget Iniziale'!$F$7*'DIFENSORI - GE'!F78+'DIFENSORI - GE'!$G78*'Pesi e Budget Iniziale'!$F$8+'Pesi e Budget Iniziale'!$F$9*'DIFENSORI - GE'!$H78+VLOOKUP(B78,SQUADRE!$A$2:$B$21,2,FALSE)*'Pesi e Budget Iniziale'!$F$10+'Pesi e Budget Iniziale'!$F$11*VLOOKUP(B78,'FATTORE CASA'!$A$2:$B$21,2,FALSE)+VLOOKUP(B78,ALLENATORE!$A$2:$B$21,2,FALSE)*'Pesi e Budget Iniziale'!$F$12</f>
        <v>71.816831666666658</v>
      </c>
      <c r="J78" s="16">
        <f t="shared" si="2"/>
        <v>-1.3712810308155632</v>
      </c>
      <c r="K78" s="16">
        <f t="shared" si="0"/>
        <v>1</v>
      </c>
      <c r="L78" s="15">
        <f>'DIFENSORI - GE'!$D78*'Pesi e Budget Iniziale'!$H$5+'DIFENSORI - GE'!$E78*'Pesi e Budget Iniziale'!$H$6+'Pesi e Budget Iniziale'!$H$7*'DIFENSORI - GE'!F78+'DIFENSORI - GE'!$G78*'Pesi e Budget Iniziale'!$H$8+'Pesi e Budget Iniziale'!$H$9*'DIFENSORI - GE'!$H78+VLOOKUP(B78,SQUADRE!$A$2:$B$21,2,FALSE)*'Pesi e Budget Iniziale'!$H$10+'Pesi e Budget Iniziale'!$H$11*VLOOKUP(B78,'FATTORE CASA'!$A$2:$B$21,2,FALSE)+VLOOKUP(B78,ALLENATORE!$A$2:$B$21,2,FALSE)*'Pesi e Budget Iniziale'!$H$12</f>
        <v>76.106831666666665</v>
      </c>
      <c r="M78" s="16">
        <f t="shared" si="3"/>
        <v>2.9898099418490034</v>
      </c>
      <c r="N78" s="16">
        <f t="shared" si="1"/>
        <v>2.9898099418490034</v>
      </c>
      <c r="P78" s="19"/>
    </row>
    <row r="79" spans="1:16" ht="12.75" customHeight="1">
      <c r="A79" s="9" t="s">
        <v>358</v>
      </c>
      <c r="B79" s="14" t="s">
        <v>120</v>
      </c>
      <c r="C79" s="14">
        <v>8</v>
      </c>
      <c r="D79" s="14">
        <v>9</v>
      </c>
      <c r="E79" s="14">
        <v>5.5</v>
      </c>
      <c r="F79" s="14">
        <v>7</v>
      </c>
      <c r="G79" s="14">
        <v>5</v>
      </c>
      <c r="H79" s="14">
        <v>6</v>
      </c>
      <c r="I79" s="15">
        <f>'DIFENSORI - GE'!$D79*'Pesi e Budget Iniziale'!$F$5+'DIFENSORI - GE'!$E79*'Pesi e Budget Iniziale'!$F$6+'Pesi e Budget Iniziale'!$F$7*'DIFENSORI - GE'!F79+'DIFENSORI - GE'!$G79*'Pesi e Budget Iniziale'!$F$8+'Pesi e Budget Iniziale'!$F$9*'DIFENSORI - GE'!$H79+VLOOKUP(B79,SQUADRE!$A$2:$B$21,2,FALSE)*'Pesi e Budget Iniziale'!$F$10+'Pesi e Budget Iniziale'!$F$11*VLOOKUP(B79,'FATTORE CASA'!$A$2:$B$21,2,FALSE)+VLOOKUP(B79,ALLENATORE!$A$2:$B$21,2,FALSE)*'Pesi e Budget Iniziale'!$F$12</f>
        <v>70.580314999999999</v>
      </c>
      <c r="J79" s="16">
        <f t="shared" si="2"/>
        <v>-2.8043922809368631</v>
      </c>
      <c r="K79" s="16">
        <f t="shared" si="0"/>
        <v>1</v>
      </c>
      <c r="L79" s="15">
        <f>'DIFENSORI - GE'!$D79*'Pesi e Budget Iniziale'!$H$5+'DIFENSORI - GE'!$E79*'Pesi e Budget Iniziale'!$H$6+'Pesi e Budget Iniziale'!$H$7*'DIFENSORI - GE'!F79+'DIFENSORI - GE'!$G79*'Pesi e Budget Iniziale'!$H$8+'Pesi e Budget Iniziale'!$H$9*'DIFENSORI - GE'!$H79+VLOOKUP(B79,SQUADRE!$A$2:$B$21,2,FALSE)*'Pesi e Budget Iniziale'!$H$10+'Pesi e Budget Iniziale'!$H$11*VLOOKUP(B79,'FATTORE CASA'!$A$2:$B$21,2,FALSE)+VLOOKUP(B79,ALLENATORE!$A$2:$B$21,2,FALSE)*'Pesi e Budget Iniziale'!$H$12</f>
        <v>74.512815000000003</v>
      </c>
      <c r="M79" s="16">
        <f t="shared" si="3"/>
        <v>1.4558334060084732</v>
      </c>
      <c r="N79" s="16">
        <f t="shared" si="1"/>
        <v>1.4558334060084732</v>
      </c>
      <c r="P79" s="19"/>
    </row>
    <row r="80" spans="1:16" ht="12.75" customHeight="1">
      <c r="A80" s="9" t="s">
        <v>362</v>
      </c>
      <c r="B80" s="14" t="s">
        <v>52</v>
      </c>
      <c r="C80" s="14">
        <v>9</v>
      </c>
      <c r="D80" s="14">
        <v>5</v>
      </c>
      <c r="E80" s="14">
        <v>6</v>
      </c>
      <c r="F80" s="14">
        <v>5</v>
      </c>
      <c r="G80" s="14">
        <v>6</v>
      </c>
      <c r="H80" s="14">
        <v>4</v>
      </c>
      <c r="I80" s="15">
        <f>'DIFENSORI - GE'!$D80*'Pesi e Budget Iniziale'!$F$5+'DIFENSORI - GE'!$E80*'Pesi e Budget Iniziale'!$F$6+'Pesi e Budget Iniziale'!$F$7*'DIFENSORI - GE'!F80+'DIFENSORI - GE'!$G80*'Pesi e Budget Iniziale'!$F$8+'Pesi e Budget Iniziale'!$F$9*'DIFENSORI - GE'!$H80+VLOOKUP(B80,SQUADRE!$A$2:$B$21,2,FALSE)*'Pesi e Budget Iniziale'!$F$10+'Pesi e Budget Iniziale'!$F$11*VLOOKUP(B80,'FATTORE CASA'!$A$2:$B$21,2,FALSE)+VLOOKUP(B80,ALLENATORE!$A$2:$B$21,2,FALSE)*'Pesi e Budget Iniziale'!$F$12</f>
        <v>62.557083333333331</v>
      </c>
      <c r="J80" s="16">
        <f t="shared" si="2"/>
        <v>-12.103242732201466</v>
      </c>
      <c r="K80" s="16">
        <f t="shared" si="0"/>
        <v>1</v>
      </c>
      <c r="L80" s="15">
        <f>'DIFENSORI - GE'!$D80*'Pesi e Budget Iniziale'!$H$5+'DIFENSORI - GE'!$E80*'Pesi e Budget Iniziale'!$H$6+'Pesi e Budget Iniziale'!$H$7*'DIFENSORI - GE'!F80+'DIFENSORI - GE'!$G80*'Pesi e Budget Iniziale'!$H$8+'Pesi e Budget Iniziale'!$H$9*'DIFENSORI - GE'!$H80+VLOOKUP(B80,SQUADRE!$A$2:$B$21,2,FALSE)*'Pesi e Budget Iniziale'!$H$10+'Pesi e Budget Iniziale'!$H$11*VLOOKUP(B80,'FATTORE CASA'!$A$2:$B$21,2,FALSE)+VLOOKUP(B80,ALLENATORE!$A$2:$B$21,2,FALSE)*'Pesi e Budget Iniziale'!$H$12</f>
        <v>66.847083333333345</v>
      </c>
      <c r="M80" s="16">
        <f t="shared" si="3"/>
        <v>-5.921161297131242</v>
      </c>
      <c r="N80" s="16">
        <f t="shared" si="1"/>
        <v>1</v>
      </c>
      <c r="P80" s="19"/>
    </row>
    <row r="81" spans="1:16" ht="12.75" customHeight="1">
      <c r="A81" s="9" t="s">
        <v>367</v>
      </c>
      <c r="B81" s="14" t="s">
        <v>49</v>
      </c>
      <c r="C81" s="14">
        <v>8</v>
      </c>
      <c r="D81" s="14">
        <v>5</v>
      </c>
      <c r="E81" s="14">
        <v>5.5</v>
      </c>
      <c r="F81" s="14">
        <v>6</v>
      </c>
      <c r="G81" s="14">
        <v>5.5</v>
      </c>
      <c r="H81" s="14">
        <v>4</v>
      </c>
      <c r="I81" s="15">
        <f>'DIFENSORI - GE'!$D81*'Pesi e Budget Iniziale'!$F$5+'DIFENSORI - GE'!$E81*'Pesi e Budget Iniziale'!$F$6+'Pesi e Budget Iniziale'!$F$7*'DIFENSORI - GE'!F81+'DIFENSORI - GE'!$G81*'Pesi e Budget Iniziale'!$F$8+'Pesi e Budget Iniziale'!$F$9*'DIFENSORI - GE'!$H81+VLOOKUP(B81,SQUADRE!$A$2:$B$21,2,FALSE)*'Pesi e Budget Iniziale'!$F$10+'Pesi e Budget Iniziale'!$F$11*VLOOKUP(B81,'FATTORE CASA'!$A$2:$B$21,2,FALSE)+VLOOKUP(B81,ALLENATORE!$A$2:$B$21,2,FALSE)*'Pesi e Budget Iniziale'!$F$12</f>
        <v>65.28591333333334</v>
      </c>
      <c r="J81" s="16">
        <f t="shared" si="2"/>
        <v>-8.9405542880490358</v>
      </c>
      <c r="K81" s="16">
        <f t="shared" si="0"/>
        <v>1</v>
      </c>
      <c r="L81" s="15">
        <f>'DIFENSORI - GE'!$D81*'Pesi e Budget Iniziale'!$H$5+'DIFENSORI - GE'!$E81*'Pesi e Budget Iniziale'!$H$6+'Pesi e Budget Iniziale'!$H$7*'DIFENSORI - GE'!F81+'DIFENSORI - GE'!$G81*'Pesi e Budget Iniziale'!$H$8+'Pesi e Budget Iniziale'!$H$9*'DIFENSORI - GE'!$H81+VLOOKUP(B81,SQUADRE!$A$2:$B$21,2,FALSE)*'Pesi e Budget Iniziale'!$H$10+'Pesi e Budget Iniziale'!$H$11*VLOOKUP(B81,'FATTORE CASA'!$A$2:$B$21,2,FALSE)+VLOOKUP(B81,ALLENATORE!$A$2:$B$21,2,FALSE)*'Pesi e Budget Iniziale'!$H$12</f>
        <v>69.218413333333331</v>
      </c>
      <c r="M81" s="16">
        <f t="shared" si="3"/>
        <v>-3.6391496627476272</v>
      </c>
      <c r="N81" s="16">
        <f t="shared" si="1"/>
        <v>1</v>
      </c>
      <c r="P81" s="19"/>
    </row>
    <row r="82" spans="1:16" ht="12.75" customHeight="1">
      <c r="A82" s="9" t="s">
        <v>371</v>
      </c>
      <c r="B82" s="14" t="s">
        <v>62</v>
      </c>
      <c r="C82" s="14">
        <v>6</v>
      </c>
      <c r="D82" s="14">
        <v>6</v>
      </c>
      <c r="E82" s="14">
        <v>5.5</v>
      </c>
      <c r="F82" s="14">
        <v>5</v>
      </c>
      <c r="G82" s="14">
        <v>5.5</v>
      </c>
      <c r="H82" s="14">
        <v>5.5</v>
      </c>
      <c r="I82" s="15">
        <f>'DIFENSORI - GE'!$D82*'Pesi e Budget Iniziale'!$F$5+'DIFENSORI - GE'!$E82*'Pesi e Budget Iniziale'!$F$6+'Pesi e Budget Iniziale'!$F$7*'DIFENSORI - GE'!F82+'DIFENSORI - GE'!$G82*'Pesi e Budget Iniziale'!$F$8+'Pesi e Budget Iniziale'!$F$9*'DIFENSORI - GE'!$H82+VLOOKUP(B82,SQUADRE!$A$2:$B$21,2,FALSE)*'Pesi e Budget Iniziale'!$F$10+'Pesi e Budget Iniziale'!$F$11*VLOOKUP(B82,'FATTORE CASA'!$A$2:$B$21,2,FALSE)+VLOOKUP(B82,ALLENATORE!$A$2:$B$21,2,FALSE)*'Pesi e Budget Iniziale'!$F$12</f>
        <v>67.099998333333346</v>
      </c>
      <c r="J82" s="16">
        <f t="shared" si="2"/>
        <v>-6.8380467422472684</v>
      </c>
      <c r="K82" s="16">
        <f t="shared" si="0"/>
        <v>1</v>
      </c>
      <c r="L82" s="15">
        <f>'DIFENSORI - GE'!$D82*'Pesi e Budget Iniziale'!$H$5+'DIFENSORI - GE'!$E82*'Pesi e Budget Iniziale'!$H$6+'Pesi e Budget Iniziale'!$H$7*'DIFENSORI - GE'!F82+'DIFENSORI - GE'!$G82*'Pesi e Budget Iniziale'!$H$8+'Pesi e Budget Iniziale'!$H$9*'DIFENSORI - GE'!$H82+VLOOKUP(B82,SQUADRE!$A$2:$B$21,2,FALSE)*'Pesi e Budget Iniziale'!$H$10+'Pesi e Budget Iniziale'!$H$11*VLOOKUP(B82,'FATTORE CASA'!$A$2:$B$21,2,FALSE)+VLOOKUP(B82,ALLENATORE!$A$2:$B$21,2,FALSE)*'Pesi e Budget Iniziale'!$H$12</f>
        <v>71.032498333333351</v>
      </c>
      <c r="M82" s="16">
        <f t="shared" si="3"/>
        <v>-1.8933938734813225</v>
      </c>
      <c r="N82" s="16">
        <f t="shared" si="1"/>
        <v>1</v>
      </c>
      <c r="P82" s="19"/>
    </row>
    <row r="83" spans="1:16" ht="12.75" customHeight="1">
      <c r="A83" s="9" t="s">
        <v>374</v>
      </c>
      <c r="B83" s="14" t="s">
        <v>92</v>
      </c>
      <c r="C83" s="14">
        <v>8</v>
      </c>
      <c r="D83" s="14">
        <v>7</v>
      </c>
      <c r="E83" s="14">
        <v>5.5</v>
      </c>
      <c r="F83" s="14">
        <v>6.5</v>
      </c>
      <c r="G83" s="14">
        <v>6</v>
      </c>
      <c r="H83" s="14">
        <v>7</v>
      </c>
      <c r="I83" s="15">
        <f>'DIFENSORI - GE'!$D83*'Pesi e Budget Iniziale'!$F$5+'DIFENSORI - GE'!$E83*'Pesi e Budget Iniziale'!$F$6+'Pesi e Budget Iniziale'!$F$7*'DIFENSORI - GE'!F83+'DIFENSORI - GE'!$G83*'Pesi e Budget Iniziale'!$F$8+'Pesi e Budget Iniziale'!$F$9*'DIFENSORI - GE'!$H83+VLOOKUP(B83,SQUADRE!$A$2:$B$21,2,FALSE)*'Pesi e Budget Iniziale'!$F$10+'Pesi e Budget Iniziale'!$F$11*VLOOKUP(B83,'FATTORE CASA'!$A$2:$B$21,2,FALSE)+VLOOKUP(B83,ALLENATORE!$A$2:$B$21,2,FALSE)*'Pesi e Budget Iniziale'!$F$12</f>
        <v>70.844561666666664</v>
      </c>
      <c r="J83" s="16">
        <f t="shared" si="2"/>
        <v>-2.4981328660695183</v>
      </c>
      <c r="K83" s="16">
        <f t="shared" si="0"/>
        <v>1</v>
      </c>
      <c r="L83" s="15">
        <f>'DIFENSORI - GE'!$D83*'Pesi e Budget Iniziale'!$H$5+'DIFENSORI - GE'!$E83*'Pesi e Budget Iniziale'!$H$6+'Pesi e Budget Iniziale'!$H$7*'DIFENSORI - GE'!F83+'DIFENSORI - GE'!$G83*'Pesi e Budget Iniziale'!$H$8+'Pesi e Budget Iniziale'!$H$9*'DIFENSORI - GE'!$H83+VLOOKUP(B83,SQUADRE!$A$2:$B$21,2,FALSE)*'Pesi e Budget Iniziale'!$H$10+'Pesi e Budget Iniziale'!$H$11*VLOOKUP(B83,'FATTORE CASA'!$A$2:$B$21,2,FALSE)+VLOOKUP(B83,ALLENATORE!$A$2:$B$21,2,FALSE)*'Pesi e Budget Iniziale'!$H$12</f>
        <v>74.777061666666668</v>
      </c>
      <c r="M83" s="16">
        <f t="shared" si="3"/>
        <v>1.7101269744617973</v>
      </c>
      <c r="N83" s="16">
        <f t="shared" si="1"/>
        <v>1.7101269744617973</v>
      </c>
      <c r="P83" s="19"/>
    </row>
    <row r="84" spans="1:16" ht="12.75" customHeight="1">
      <c r="A84" s="9" t="s">
        <v>379</v>
      </c>
      <c r="B84" s="14" t="s">
        <v>26</v>
      </c>
      <c r="C84" s="14">
        <v>7</v>
      </c>
      <c r="D84" s="14">
        <v>4</v>
      </c>
      <c r="E84" s="14">
        <v>5</v>
      </c>
      <c r="F84" s="14">
        <v>5.5</v>
      </c>
      <c r="G84" s="14">
        <v>5.5</v>
      </c>
      <c r="H84" s="14">
        <v>4</v>
      </c>
      <c r="I84" s="15">
        <f>'DIFENSORI - GE'!$D84*'Pesi e Budget Iniziale'!$F$5+'DIFENSORI - GE'!$E84*'Pesi e Budget Iniziale'!$F$6+'Pesi e Budget Iniziale'!$F$7*'DIFENSORI - GE'!F84+'DIFENSORI - GE'!$G84*'Pesi e Budget Iniziale'!$F$8+'Pesi e Budget Iniziale'!$F$9*'DIFENSORI - GE'!$H84+VLOOKUP(B84,SQUADRE!$A$2:$B$21,2,FALSE)*'Pesi e Budget Iniziale'!$F$10+'Pesi e Budget Iniziale'!$F$11*VLOOKUP(B84,'FATTORE CASA'!$A$2:$B$21,2,FALSE)+VLOOKUP(B84,ALLENATORE!$A$2:$B$21,2,FALSE)*'Pesi e Budget Iniziale'!$F$12</f>
        <v>63.25433833333333</v>
      </c>
      <c r="J84" s="16">
        <f t="shared" si="2"/>
        <v>-11.295130709419723</v>
      </c>
      <c r="K84" s="16">
        <f t="shared" si="0"/>
        <v>1</v>
      </c>
      <c r="L84" s="15">
        <f>'DIFENSORI - GE'!$D84*'Pesi e Budget Iniziale'!$H$5+'DIFENSORI - GE'!$E84*'Pesi e Budget Iniziale'!$H$6+'Pesi e Budget Iniziale'!$H$7*'DIFENSORI - GE'!F84+'DIFENSORI - GE'!$G84*'Pesi e Budget Iniziale'!$H$8+'Pesi e Budget Iniziale'!$H$9*'DIFENSORI - GE'!$H84+VLOOKUP(B84,SQUADRE!$A$2:$B$21,2,FALSE)*'Pesi e Budget Iniziale'!$H$10+'Pesi e Budget Iniziale'!$H$11*VLOOKUP(B84,'FATTORE CASA'!$A$2:$B$21,2,FALSE)+VLOOKUP(B84,ALLENATORE!$A$2:$B$21,2,FALSE)*'Pesi e Budget Iniziale'!$H$12</f>
        <v>66.82933833333334</v>
      </c>
      <c r="M84" s="16">
        <f t="shared" si="3"/>
        <v>-5.9382379150849403</v>
      </c>
      <c r="N84" s="16">
        <f t="shared" si="1"/>
        <v>1</v>
      </c>
      <c r="P84" s="19"/>
    </row>
    <row r="85" spans="1:16" ht="12.75" customHeight="1">
      <c r="A85" s="9" t="s">
        <v>384</v>
      </c>
      <c r="B85" s="14" t="s">
        <v>108</v>
      </c>
      <c r="C85" s="14">
        <v>4</v>
      </c>
      <c r="D85" s="14">
        <v>8</v>
      </c>
      <c r="E85" s="14">
        <v>6.5</v>
      </c>
      <c r="F85" s="14">
        <v>5</v>
      </c>
      <c r="G85" s="14">
        <v>6.5</v>
      </c>
      <c r="H85" s="14">
        <v>6</v>
      </c>
      <c r="I85" s="15">
        <f>'DIFENSORI - GE'!$D85*'Pesi e Budget Iniziale'!$F$5+'DIFENSORI - GE'!$E85*'Pesi e Budget Iniziale'!$F$6+'Pesi e Budget Iniziale'!$F$7*'DIFENSORI - GE'!F85+'DIFENSORI - GE'!$G85*'Pesi e Budget Iniziale'!$F$8+'Pesi e Budget Iniziale'!$F$9*'DIFENSORI - GE'!$H85+VLOOKUP(B85,SQUADRE!$A$2:$B$21,2,FALSE)*'Pesi e Budget Iniziale'!$F$10+'Pesi e Budget Iniziale'!$F$11*VLOOKUP(B85,'FATTORE CASA'!$A$2:$B$21,2,FALSE)+VLOOKUP(B85,ALLENATORE!$A$2:$B$21,2,FALSE)*'Pesi e Budget Iniziale'!$F$12</f>
        <v>73.216216666666668</v>
      </c>
      <c r="J85" s="16">
        <f t="shared" si="2"/>
        <v>0.2505930941465131</v>
      </c>
      <c r="K85" s="16">
        <f t="shared" si="0"/>
        <v>1</v>
      </c>
      <c r="L85" s="15">
        <f>'DIFENSORI - GE'!$D85*'Pesi e Budget Iniziale'!$H$5+'DIFENSORI - GE'!$E85*'Pesi e Budget Iniziale'!$H$6+'Pesi e Budget Iniziale'!$H$7*'DIFENSORI - GE'!F85+'DIFENSORI - GE'!$G85*'Pesi e Budget Iniziale'!$H$8+'Pesi e Budget Iniziale'!$H$9*'DIFENSORI - GE'!$H85+VLOOKUP(B85,SQUADRE!$A$2:$B$21,2,FALSE)*'Pesi e Budget Iniziale'!$H$10+'Pesi e Budget Iniziale'!$H$11*VLOOKUP(B85,'FATTORE CASA'!$A$2:$B$21,2,FALSE)+VLOOKUP(B85,ALLENATORE!$A$2:$B$21,2,FALSE)*'Pesi e Budget Iniziale'!$H$12</f>
        <v>77.863716666666676</v>
      </c>
      <c r="M85" s="16">
        <f t="shared" si="3"/>
        <v>4.6805202226931293</v>
      </c>
      <c r="N85" s="16">
        <f t="shared" si="1"/>
        <v>4.6805202226931293</v>
      </c>
      <c r="P85" s="11"/>
    </row>
    <row r="86" spans="1:16" ht="12.75" customHeight="1">
      <c r="A86" s="9" t="s">
        <v>388</v>
      </c>
      <c r="B86" s="14" t="s">
        <v>108</v>
      </c>
      <c r="C86" s="14">
        <v>7</v>
      </c>
      <c r="D86" s="14">
        <v>7</v>
      </c>
      <c r="E86" s="14">
        <v>6</v>
      </c>
      <c r="F86" s="14">
        <v>6</v>
      </c>
      <c r="G86" s="14">
        <v>6.5</v>
      </c>
      <c r="H86" s="14">
        <v>6.5</v>
      </c>
      <c r="I86" s="15">
        <f>'DIFENSORI - GE'!$D86*'Pesi e Budget Iniziale'!$F$5+'DIFENSORI - GE'!$E86*'Pesi e Budget Iniziale'!$F$6+'Pesi e Budget Iniziale'!$F$7*'DIFENSORI - GE'!F86+'DIFENSORI - GE'!$G86*'Pesi e Budget Iniziale'!$F$8+'Pesi e Budget Iniziale'!$F$9*'DIFENSORI - GE'!$H86+VLOOKUP(B86,SQUADRE!$A$2:$B$21,2,FALSE)*'Pesi e Budget Iniziale'!$F$10+'Pesi e Budget Iniziale'!$F$11*VLOOKUP(B86,'FATTORE CASA'!$A$2:$B$21,2,FALSE)+VLOOKUP(B86,ALLENATORE!$A$2:$B$21,2,FALSE)*'Pesi e Budget Iniziale'!$F$12</f>
        <v>73.050986666666674</v>
      </c>
      <c r="J86" s="16">
        <f t="shared" si="2"/>
        <v>5.9093069730447922E-2</v>
      </c>
      <c r="K86" s="16">
        <f t="shared" si="0"/>
        <v>1</v>
      </c>
      <c r="L86" s="15">
        <f>'DIFENSORI - GE'!$D86*'Pesi e Budget Iniziale'!$H$5+'DIFENSORI - GE'!$E86*'Pesi e Budget Iniziale'!$H$6+'Pesi e Budget Iniziale'!$H$7*'DIFENSORI - GE'!F86+'DIFENSORI - GE'!$G86*'Pesi e Budget Iniziale'!$H$8+'Pesi e Budget Iniziale'!$H$9*'DIFENSORI - GE'!$H86+VLOOKUP(B86,SQUADRE!$A$2:$B$21,2,FALSE)*'Pesi e Budget Iniziale'!$H$10+'Pesi e Budget Iniziale'!$H$11*VLOOKUP(B86,'FATTORE CASA'!$A$2:$B$21,2,FALSE)+VLOOKUP(B86,ALLENATORE!$A$2:$B$21,2,FALSE)*'Pesi e Budget Iniziale'!$H$12</f>
        <v>77.34098666666668</v>
      </c>
      <c r="M86" s="16">
        <f t="shared" si="3"/>
        <v>4.1774793377714445</v>
      </c>
      <c r="N86" s="16">
        <f t="shared" si="1"/>
        <v>4.1774793377714445</v>
      </c>
      <c r="P86" s="19"/>
    </row>
    <row r="87" spans="1:16" ht="12.75" customHeight="1">
      <c r="A87" s="9" t="s">
        <v>392</v>
      </c>
      <c r="B87" s="14" t="s">
        <v>112</v>
      </c>
      <c r="C87" s="14">
        <v>7</v>
      </c>
      <c r="D87" s="14">
        <v>7</v>
      </c>
      <c r="E87" s="14">
        <v>6</v>
      </c>
      <c r="F87" s="14">
        <v>7</v>
      </c>
      <c r="G87" s="14">
        <v>6</v>
      </c>
      <c r="H87" s="14">
        <v>6</v>
      </c>
      <c r="I87" s="15">
        <f>'DIFENSORI - GE'!$D87*'Pesi e Budget Iniziale'!$F$5+'DIFENSORI - GE'!$E87*'Pesi e Budget Iniziale'!$F$6+'Pesi e Budget Iniziale'!$F$7*'DIFENSORI - GE'!F87+'DIFENSORI - GE'!$G87*'Pesi e Budget Iniziale'!$F$8+'Pesi e Budget Iniziale'!$F$9*'DIFENSORI - GE'!$H87+VLOOKUP(B87,SQUADRE!$A$2:$B$21,2,FALSE)*'Pesi e Budget Iniziale'!$F$10+'Pesi e Budget Iniziale'!$F$11*VLOOKUP(B87,'FATTORE CASA'!$A$2:$B$21,2,FALSE)+VLOOKUP(B87,ALLENATORE!$A$2:$B$21,2,FALSE)*'Pesi e Budget Iniziale'!$F$12</f>
        <v>71.509230000000002</v>
      </c>
      <c r="J87" s="16">
        <f t="shared" si="2"/>
        <v>-1.7277884851343188</v>
      </c>
      <c r="K87" s="16">
        <f t="shared" si="0"/>
        <v>1</v>
      </c>
      <c r="L87" s="15">
        <f>'DIFENSORI - GE'!$D87*'Pesi e Budget Iniziale'!$H$5+'DIFENSORI - GE'!$E87*'Pesi e Budget Iniziale'!$H$6+'Pesi e Budget Iniziale'!$H$7*'DIFENSORI - GE'!F87+'DIFENSORI - GE'!$G87*'Pesi e Budget Iniziale'!$H$8+'Pesi e Budget Iniziale'!$H$9*'DIFENSORI - GE'!$H87+VLOOKUP(B87,SQUADRE!$A$2:$B$21,2,FALSE)*'Pesi e Budget Iniziale'!$H$10+'Pesi e Budget Iniziale'!$H$11*VLOOKUP(B87,'FATTORE CASA'!$A$2:$B$21,2,FALSE)+VLOOKUP(B87,ALLENATORE!$A$2:$B$21,2,FALSE)*'Pesi e Budget Iniziale'!$H$12</f>
        <v>75.799230000000009</v>
      </c>
      <c r="M87" s="16">
        <f t="shared" si="3"/>
        <v>2.6937943800802486</v>
      </c>
      <c r="N87" s="16">
        <f t="shared" si="1"/>
        <v>2.6937943800802486</v>
      </c>
      <c r="P87" s="19"/>
    </row>
    <row r="88" spans="1:16" ht="12.75" customHeight="1">
      <c r="A88" s="9" t="s">
        <v>396</v>
      </c>
      <c r="B88" s="14" t="s">
        <v>108</v>
      </c>
      <c r="C88" s="14">
        <v>6</v>
      </c>
      <c r="D88" s="14">
        <v>7.5</v>
      </c>
      <c r="E88" s="14">
        <v>6</v>
      </c>
      <c r="F88" s="14">
        <v>6.5</v>
      </c>
      <c r="G88" s="14">
        <v>6</v>
      </c>
      <c r="H88" s="14">
        <v>6</v>
      </c>
      <c r="I88" s="15">
        <f>'DIFENSORI - GE'!$D88*'Pesi e Budget Iniziale'!$F$5+'DIFENSORI - GE'!$E88*'Pesi e Budget Iniziale'!$F$6+'Pesi e Budget Iniziale'!$F$7*'DIFENSORI - GE'!F88+'DIFENSORI - GE'!$G88*'Pesi e Budget Iniziale'!$F$8+'Pesi e Budget Iniziale'!$F$9*'DIFENSORI - GE'!$H88+VLOOKUP(B88,SQUADRE!$A$2:$B$21,2,FALSE)*'Pesi e Budget Iniziale'!$F$10+'Pesi e Budget Iniziale'!$F$11*VLOOKUP(B88,'FATTORE CASA'!$A$2:$B$21,2,FALSE)+VLOOKUP(B88,ALLENATORE!$A$2:$B$21,2,FALSE)*'Pesi e Budget Iniziale'!$F$12</f>
        <v>72.999571666666682</v>
      </c>
      <c r="J88" s="16">
        <f t="shared" si="2"/>
        <v>-4.9643432662449527E-4</v>
      </c>
      <c r="K88" s="16">
        <f t="shared" si="0"/>
        <v>1</v>
      </c>
      <c r="L88" s="15">
        <f>'DIFENSORI - GE'!$D88*'Pesi e Budget Iniziale'!$H$5+'DIFENSORI - GE'!$E88*'Pesi e Budget Iniziale'!$H$6+'Pesi e Budget Iniziale'!$H$7*'DIFENSORI - GE'!F88+'DIFENSORI - GE'!$G88*'Pesi e Budget Iniziale'!$H$8+'Pesi e Budget Iniziale'!$H$9*'DIFENSORI - GE'!$H88+VLOOKUP(B88,SQUADRE!$A$2:$B$21,2,FALSE)*'Pesi e Budget Iniziale'!$H$10+'Pesi e Budget Iniziale'!$H$11*VLOOKUP(B88,'FATTORE CASA'!$A$2:$B$21,2,FALSE)+VLOOKUP(B88,ALLENATORE!$A$2:$B$21,2,FALSE)*'Pesi e Budget Iniziale'!$H$12</f>
        <v>77.289571666666674</v>
      </c>
      <c r="M88" s="16">
        <f t="shared" si="3"/>
        <v>4.1280009319056035</v>
      </c>
      <c r="N88" s="16">
        <f t="shared" si="1"/>
        <v>4.1280009319056035</v>
      </c>
      <c r="P88" s="19"/>
    </row>
    <row r="89" spans="1:16" ht="12.75" customHeight="1">
      <c r="A89" s="9" t="s">
        <v>400</v>
      </c>
      <c r="B89" s="14" t="s">
        <v>49</v>
      </c>
      <c r="C89" s="14">
        <v>7</v>
      </c>
      <c r="D89" s="14">
        <v>5</v>
      </c>
      <c r="E89" s="14">
        <v>5</v>
      </c>
      <c r="F89" s="14">
        <v>5.5</v>
      </c>
      <c r="G89" s="14">
        <v>6</v>
      </c>
      <c r="H89" s="14">
        <v>4</v>
      </c>
      <c r="I89" s="15">
        <f>'DIFENSORI - GE'!$D89*'Pesi e Budget Iniziale'!$F$5+'DIFENSORI - GE'!$E89*'Pesi e Budget Iniziale'!$F$6+'Pesi e Budget Iniziale'!$F$7*'DIFENSORI - GE'!F89+'DIFENSORI - GE'!$G89*'Pesi e Budget Iniziale'!$F$8+'Pesi e Budget Iniziale'!$F$9*'DIFENSORI - GE'!$H89+VLOOKUP(B89,SQUADRE!$A$2:$B$21,2,FALSE)*'Pesi e Budget Iniziale'!$F$10+'Pesi e Budget Iniziale'!$F$11*VLOOKUP(B89,'FATTORE CASA'!$A$2:$B$21,2,FALSE)+VLOOKUP(B89,ALLENATORE!$A$2:$B$21,2,FALSE)*'Pesi e Budget Iniziale'!$F$12</f>
        <v>64.421933333333342</v>
      </c>
      <c r="J89" s="16">
        <f t="shared" si="2"/>
        <v>-9.941899026262405</v>
      </c>
      <c r="K89" s="16">
        <f t="shared" si="0"/>
        <v>1</v>
      </c>
      <c r="L89" s="15">
        <f>'DIFENSORI - GE'!$D89*'Pesi e Budget Iniziale'!$H$5+'DIFENSORI - GE'!$E89*'Pesi e Budget Iniziale'!$H$6+'Pesi e Budget Iniziale'!$H$7*'DIFENSORI - GE'!F89+'DIFENSORI - GE'!$G89*'Pesi e Budget Iniziale'!$H$8+'Pesi e Budget Iniziale'!$H$9*'DIFENSORI - GE'!$H89+VLOOKUP(B89,SQUADRE!$A$2:$B$21,2,FALSE)*'Pesi e Budget Iniziale'!$H$10+'Pesi e Budget Iniziale'!$H$11*VLOOKUP(B89,'FATTORE CASA'!$A$2:$B$21,2,FALSE)+VLOOKUP(B89,ALLENATORE!$A$2:$B$21,2,FALSE)*'Pesi e Budget Iniziale'!$H$12</f>
        <v>67.996933333333331</v>
      </c>
      <c r="M89" s="16">
        <f t="shared" si="3"/>
        <v>-4.8146214744174145</v>
      </c>
      <c r="N89" s="16">
        <f t="shared" si="1"/>
        <v>1</v>
      </c>
      <c r="P89" s="11"/>
    </row>
    <row r="90" spans="1:16" ht="12.75" customHeight="1">
      <c r="A90" s="9" t="s">
        <v>404</v>
      </c>
      <c r="B90" s="14" t="s">
        <v>92</v>
      </c>
      <c r="C90" s="14">
        <v>7</v>
      </c>
      <c r="D90" s="14">
        <v>8</v>
      </c>
      <c r="E90" s="14">
        <v>5</v>
      </c>
      <c r="F90" s="14">
        <v>6</v>
      </c>
      <c r="G90" s="14">
        <v>5.5</v>
      </c>
      <c r="H90" s="14">
        <v>7</v>
      </c>
      <c r="I90" s="15">
        <f>'DIFENSORI - GE'!$D90*'Pesi e Budget Iniziale'!$F$5+'DIFENSORI - GE'!$E90*'Pesi e Budget Iniziale'!$F$6+'Pesi e Budget Iniziale'!$F$7*'DIFENSORI - GE'!F90+'DIFENSORI - GE'!$G90*'Pesi e Budget Iniziale'!$F$8+'Pesi e Budget Iniziale'!$F$9*'DIFENSORI - GE'!$H90+VLOOKUP(B90,SQUADRE!$A$2:$B$21,2,FALSE)*'Pesi e Budget Iniziale'!$F$10+'Pesi e Budget Iniziale'!$F$11*VLOOKUP(B90,'FATTORE CASA'!$A$2:$B$21,2,FALSE)+VLOOKUP(B90,ALLENATORE!$A$2:$B$21,2,FALSE)*'Pesi e Budget Iniziale'!$F$12</f>
        <v>69.986041666666665</v>
      </c>
      <c r="J90" s="16">
        <f t="shared" si="2"/>
        <v>-3.4931495153564747</v>
      </c>
      <c r="K90" s="16">
        <f t="shared" si="0"/>
        <v>1</v>
      </c>
      <c r="L90" s="15">
        <f>'DIFENSORI - GE'!$D90*'Pesi e Budget Iniziale'!$H$5+'DIFENSORI - GE'!$E90*'Pesi e Budget Iniziale'!$H$6+'Pesi e Budget Iniziale'!$H$7*'DIFENSORI - GE'!F90+'DIFENSORI - GE'!$G90*'Pesi e Budget Iniziale'!$H$8+'Pesi e Budget Iniziale'!$H$9*'DIFENSORI - GE'!$H90+VLOOKUP(B90,SQUADRE!$A$2:$B$21,2,FALSE)*'Pesi e Budget Iniziale'!$H$10+'Pesi e Budget Iniziale'!$H$11*VLOOKUP(B90,'FATTORE CASA'!$A$2:$B$21,2,FALSE)+VLOOKUP(B90,ALLENATORE!$A$2:$B$21,2,FALSE)*'Pesi e Budget Iniziale'!$H$12</f>
        <v>73.561041666666654</v>
      </c>
      <c r="M90" s="16">
        <f t="shared" si="3"/>
        <v>0.53990950677775373</v>
      </c>
      <c r="N90" s="16">
        <f t="shared" si="1"/>
        <v>0.53990950677775373</v>
      </c>
      <c r="P90" s="19"/>
    </row>
    <row r="91" spans="1:16" ht="12.75" customHeight="1">
      <c r="A91" s="9" t="s">
        <v>409</v>
      </c>
      <c r="B91" s="14" t="s">
        <v>60</v>
      </c>
      <c r="C91" s="14">
        <v>7</v>
      </c>
      <c r="D91" s="14">
        <v>6.5</v>
      </c>
      <c r="E91" s="14">
        <v>5</v>
      </c>
      <c r="F91" s="14">
        <v>6</v>
      </c>
      <c r="G91" s="14">
        <v>7</v>
      </c>
      <c r="H91" s="14">
        <v>7</v>
      </c>
      <c r="I91" s="15">
        <f>'DIFENSORI - GE'!$D91*'Pesi e Budget Iniziale'!$F$5+'DIFENSORI - GE'!$E91*'Pesi e Budget Iniziale'!$F$6+'Pesi e Budget Iniziale'!$F$7*'DIFENSORI - GE'!F91+'DIFENSORI - GE'!$G91*'Pesi e Budget Iniziale'!$F$8+'Pesi e Budget Iniziale'!$F$9*'DIFENSORI - GE'!$H91+VLOOKUP(B91,SQUADRE!$A$2:$B$21,2,FALSE)*'Pesi e Budget Iniziale'!$F$10+'Pesi e Budget Iniziale'!$F$11*VLOOKUP(B91,'FATTORE CASA'!$A$2:$B$21,2,FALSE)+VLOOKUP(B91,ALLENATORE!$A$2:$B$21,2,FALSE)*'Pesi e Budget Iniziale'!$F$12</f>
        <v>72.079518333333326</v>
      </c>
      <c r="J91" s="16">
        <f t="shared" si="2"/>
        <v>-1.0668296413557599</v>
      </c>
      <c r="K91" s="16">
        <f t="shared" si="0"/>
        <v>1</v>
      </c>
      <c r="L91" s="15">
        <f>'DIFENSORI - GE'!$D91*'Pesi e Budget Iniziale'!$H$5+'DIFENSORI - GE'!$E91*'Pesi e Budget Iniziale'!$H$6+'Pesi e Budget Iniziale'!$H$7*'DIFENSORI - GE'!F91+'DIFENSORI - GE'!$G91*'Pesi e Budget Iniziale'!$H$8+'Pesi e Budget Iniziale'!$H$9*'DIFENSORI - GE'!$H91+VLOOKUP(B91,SQUADRE!$A$2:$B$21,2,FALSE)*'Pesi e Budget Iniziale'!$H$10+'Pesi e Budget Iniziale'!$H$11*VLOOKUP(B91,'FATTORE CASA'!$A$2:$B$21,2,FALSE)+VLOOKUP(B91,ALLENATORE!$A$2:$B$21,2,FALSE)*'Pesi e Budget Iniziale'!$H$12</f>
        <v>75.654518333333343</v>
      </c>
      <c r="M91" s="16">
        <f t="shared" si="3"/>
        <v>2.5545334138864355</v>
      </c>
      <c r="N91" s="16">
        <f t="shared" si="1"/>
        <v>2.5545334138864355</v>
      </c>
      <c r="P91" s="19"/>
    </row>
    <row r="92" spans="1:16" ht="12.75" customHeight="1">
      <c r="A92" s="9" t="s">
        <v>413</v>
      </c>
      <c r="B92" s="14" t="s">
        <v>60</v>
      </c>
      <c r="C92" s="14">
        <v>8</v>
      </c>
      <c r="D92" s="14">
        <v>8</v>
      </c>
      <c r="E92" s="14">
        <v>5</v>
      </c>
      <c r="F92" s="14">
        <v>7</v>
      </c>
      <c r="G92" s="14">
        <v>5</v>
      </c>
      <c r="H92" s="14">
        <v>6.5</v>
      </c>
      <c r="I92" s="15">
        <f>'DIFENSORI - GE'!$D92*'Pesi e Budget Iniziale'!$F$5+'DIFENSORI - GE'!$E92*'Pesi e Budget Iniziale'!$F$6+'Pesi e Budget Iniziale'!$F$7*'DIFENSORI - GE'!F92+'DIFENSORI - GE'!$G92*'Pesi e Budget Iniziale'!$F$8+'Pesi e Budget Iniziale'!$F$9*'DIFENSORI - GE'!$H92+VLOOKUP(B92,SQUADRE!$A$2:$B$21,2,FALSE)*'Pesi e Budget Iniziale'!$F$10+'Pesi e Budget Iniziale'!$F$11*VLOOKUP(B92,'FATTORE CASA'!$A$2:$B$21,2,FALSE)+VLOOKUP(B92,ALLENATORE!$A$2:$B$21,2,FALSE)*'Pesi e Budget Iniziale'!$F$12</f>
        <v>71.979418333333328</v>
      </c>
      <c r="J92" s="16">
        <f t="shared" si="2"/>
        <v>-1.1828446050067214</v>
      </c>
      <c r="K92" s="16">
        <f t="shared" si="0"/>
        <v>1</v>
      </c>
      <c r="L92" s="15">
        <f>'DIFENSORI - GE'!$D92*'Pesi e Budget Iniziale'!$H$5+'DIFENSORI - GE'!$E92*'Pesi e Budget Iniziale'!$H$6+'Pesi e Budget Iniziale'!$H$7*'DIFENSORI - GE'!F92+'DIFENSORI - GE'!$G92*'Pesi e Budget Iniziale'!$H$8+'Pesi e Budget Iniziale'!$H$9*'DIFENSORI - GE'!$H92+VLOOKUP(B92,SQUADRE!$A$2:$B$21,2,FALSE)*'Pesi e Budget Iniziale'!$H$10+'Pesi e Budget Iniziale'!$H$11*VLOOKUP(B92,'FATTORE CASA'!$A$2:$B$21,2,FALSE)+VLOOKUP(B92,ALLENATORE!$A$2:$B$21,2,FALSE)*'Pesi e Budget Iniziale'!$H$12</f>
        <v>75.554418333333317</v>
      </c>
      <c r="M92" s="16">
        <f t="shared" si="3"/>
        <v>2.4582037741476128</v>
      </c>
      <c r="N92" s="16">
        <f t="shared" si="1"/>
        <v>2.4582037741476128</v>
      </c>
      <c r="P92" s="19"/>
    </row>
    <row r="93" spans="1:16" ht="12.75" customHeight="1">
      <c r="A93" s="9" t="s">
        <v>419</v>
      </c>
      <c r="B93" s="14" t="s">
        <v>52</v>
      </c>
      <c r="C93" s="14">
        <v>8</v>
      </c>
      <c r="D93" s="14">
        <v>4</v>
      </c>
      <c r="E93" s="14">
        <v>6</v>
      </c>
      <c r="F93" s="14">
        <v>5</v>
      </c>
      <c r="G93" s="14">
        <v>6</v>
      </c>
      <c r="H93" s="14">
        <v>4</v>
      </c>
      <c r="I93" s="15">
        <f>'DIFENSORI - GE'!$D93*'Pesi e Budget Iniziale'!$F$5+'DIFENSORI - GE'!$E93*'Pesi e Budget Iniziale'!$F$6+'Pesi e Budget Iniziale'!$F$7*'DIFENSORI - GE'!F93+'DIFENSORI - GE'!$G93*'Pesi e Budget Iniziale'!$F$8+'Pesi e Budget Iniziale'!$F$9*'DIFENSORI - GE'!$H93+VLOOKUP(B93,SQUADRE!$A$2:$B$21,2,FALSE)*'Pesi e Budget Iniziale'!$F$10+'Pesi e Budget Iniziale'!$F$11*VLOOKUP(B93,'FATTORE CASA'!$A$2:$B$21,2,FALSE)+VLOOKUP(B93,ALLENATORE!$A$2:$B$21,2,FALSE)*'Pesi e Budget Iniziale'!$F$12</f>
        <v>60.818333333333335</v>
      </c>
      <c r="J93" s="16">
        <f t="shared" si="2"/>
        <v>-14.118437717697077</v>
      </c>
      <c r="K93" s="16">
        <f t="shared" si="0"/>
        <v>1</v>
      </c>
      <c r="L93" s="15">
        <f>'DIFENSORI - GE'!$D93*'Pesi e Budget Iniziale'!$H$5+'DIFENSORI - GE'!$E93*'Pesi e Budget Iniziale'!$H$6+'Pesi e Budget Iniziale'!$H$7*'DIFENSORI - GE'!F93+'DIFENSORI - GE'!$G93*'Pesi e Budget Iniziale'!$H$8+'Pesi e Budget Iniziale'!$H$9*'DIFENSORI - GE'!$H93+VLOOKUP(B93,SQUADRE!$A$2:$B$21,2,FALSE)*'Pesi e Budget Iniziale'!$H$10+'Pesi e Budget Iniziale'!$H$11*VLOOKUP(B93,'FATTORE CASA'!$A$2:$B$21,2,FALSE)+VLOOKUP(B93,ALLENATORE!$A$2:$B$21,2,FALSE)*'Pesi e Budget Iniziale'!$H$12</f>
        <v>65.108333333333348</v>
      </c>
      <c r="M93" s="16">
        <f t="shared" si="3"/>
        <v>-7.5944196497369632</v>
      </c>
      <c r="N93" s="16">
        <f t="shared" si="1"/>
        <v>1</v>
      </c>
      <c r="P93" s="19"/>
    </row>
    <row r="94" spans="1:16" ht="12.75" customHeight="1">
      <c r="A94" s="9" t="s">
        <v>424</v>
      </c>
      <c r="B94" s="14" t="s">
        <v>94</v>
      </c>
      <c r="C94" s="14">
        <v>6</v>
      </c>
      <c r="D94" s="14">
        <v>9</v>
      </c>
      <c r="E94" s="14">
        <v>6</v>
      </c>
      <c r="F94" s="14">
        <v>7</v>
      </c>
      <c r="G94" s="14">
        <v>6</v>
      </c>
      <c r="H94" s="14">
        <v>6</v>
      </c>
      <c r="I94" s="15">
        <f>'DIFENSORI - GE'!$D94*'Pesi e Budget Iniziale'!$F$5+'DIFENSORI - GE'!$E94*'Pesi e Budget Iniziale'!$F$6+'Pesi e Budget Iniziale'!$F$7*'DIFENSORI - GE'!F94+'DIFENSORI - GE'!$G94*'Pesi e Budget Iniziale'!$F$8+'Pesi e Budget Iniziale'!$F$9*'DIFENSORI - GE'!$H94+VLOOKUP(B94,SQUADRE!$A$2:$B$21,2,FALSE)*'Pesi e Budget Iniziale'!$F$10+'Pesi e Budget Iniziale'!$F$11*VLOOKUP(B94,'FATTORE CASA'!$A$2:$B$21,2,FALSE)+VLOOKUP(B94,ALLENATORE!$A$2:$B$21,2,FALSE)*'Pesi e Budget Iniziale'!$F$12</f>
        <v>76.178396666666671</v>
      </c>
      <c r="J94" s="16">
        <f t="shared" si="2"/>
        <v>3.6837320055112386</v>
      </c>
      <c r="K94" s="16">
        <f t="shared" si="0"/>
        <v>3.6837320055112386</v>
      </c>
      <c r="L94" s="15">
        <f>'DIFENSORI - GE'!$D94*'Pesi e Budget Iniziale'!$H$5+'DIFENSORI - GE'!$E94*'Pesi e Budget Iniziale'!$H$6+'Pesi e Budget Iniziale'!$H$7*'DIFENSORI - GE'!F94+'DIFENSORI - GE'!$G94*'Pesi e Budget Iniziale'!$H$8+'Pesi e Budget Iniziale'!$H$9*'DIFENSORI - GE'!$H94+VLOOKUP(B94,SQUADRE!$A$2:$B$21,2,FALSE)*'Pesi e Budget Iniziale'!$H$10+'Pesi e Budget Iniziale'!$H$11*VLOOKUP(B94,'FATTORE CASA'!$A$2:$B$21,2,FALSE)+VLOOKUP(B94,ALLENATORE!$A$2:$B$21,2,FALSE)*'Pesi e Budget Iniziale'!$H$12</f>
        <v>80.468396666666663</v>
      </c>
      <c r="M94" s="16">
        <f t="shared" si="3"/>
        <v>7.1870925107535513</v>
      </c>
      <c r="N94" s="16">
        <f t="shared" si="1"/>
        <v>7.1870925107535513</v>
      </c>
      <c r="P94" s="19"/>
    </row>
    <row r="95" spans="1:16" ht="12.75" customHeight="1">
      <c r="A95" s="9" t="s">
        <v>428</v>
      </c>
      <c r="B95" s="14" t="s">
        <v>64</v>
      </c>
      <c r="C95" s="14">
        <v>7</v>
      </c>
      <c r="D95" s="14">
        <v>9</v>
      </c>
      <c r="E95" s="14">
        <v>6</v>
      </c>
      <c r="F95" s="14">
        <v>7</v>
      </c>
      <c r="G95" s="14">
        <v>5</v>
      </c>
      <c r="H95" s="14">
        <v>7</v>
      </c>
      <c r="I95" s="15">
        <f>'DIFENSORI - GE'!$D95*'Pesi e Budget Iniziale'!$F$5+'DIFENSORI - GE'!$E95*'Pesi e Budget Iniziale'!$F$6+'Pesi e Budget Iniziale'!$F$7*'DIFENSORI - GE'!F95+'DIFENSORI - GE'!$G95*'Pesi e Budget Iniziale'!$F$8+'Pesi e Budget Iniziale'!$F$9*'DIFENSORI - GE'!$H95+VLOOKUP(B95,SQUADRE!$A$2:$B$21,2,FALSE)*'Pesi e Budget Iniziale'!$F$10+'Pesi e Budget Iniziale'!$F$11*VLOOKUP(B95,'FATTORE CASA'!$A$2:$B$21,2,FALSE)+VLOOKUP(B95,ALLENATORE!$A$2:$B$21,2,FALSE)*'Pesi e Budget Iniziale'!$F$12</f>
        <v>78.539196666666669</v>
      </c>
      <c r="J95" s="16">
        <f t="shared" si="2"/>
        <v>6.4198771222664064</v>
      </c>
      <c r="K95" s="16">
        <f t="shared" si="0"/>
        <v>6.4198771222664064</v>
      </c>
      <c r="L95" s="15">
        <f>'DIFENSORI - GE'!$D95*'Pesi e Budget Iniziale'!$H$5+'DIFENSORI - GE'!$E95*'Pesi e Budget Iniziale'!$H$6+'Pesi e Budget Iniziale'!$H$7*'DIFENSORI - GE'!F95+'DIFENSORI - GE'!$G95*'Pesi e Budget Iniziale'!$H$8+'Pesi e Budget Iniziale'!$H$9*'DIFENSORI - GE'!$H95+VLOOKUP(B95,SQUADRE!$A$2:$B$21,2,FALSE)*'Pesi e Budget Iniziale'!$H$10+'Pesi e Budget Iniziale'!$H$11*VLOOKUP(B95,'FATTORE CASA'!$A$2:$B$21,2,FALSE)+VLOOKUP(B95,ALLENATORE!$A$2:$B$21,2,FALSE)*'Pesi e Budget Iniziale'!$H$12</f>
        <v>82.829196666666661</v>
      </c>
      <c r="M95" s="16">
        <f t="shared" si="3"/>
        <v>9.4589707674503636</v>
      </c>
      <c r="N95" s="16">
        <f t="shared" si="1"/>
        <v>9.4589707674503636</v>
      </c>
      <c r="P95" s="19"/>
    </row>
    <row r="96" spans="1:16" ht="12.75" customHeight="1">
      <c r="A96" s="9" t="s">
        <v>432</v>
      </c>
      <c r="B96" s="14" t="s">
        <v>20</v>
      </c>
      <c r="C96" s="14">
        <v>8</v>
      </c>
      <c r="D96" s="14">
        <v>4</v>
      </c>
      <c r="E96" s="14">
        <v>5</v>
      </c>
      <c r="F96" s="14">
        <v>5</v>
      </c>
      <c r="G96" s="14">
        <v>5</v>
      </c>
      <c r="H96" s="14">
        <v>3</v>
      </c>
      <c r="I96" s="15">
        <f>'DIFENSORI - GE'!$D96*'Pesi e Budget Iniziale'!$F$5+'DIFENSORI - GE'!$E96*'Pesi e Budget Iniziale'!$F$6+'Pesi e Budget Iniziale'!$F$7*'DIFENSORI - GE'!F96+'DIFENSORI - GE'!$G96*'Pesi e Budget Iniziale'!$F$8+'Pesi e Budget Iniziale'!$F$9*'DIFENSORI - GE'!$H96+VLOOKUP(B96,SQUADRE!$A$2:$B$21,2,FALSE)*'Pesi e Budget Iniziale'!$F$10+'Pesi e Budget Iniziale'!$F$11*VLOOKUP(B96,'FATTORE CASA'!$A$2:$B$21,2,FALSE)+VLOOKUP(B96,ALLENATORE!$A$2:$B$21,2,FALSE)*'Pesi e Budget Iniziale'!$F$12</f>
        <v>59.548103333333337</v>
      </c>
      <c r="J96" s="16">
        <f t="shared" si="2"/>
        <v>-15.590622405792601</v>
      </c>
      <c r="K96" s="16">
        <f t="shared" si="0"/>
        <v>1</v>
      </c>
      <c r="L96" s="15">
        <f>'DIFENSORI - GE'!$D96*'Pesi e Budget Iniziale'!$H$5+'DIFENSORI - GE'!$E96*'Pesi e Budget Iniziale'!$H$6+'Pesi e Budget Iniziale'!$H$7*'DIFENSORI - GE'!F96+'DIFENSORI - GE'!$G96*'Pesi e Budget Iniziale'!$H$8+'Pesi e Budget Iniziale'!$H$9*'DIFENSORI - GE'!$H96+VLOOKUP(B96,SQUADRE!$A$2:$B$21,2,FALSE)*'Pesi e Budget Iniziale'!$H$10+'Pesi e Budget Iniziale'!$H$11*VLOOKUP(B96,'FATTORE CASA'!$A$2:$B$21,2,FALSE)+VLOOKUP(B96,ALLENATORE!$A$2:$B$21,2,FALSE)*'Pesi e Budget Iniziale'!$H$12</f>
        <v>63.123103333333333</v>
      </c>
      <c r="M96" s="16">
        <f t="shared" si="3"/>
        <v>-9.5048741022709606</v>
      </c>
      <c r="N96" s="16">
        <f t="shared" si="1"/>
        <v>1</v>
      </c>
      <c r="P96" s="19"/>
    </row>
    <row r="97" spans="1:16" ht="12.75" customHeight="1">
      <c r="A97" s="9" t="s">
        <v>438</v>
      </c>
      <c r="B97" s="14" t="s">
        <v>84</v>
      </c>
      <c r="C97" s="14">
        <v>6</v>
      </c>
      <c r="D97" s="14">
        <v>8</v>
      </c>
      <c r="E97" s="14">
        <v>6</v>
      </c>
      <c r="F97" s="14">
        <v>7</v>
      </c>
      <c r="G97" s="14">
        <v>6</v>
      </c>
      <c r="H97" s="14">
        <v>7</v>
      </c>
      <c r="I97" s="15">
        <f>'DIFENSORI - GE'!$D97*'Pesi e Budget Iniziale'!$F$5+'DIFENSORI - GE'!$E97*'Pesi e Budget Iniziale'!$F$6+'Pesi e Budget Iniziale'!$F$7*'DIFENSORI - GE'!F97+'DIFENSORI - GE'!$G97*'Pesi e Budget Iniziale'!$F$8+'Pesi e Budget Iniziale'!$F$9*'DIFENSORI - GE'!$H97+VLOOKUP(B97,SQUADRE!$A$2:$B$21,2,FALSE)*'Pesi e Budget Iniziale'!$F$10+'Pesi e Budget Iniziale'!$F$11*VLOOKUP(B97,'FATTORE CASA'!$A$2:$B$21,2,FALSE)+VLOOKUP(B97,ALLENATORE!$A$2:$B$21,2,FALSE)*'Pesi e Budget Iniziale'!$F$12</f>
        <v>73.200270000000003</v>
      </c>
      <c r="J97" s="16">
        <f t="shared" si="2"/>
        <v>0.23211105664713827</v>
      </c>
      <c r="K97" s="16">
        <f t="shared" si="0"/>
        <v>1</v>
      </c>
      <c r="L97" s="15">
        <f>'DIFENSORI - GE'!$D97*'Pesi e Budget Iniziale'!$H$5+'DIFENSORI - GE'!$E97*'Pesi e Budget Iniziale'!$H$6+'Pesi e Budget Iniziale'!$H$7*'DIFENSORI - GE'!F97+'DIFENSORI - GE'!$G97*'Pesi e Budget Iniziale'!$H$8+'Pesi e Budget Iniziale'!$H$9*'DIFENSORI - GE'!$H97+VLOOKUP(B97,SQUADRE!$A$2:$B$21,2,FALSE)*'Pesi e Budget Iniziale'!$H$10+'Pesi e Budget Iniziale'!$H$11*VLOOKUP(B97,'FATTORE CASA'!$A$2:$B$21,2,FALSE)+VLOOKUP(B97,ALLENATORE!$A$2:$B$21,2,FALSE)*'Pesi e Budget Iniziale'!$H$12</f>
        <v>77.49027000000001</v>
      </c>
      <c r="M97" s="16">
        <f t="shared" si="3"/>
        <v>4.3211397745247559</v>
      </c>
      <c r="N97" s="16">
        <f t="shared" si="1"/>
        <v>4.3211397745247559</v>
      </c>
      <c r="P97" s="19"/>
    </row>
    <row r="98" spans="1:16" ht="12.75" customHeight="1">
      <c r="A98" s="9" t="s">
        <v>442</v>
      </c>
      <c r="B98" s="14" t="s">
        <v>60</v>
      </c>
      <c r="C98" s="14">
        <v>7</v>
      </c>
      <c r="D98" s="14">
        <v>6.5</v>
      </c>
      <c r="E98" s="14">
        <v>6</v>
      </c>
      <c r="F98" s="14">
        <v>6</v>
      </c>
      <c r="G98" s="14">
        <v>6</v>
      </c>
      <c r="H98" s="14">
        <v>6.5</v>
      </c>
      <c r="I98" s="15">
        <f>'DIFENSORI - GE'!$D98*'Pesi e Budget Iniziale'!$F$5+'DIFENSORI - GE'!$E98*'Pesi e Budget Iniziale'!$F$6+'Pesi e Budget Iniziale'!$F$7*'DIFENSORI - GE'!F98+'DIFENSORI - GE'!$G98*'Pesi e Budget Iniziale'!$F$8+'Pesi e Budget Iniziale'!$F$9*'DIFENSORI - GE'!$H98+VLOOKUP(B98,SQUADRE!$A$2:$B$21,2,FALSE)*'Pesi e Budget Iniziale'!$F$10+'Pesi e Budget Iniziale'!$F$11*VLOOKUP(B98,'FATTORE CASA'!$A$2:$B$21,2,FALSE)+VLOOKUP(B98,ALLENATORE!$A$2:$B$21,2,FALSE)*'Pesi e Budget Iniziale'!$F$12</f>
        <v>71.315833333333345</v>
      </c>
      <c r="J98" s="16">
        <f t="shared" si="2"/>
        <v>-1.951933412742207</v>
      </c>
      <c r="K98" s="16">
        <f t="shared" si="0"/>
        <v>1</v>
      </c>
      <c r="L98" s="15">
        <f>'DIFENSORI - GE'!$D98*'Pesi e Budget Iniziale'!$H$5+'DIFENSORI - GE'!$E98*'Pesi e Budget Iniziale'!$H$6+'Pesi e Budget Iniziale'!$H$7*'DIFENSORI - GE'!F98+'DIFENSORI - GE'!$G98*'Pesi e Budget Iniziale'!$H$8+'Pesi e Budget Iniziale'!$H$9*'DIFENSORI - GE'!$H98+VLOOKUP(B98,SQUADRE!$A$2:$B$21,2,FALSE)*'Pesi e Budget Iniziale'!$H$10+'Pesi e Budget Iniziale'!$H$11*VLOOKUP(B98,'FATTORE CASA'!$A$2:$B$21,2,FALSE)+VLOOKUP(B98,ALLENATORE!$A$2:$B$21,2,FALSE)*'Pesi e Budget Iniziale'!$H$12</f>
        <v>75.605833333333337</v>
      </c>
      <c r="M98" s="16">
        <f t="shared" si="3"/>
        <v>2.5076821800134681</v>
      </c>
      <c r="N98" s="16">
        <f t="shared" si="1"/>
        <v>2.5076821800134681</v>
      </c>
      <c r="P98" s="19"/>
    </row>
    <row r="99" spans="1:16" ht="12.75" customHeight="1">
      <c r="A99" s="9" t="s">
        <v>447</v>
      </c>
      <c r="B99" s="14" t="s">
        <v>112</v>
      </c>
      <c r="C99" s="14">
        <v>7</v>
      </c>
      <c r="D99" s="14">
        <v>8</v>
      </c>
      <c r="E99" s="14">
        <v>6</v>
      </c>
      <c r="F99" s="14">
        <v>6</v>
      </c>
      <c r="G99" s="14">
        <v>5</v>
      </c>
      <c r="H99" s="14">
        <v>6</v>
      </c>
      <c r="I99" s="15">
        <f>'DIFENSORI - GE'!$D99*'Pesi e Budget Iniziale'!$F$5+'DIFENSORI - GE'!$E99*'Pesi e Budget Iniziale'!$F$6+'Pesi e Budget Iniziale'!$F$7*'DIFENSORI - GE'!F99+'DIFENSORI - GE'!$G99*'Pesi e Budget Iniziale'!$F$8+'Pesi e Budget Iniziale'!$F$9*'DIFENSORI - GE'!$H99+VLOOKUP(B99,SQUADRE!$A$2:$B$21,2,FALSE)*'Pesi e Budget Iniziale'!$F$10+'Pesi e Budget Iniziale'!$F$11*VLOOKUP(B99,'FATTORE CASA'!$A$2:$B$21,2,FALSE)+VLOOKUP(B99,ALLENATORE!$A$2:$B$21,2,FALSE)*'Pesi e Budget Iniziale'!$F$12</f>
        <v>69.889690000000002</v>
      </c>
      <c r="J99" s="16">
        <f t="shared" si="2"/>
        <v>-3.6048201957365187</v>
      </c>
      <c r="K99" s="16">
        <f t="shared" si="0"/>
        <v>1</v>
      </c>
      <c r="L99" s="15">
        <f>'DIFENSORI - GE'!$D99*'Pesi e Budget Iniziale'!$H$5+'DIFENSORI - GE'!$E99*'Pesi e Budget Iniziale'!$H$6+'Pesi e Budget Iniziale'!$H$7*'DIFENSORI - GE'!F99+'DIFENSORI - GE'!$G99*'Pesi e Budget Iniziale'!$H$8+'Pesi e Budget Iniziale'!$H$9*'DIFENSORI - GE'!$H99+VLOOKUP(B99,SQUADRE!$A$2:$B$21,2,FALSE)*'Pesi e Budget Iniziale'!$H$10+'Pesi e Budget Iniziale'!$H$11*VLOOKUP(B99,'FATTORE CASA'!$A$2:$B$21,2,FALSE)+VLOOKUP(B99,ALLENATORE!$A$2:$B$21,2,FALSE)*'Pesi e Budget Iniziale'!$H$12</f>
        <v>74.179690000000008</v>
      </c>
      <c r="M99" s="16">
        <f t="shared" si="3"/>
        <v>1.1352558711634551</v>
      </c>
      <c r="N99" s="16">
        <f t="shared" si="1"/>
        <v>1.1352558711634551</v>
      </c>
      <c r="P99" s="19"/>
    </row>
    <row r="100" spans="1:16" ht="12.75" customHeight="1">
      <c r="A100" s="9" t="s">
        <v>451</v>
      </c>
      <c r="B100" s="14" t="s">
        <v>94</v>
      </c>
      <c r="C100" s="14">
        <v>6</v>
      </c>
      <c r="D100" s="14">
        <v>7.5</v>
      </c>
      <c r="E100" s="14">
        <v>6</v>
      </c>
      <c r="F100" s="14">
        <v>7</v>
      </c>
      <c r="G100" s="14">
        <v>6</v>
      </c>
      <c r="H100" s="14">
        <v>7</v>
      </c>
      <c r="I100" s="15">
        <f>'DIFENSORI - GE'!$D100*'Pesi e Budget Iniziale'!$F$5+'DIFENSORI - GE'!$E100*'Pesi e Budget Iniziale'!$F$6+'Pesi e Budget Iniziale'!$F$7*'DIFENSORI - GE'!F100+'DIFENSORI - GE'!$G100*'Pesi e Budget Iniziale'!$F$8+'Pesi e Budget Iniziale'!$F$9*'DIFENSORI - GE'!$H100+VLOOKUP(B100,SQUADRE!$A$2:$B$21,2,FALSE)*'Pesi e Budget Iniziale'!$F$10+'Pesi e Budget Iniziale'!$F$11*VLOOKUP(B100,'FATTORE CASA'!$A$2:$B$21,2,FALSE)+VLOOKUP(B100,ALLENATORE!$A$2:$B$21,2,FALSE)*'Pesi e Budget Iniziale'!$F$12</f>
        <v>75.303561666666667</v>
      </c>
      <c r="J100" s="16">
        <f t="shared" si="2"/>
        <v>2.6698064238370058</v>
      </c>
      <c r="K100" s="16">
        <f t="shared" si="0"/>
        <v>2.6698064238370058</v>
      </c>
      <c r="L100" s="15">
        <f>'DIFENSORI - GE'!$D100*'Pesi e Budget Iniziale'!$H$5+'DIFENSORI - GE'!$E100*'Pesi e Budget Iniziale'!$H$6+'Pesi e Budget Iniziale'!$H$7*'DIFENSORI - GE'!F100+'DIFENSORI - GE'!$G100*'Pesi e Budget Iniziale'!$H$8+'Pesi e Budget Iniziale'!$H$9*'DIFENSORI - GE'!$H100+VLOOKUP(B100,SQUADRE!$A$2:$B$21,2,FALSE)*'Pesi e Budget Iniziale'!$H$10+'Pesi e Budget Iniziale'!$H$11*VLOOKUP(B100,'FATTORE CASA'!$A$2:$B$21,2,FALSE)+VLOOKUP(B100,ALLENATORE!$A$2:$B$21,2,FALSE)*'Pesi e Budget Iniziale'!$H$12</f>
        <v>79.593561666666673</v>
      </c>
      <c r="M100" s="16">
        <f t="shared" si="3"/>
        <v>6.3452089904649469</v>
      </c>
      <c r="N100" s="16">
        <f t="shared" si="1"/>
        <v>6.3452089904649469</v>
      </c>
      <c r="P100" s="19"/>
    </row>
    <row r="101" spans="1:16" ht="12.75" customHeight="1">
      <c r="A101" s="9" t="s">
        <v>454</v>
      </c>
      <c r="B101" s="14" t="s">
        <v>84</v>
      </c>
      <c r="C101" s="14">
        <v>8</v>
      </c>
      <c r="D101" s="14">
        <v>7</v>
      </c>
      <c r="E101" s="14">
        <v>6</v>
      </c>
      <c r="F101" s="14">
        <v>6</v>
      </c>
      <c r="G101" s="14">
        <v>7.5</v>
      </c>
      <c r="H101" s="14">
        <v>7</v>
      </c>
      <c r="I101" s="15">
        <f>'DIFENSORI - GE'!$D101*'Pesi e Budget Iniziale'!$F$5+'DIFENSORI - GE'!$E101*'Pesi e Budget Iniziale'!$F$6+'Pesi e Budget Iniziale'!$F$7*'DIFENSORI - GE'!F101+'DIFENSORI - GE'!$G101*'Pesi e Budget Iniziale'!$F$8+'Pesi e Budget Iniziale'!$F$9*'DIFENSORI - GE'!$H101+VLOOKUP(B101,SQUADRE!$A$2:$B$21,2,FALSE)*'Pesi e Budget Iniziale'!$F$10+'Pesi e Budget Iniziale'!$F$11*VLOOKUP(B101,'FATTORE CASA'!$A$2:$B$21,2,FALSE)+VLOOKUP(B101,ALLENATORE!$A$2:$B$21,2,FALSE)*'Pesi e Budget Iniziale'!$F$12</f>
        <v>72.436454999999995</v>
      </c>
      <c r="J101" s="16">
        <f t="shared" si="2"/>
        <v>-0.65314338352330381</v>
      </c>
      <c r="K101" s="16">
        <f t="shared" si="0"/>
        <v>1</v>
      </c>
      <c r="L101" s="15">
        <f>'DIFENSORI - GE'!$D101*'Pesi e Budget Iniziale'!$H$5+'DIFENSORI - GE'!$E101*'Pesi e Budget Iniziale'!$H$6+'Pesi e Budget Iniziale'!$H$7*'DIFENSORI - GE'!F101+'DIFENSORI - GE'!$G101*'Pesi e Budget Iniziale'!$H$8+'Pesi e Budget Iniziale'!$H$9*'DIFENSORI - GE'!$H101+VLOOKUP(B101,SQUADRE!$A$2:$B$21,2,FALSE)*'Pesi e Budget Iniziale'!$H$10+'Pesi e Budget Iniziale'!$H$11*VLOOKUP(B101,'FATTORE CASA'!$A$2:$B$21,2,FALSE)+VLOOKUP(B101,ALLENATORE!$A$2:$B$21,2,FALSE)*'Pesi e Budget Iniziale'!$H$12</f>
        <v>76.726455000000001</v>
      </c>
      <c r="M101" s="16">
        <f t="shared" si="3"/>
        <v>3.5860945819464334</v>
      </c>
      <c r="N101" s="16">
        <f t="shared" si="1"/>
        <v>3.5860945819464334</v>
      </c>
      <c r="P101" s="19"/>
    </row>
    <row r="102" spans="1:16" ht="12.75" customHeight="1">
      <c r="A102" s="9" t="s">
        <v>459</v>
      </c>
      <c r="B102" s="14" t="s">
        <v>31</v>
      </c>
      <c r="C102" s="14">
        <v>7</v>
      </c>
      <c r="D102" s="14">
        <v>3</v>
      </c>
      <c r="E102" s="14">
        <v>6</v>
      </c>
      <c r="F102" s="14">
        <v>5</v>
      </c>
      <c r="G102" s="14">
        <v>6</v>
      </c>
      <c r="H102" s="14">
        <v>3</v>
      </c>
      <c r="I102" s="15">
        <f>'DIFENSORI - GE'!$D102*'Pesi e Budget Iniziale'!$F$5+'DIFENSORI - GE'!$E102*'Pesi e Budget Iniziale'!$F$6+'Pesi e Budget Iniziale'!$F$7*'DIFENSORI - GE'!F102+'DIFENSORI - GE'!$G102*'Pesi e Budget Iniziale'!$F$8+'Pesi e Budget Iniziale'!$F$9*'DIFENSORI - GE'!$H102+VLOOKUP(B102,SQUADRE!$A$2:$B$21,2,FALSE)*'Pesi e Budget Iniziale'!$F$10+'Pesi e Budget Iniziale'!$F$11*VLOOKUP(B102,'FATTORE CASA'!$A$2:$B$21,2,FALSE)+VLOOKUP(B102,ALLENATORE!$A$2:$B$21,2,FALSE)*'Pesi e Budget Iniziale'!$F$12</f>
        <v>61.079893333333331</v>
      </c>
      <c r="J102" s="16">
        <f t="shared" si="2"/>
        <v>-13.815292124364952</v>
      </c>
      <c r="K102" s="16">
        <f t="shared" si="0"/>
        <v>1</v>
      </c>
      <c r="L102" s="15">
        <f>'DIFENSORI - GE'!$D102*'Pesi e Budget Iniziale'!$H$5+'DIFENSORI - GE'!$E102*'Pesi e Budget Iniziale'!$H$6+'Pesi e Budget Iniziale'!$H$7*'DIFENSORI - GE'!F102+'DIFENSORI - GE'!$G102*'Pesi e Budget Iniziale'!$H$8+'Pesi e Budget Iniziale'!$H$9*'DIFENSORI - GE'!$H102+VLOOKUP(B102,SQUADRE!$A$2:$B$21,2,FALSE)*'Pesi e Budget Iniziale'!$H$10+'Pesi e Budget Iniziale'!$H$11*VLOOKUP(B102,'FATTORE CASA'!$A$2:$B$21,2,FALSE)+VLOOKUP(B102,ALLENATORE!$A$2:$B$21,2,FALSE)*'Pesi e Budget Iniziale'!$H$12</f>
        <v>65.369893333333337</v>
      </c>
      <c r="M102" s="16">
        <f t="shared" si="3"/>
        <v>-7.3427115521337782</v>
      </c>
      <c r="N102" s="16">
        <f t="shared" si="1"/>
        <v>1</v>
      </c>
      <c r="P102" s="19"/>
    </row>
    <row r="103" spans="1:16" ht="12.75" customHeight="1">
      <c r="A103" s="9" t="s">
        <v>462</v>
      </c>
      <c r="B103" s="14" t="s">
        <v>31</v>
      </c>
      <c r="C103" s="14">
        <v>7</v>
      </c>
      <c r="D103" s="14">
        <v>5</v>
      </c>
      <c r="E103" s="14">
        <v>5</v>
      </c>
      <c r="F103" s="14">
        <v>4</v>
      </c>
      <c r="G103" s="14">
        <v>6</v>
      </c>
      <c r="H103" s="14">
        <v>3</v>
      </c>
      <c r="I103" s="15">
        <f>'DIFENSORI - GE'!$D103*'Pesi e Budget Iniziale'!$F$5+'DIFENSORI - GE'!$E103*'Pesi e Budget Iniziale'!$F$6+'Pesi e Budget Iniziale'!$F$7*'DIFENSORI - GE'!F103+'DIFENSORI - GE'!$G103*'Pesi e Budget Iniziale'!$F$8+'Pesi e Budget Iniziale'!$F$9*'DIFENSORI - GE'!$H103+VLOOKUP(B103,SQUADRE!$A$2:$B$21,2,FALSE)*'Pesi e Budget Iniziale'!$F$10+'Pesi e Budget Iniziale'!$F$11*VLOOKUP(B103,'FATTORE CASA'!$A$2:$B$21,2,FALSE)+VLOOKUP(B103,ALLENATORE!$A$2:$B$21,2,FALSE)*'Pesi e Budget Iniziale'!$F$12</f>
        <v>61.09614333333333</v>
      </c>
      <c r="J103" s="16">
        <f t="shared" si="2"/>
        <v>-13.796458526369669</v>
      </c>
      <c r="K103" s="16">
        <f t="shared" si="0"/>
        <v>1</v>
      </c>
      <c r="L103" s="15">
        <f>'DIFENSORI - GE'!$D103*'Pesi e Budget Iniziale'!$H$5+'DIFENSORI - GE'!$E103*'Pesi e Budget Iniziale'!$H$6+'Pesi e Budget Iniziale'!$H$7*'DIFENSORI - GE'!F103+'DIFENSORI - GE'!$G103*'Pesi e Budget Iniziale'!$H$8+'Pesi e Budget Iniziale'!$H$9*'DIFENSORI - GE'!$H103+VLOOKUP(B103,SQUADRE!$A$2:$B$21,2,FALSE)*'Pesi e Budget Iniziale'!$H$10+'Pesi e Budget Iniziale'!$H$11*VLOOKUP(B103,'FATTORE CASA'!$A$2:$B$21,2,FALSE)+VLOOKUP(B103,ALLENATORE!$A$2:$B$21,2,FALSE)*'Pesi e Budget Iniziale'!$H$12</f>
        <v>64.671143333333333</v>
      </c>
      <c r="M103" s="16">
        <f t="shared" si="3"/>
        <v>-8.0151424788818773</v>
      </c>
      <c r="N103" s="16">
        <f t="shared" si="1"/>
        <v>1</v>
      </c>
      <c r="P103" s="19"/>
    </row>
    <row r="104" spans="1:16" ht="12.75" customHeight="1">
      <c r="A104" s="9" t="s">
        <v>467</v>
      </c>
      <c r="B104" s="14" t="s">
        <v>36</v>
      </c>
      <c r="C104" s="14">
        <v>7</v>
      </c>
      <c r="D104" s="14">
        <v>4</v>
      </c>
      <c r="E104" s="14">
        <v>6</v>
      </c>
      <c r="F104" s="14">
        <v>4</v>
      </c>
      <c r="G104" s="14">
        <v>5.5</v>
      </c>
      <c r="H104" s="14">
        <v>5</v>
      </c>
      <c r="I104" s="15">
        <f>'DIFENSORI - GE'!$D104*'Pesi e Budget Iniziale'!$F$5+'DIFENSORI - GE'!$E104*'Pesi e Budget Iniziale'!$F$6+'Pesi e Budget Iniziale'!$F$7*'DIFENSORI - GE'!F104+'DIFENSORI - GE'!$G104*'Pesi e Budget Iniziale'!$F$8+'Pesi e Budget Iniziale'!$F$9*'DIFENSORI - GE'!$H104+VLOOKUP(B104,SQUADRE!$A$2:$B$21,2,FALSE)*'Pesi e Budget Iniziale'!$F$10+'Pesi e Budget Iniziale'!$F$11*VLOOKUP(B104,'FATTORE CASA'!$A$2:$B$21,2,FALSE)+VLOOKUP(B104,ALLENATORE!$A$2:$B$21,2,FALSE)*'Pesi e Budget Iniziale'!$F$12</f>
        <v>60.679644999999994</v>
      </c>
      <c r="J104" s="16">
        <f t="shared" si="2"/>
        <v>-14.279176198720855</v>
      </c>
      <c r="K104" s="16">
        <f t="shared" si="0"/>
        <v>1</v>
      </c>
      <c r="L104" s="15">
        <f>'DIFENSORI - GE'!$D104*'Pesi e Budget Iniziale'!$H$5+'DIFENSORI - GE'!$E104*'Pesi e Budget Iniziale'!$H$6+'Pesi e Budget Iniziale'!$H$7*'DIFENSORI - GE'!F104+'DIFENSORI - GE'!$G104*'Pesi e Budget Iniziale'!$H$8+'Pesi e Budget Iniziale'!$H$9*'DIFENSORI - GE'!$H104+VLOOKUP(B104,SQUADRE!$A$2:$B$21,2,FALSE)*'Pesi e Budget Iniziale'!$H$10+'Pesi e Budget Iniziale'!$H$11*VLOOKUP(B104,'FATTORE CASA'!$A$2:$B$21,2,FALSE)+VLOOKUP(B104,ALLENATORE!$A$2:$B$21,2,FALSE)*'Pesi e Budget Iniziale'!$H$12</f>
        <v>64.969645000000014</v>
      </c>
      <c r="M104" s="16">
        <f t="shared" si="3"/>
        <v>-7.7278841570893491</v>
      </c>
      <c r="N104" s="16">
        <f t="shared" si="1"/>
        <v>1</v>
      </c>
      <c r="P104" s="19"/>
    </row>
    <row r="105" spans="1:16" ht="12.75" customHeight="1">
      <c r="A105" s="9" t="s">
        <v>470</v>
      </c>
      <c r="B105" s="14" t="s">
        <v>92</v>
      </c>
      <c r="C105" s="14">
        <v>4</v>
      </c>
      <c r="D105" s="14">
        <v>6</v>
      </c>
      <c r="E105" s="14">
        <v>6</v>
      </c>
      <c r="F105" s="14">
        <v>6.5</v>
      </c>
      <c r="G105" s="14">
        <v>6.5</v>
      </c>
      <c r="H105" s="14">
        <v>5.5</v>
      </c>
      <c r="I105" s="15">
        <f>'DIFENSORI - GE'!$D105*'Pesi e Budget Iniziale'!$F$5+'DIFENSORI - GE'!$E105*'Pesi e Budget Iniziale'!$F$6+'Pesi e Budget Iniziale'!$F$7*'DIFENSORI - GE'!F105+'DIFENSORI - GE'!$G105*'Pesi e Budget Iniziale'!$F$8+'Pesi e Budget Iniziale'!$F$9*'DIFENSORI - GE'!$H105+VLOOKUP(B105,SQUADRE!$A$2:$B$21,2,FALSE)*'Pesi e Budget Iniziale'!$F$10+'Pesi e Budget Iniziale'!$F$11*VLOOKUP(B105,'FATTORE CASA'!$A$2:$B$21,2,FALSE)+VLOOKUP(B105,ALLENATORE!$A$2:$B$21,2,FALSE)*'Pesi e Budget Iniziale'!$F$12</f>
        <v>68.290646666666674</v>
      </c>
      <c r="J105" s="16">
        <f t="shared" si="2"/>
        <v>-5.4580964614006575</v>
      </c>
      <c r="K105" s="16">
        <f t="shared" si="0"/>
        <v>1</v>
      </c>
      <c r="L105" s="15">
        <f>'DIFENSORI - GE'!$D105*'Pesi e Budget Iniziale'!$H$5+'DIFENSORI - GE'!$E105*'Pesi e Budget Iniziale'!$H$6+'Pesi e Budget Iniziale'!$H$7*'DIFENSORI - GE'!F105+'DIFENSORI - GE'!$G105*'Pesi e Budget Iniziale'!$H$8+'Pesi e Budget Iniziale'!$H$9*'DIFENSORI - GE'!$H105+VLOOKUP(B105,SQUADRE!$A$2:$B$21,2,FALSE)*'Pesi e Budget Iniziale'!$H$10+'Pesi e Budget Iniziale'!$H$11*VLOOKUP(B105,'FATTORE CASA'!$A$2:$B$21,2,FALSE)+VLOOKUP(B105,ALLENATORE!$A$2:$B$21,2,FALSE)*'Pesi e Budget Iniziale'!$H$12</f>
        <v>72.580646666666667</v>
      </c>
      <c r="M105" s="16">
        <f t="shared" si="3"/>
        <v>-0.40355799723540287</v>
      </c>
      <c r="N105" s="16">
        <f t="shared" si="1"/>
        <v>1</v>
      </c>
      <c r="P105" s="19"/>
    </row>
    <row r="106" spans="1:16" ht="12.75" customHeight="1">
      <c r="A106" s="9" t="s">
        <v>475</v>
      </c>
      <c r="B106" s="14" t="s">
        <v>60</v>
      </c>
      <c r="C106" s="14">
        <v>6</v>
      </c>
      <c r="D106" s="14">
        <v>8</v>
      </c>
      <c r="E106" s="14">
        <v>5</v>
      </c>
      <c r="F106" s="14">
        <v>5</v>
      </c>
      <c r="G106" s="14">
        <v>6</v>
      </c>
      <c r="H106" s="14">
        <v>6.5</v>
      </c>
      <c r="I106" s="15">
        <f>'DIFENSORI - GE'!$D106*'Pesi e Budget Iniziale'!$F$5+'DIFENSORI - GE'!$E106*'Pesi e Budget Iniziale'!$F$6+'Pesi e Budget Iniziale'!$F$7*'DIFENSORI - GE'!F106+'DIFENSORI - GE'!$G106*'Pesi e Budget Iniziale'!$F$8+'Pesi e Budget Iniziale'!$F$9*'DIFENSORI - GE'!$H106+VLOOKUP(B106,SQUADRE!$A$2:$B$21,2,FALSE)*'Pesi e Budget Iniziale'!$F$10+'Pesi e Budget Iniziale'!$F$11*VLOOKUP(B106,'FATTORE CASA'!$A$2:$B$21,2,FALSE)+VLOOKUP(B106,ALLENATORE!$A$2:$B$21,2,FALSE)*'Pesi e Budget Iniziale'!$F$12</f>
        <v>70.462708333333339</v>
      </c>
      <c r="J106" s="16">
        <f t="shared" si="2"/>
        <v>-2.9406973074947373</v>
      </c>
      <c r="K106" s="16">
        <f t="shared" si="0"/>
        <v>1</v>
      </c>
      <c r="L106" s="15">
        <f>'DIFENSORI - GE'!$D106*'Pesi e Budget Iniziale'!$H$5+'DIFENSORI - GE'!$E106*'Pesi e Budget Iniziale'!$H$6+'Pesi e Budget Iniziale'!$H$7*'DIFENSORI - GE'!F106+'DIFENSORI - GE'!$G106*'Pesi e Budget Iniziale'!$H$8+'Pesi e Budget Iniziale'!$H$9*'DIFENSORI - GE'!$H106+VLOOKUP(B106,SQUADRE!$A$2:$B$21,2,FALSE)*'Pesi e Budget Iniziale'!$H$10+'Pesi e Budget Iniziale'!$H$11*VLOOKUP(B106,'FATTORE CASA'!$A$2:$B$21,2,FALSE)+VLOOKUP(B106,ALLENATORE!$A$2:$B$21,2,FALSE)*'Pesi e Budget Iniziale'!$H$12</f>
        <v>74.037708333333327</v>
      </c>
      <c r="M106" s="16">
        <f t="shared" si="3"/>
        <v>0.99862207696250493</v>
      </c>
      <c r="N106" s="16">
        <f t="shared" si="1"/>
        <v>0.99862207696250493</v>
      </c>
      <c r="P106" s="19"/>
    </row>
    <row r="107" spans="1:16" ht="12.75" customHeight="1">
      <c r="A107" s="9" t="s">
        <v>477</v>
      </c>
      <c r="B107" s="14" t="s">
        <v>49</v>
      </c>
      <c r="C107" s="14">
        <v>7</v>
      </c>
      <c r="D107" s="14">
        <v>4</v>
      </c>
      <c r="E107" s="14">
        <v>5.5</v>
      </c>
      <c r="F107" s="14">
        <v>5.5</v>
      </c>
      <c r="G107" s="14">
        <v>5</v>
      </c>
      <c r="H107" s="14">
        <v>4</v>
      </c>
      <c r="I107" s="15">
        <f>'DIFENSORI - GE'!$D107*'Pesi e Budget Iniziale'!$F$5+'DIFENSORI - GE'!$E107*'Pesi e Budget Iniziale'!$F$6+'Pesi e Budget Iniziale'!$F$7*'DIFENSORI - GE'!F107+'DIFENSORI - GE'!$G107*'Pesi e Budget Iniziale'!$F$8+'Pesi e Budget Iniziale'!$F$9*'DIFENSORI - GE'!$H107+VLOOKUP(B107,SQUADRE!$A$2:$B$21,2,FALSE)*'Pesi e Budget Iniziale'!$F$10+'Pesi e Budget Iniziale'!$F$11*VLOOKUP(B107,'FATTORE CASA'!$A$2:$B$21,2,FALSE)+VLOOKUP(B107,ALLENATORE!$A$2:$B$21,2,FALSE)*'Pesi e Budget Iniziale'!$F$12</f>
        <v>61.868018333333339</v>
      </c>
      <c r="J107" s="16">
        <f t="shared" si="2"/>
        <v>-12.901862621593565</v>
      </c>
      <c r="K107" s="16">
        <f t="shared" si="0"/>
        <v>1</v>
      </c>
      <c r="L107" s="15">
        <f>'DIFENSORI - GE'!$D107*'Pesi e Budget Iniziale'!$H$5+'DIFENSORI - GE'!$E107*'Pesi e Budget Iniziale'!$H$6+'Pesi e Budget Iniziale'!$H$7*'DIFENSORI - GE'!F107+'DIFENSORI - GE'!$G107*'Pesi e Budget Iniziale'!$H$8+'Pesi e Budget Iniziale'!$H$9*'DIFENSORI - GE'!$H107+VLOOKUP(B107,SQUADRE!$A$2:$B$21,2,FALSE)*'Pesi e Budget Iniziale'!$H$10+'Pesi e Budget Iniziale'!$H$11*VLOOKUP(B107,'FATTORE CASA'!$A$2:$B$21,2,FALSE)+VLOOKUP(B107,ALLENATORE!$A$2:$B$21,2,FALSE)*'Pesi e Budget Iniziale'!$H$12</f>
        <v>65.800518333333329</v>
      </c>
      <c r="M107" s="16">
        <f t="shared" si="3"/>
        <v>-6.9283064461146111</v>
      </c>
      <c r="N107" s="16">
        <f t="shared" si="1"/>
        <v>1</v>
      </c>
      <c r="P107" s="19"/>
    </row>
    <row r="108" spans="1:16" ht="12.75" customHeight="1">
      <c r="A108" s="9" t="s">
        <v>480</v>
      </c>
      <c r="B108" s="14" t="s">
        <v>112</v>
      </c>
      <c r="C108" s="14">
        <v>7</v>
      </c>
      <c r="D108" s="14">
        <v>6</v>
      </c>
      <c r="E108" s="14">
        <v>6</v>
      </c>
      <c r="F108" s="14">
        <v>6</v>
      </c>
      <c r="G108" s="14">
        <v>7</v>
      </c>
      <c r="H108" s="14">
        <v>5</v>
      </c>
      <c r="I108" s="15">
        <f>'DIFENSORI - GE'!$D108*'Pesi e Budget Iniziale'!$F$5+'DIFENSORI - GE'!$E108*'Pesi e Budget Iniziale'!$F$6+'Pesi e Budget Iniziale'!$F$7*'DIFENSORI - GE'!F108+'DIFENSORI - GE'!$G108*'Pesi e Budget Iniziale'!$F$8+'Pesi e Budget Iniziale'!$F$9*'DIFENSORI - GE'!$H108+VLOOKUP(B108,SQUADRE!$A$2:$B$21,2,FALSE)*'Pesi e Budget Iniziale'!$F$10+'Pesi e Budget Iniziale'!$F$11*VLOOKUP(B108,'FATTORE CASA'!$A$2:$B$21,2,FALSE)+VLOOKUP(B108,ALLENATORE!$A$2:$B$21,2,FALSE)*'Pesi e Budget Iniziale'!$F$12</f>
        <v>68.145480000000006</v>
      </c>
      <c r="J108" s="16">
        <f t="shared" si="2"/>
        <v>-5.6263432701585501</v>
      </c>
      <c r="K108" s="16">
        <f t="shared" si="0"/>
        <v>1</v>
      </c>
      <c r="L108" s="15">
        <f>'DIFENSORI - GE'!$D108*'Pesi e Budget Iniziale'!$H$5+'DIFENSORI - GE'!$E108*'Pesi e Budget Iniziale'!$H$6+'Pesi e Budget Iniziale'!$H$7*'DIFENSORI - GE'!F108+'DIFENSORI - GE'!$G108*'Pesi e Budget Iniziale'!$H$8+'Pesi e Budget Iniziale'!$H$9*'DIFENSORI - GE'!$H108+VLOOKUP(B108,SQUADRE!$A$2:$B$21,2,FALSE)*'Pesi e Budget Iniziale'!$H$10+'Pesi e Budget Iniziale'!$H$11*VLOOKUP(B108,'FATTORE CASA'!$A$2:$B$21,2,FALSE)+VLOOKUP(B108,ALLENATORE!$A$2:$B$21,2,FALSE)*'Pesi e Budget Iniziale'!$H$12</f>
        <v>72.435479999999998</v>
      </c>
      <c r="M108" s="16">
        <f t="shared" si="3"/>
        <v>-0.54325682542802767</v>
      </c>
      <c r="N108" s="16">
        <f t="shared" si="1"/>
        <v>1</v>
      </c>
      <c r="P108" s="19"/>
    </row>
    <row r="109" spans="1:16" ht="12.75" customHeight="1">
      <c r="A109" s="9" t="s">
        <v>484</v>
      </c>
      <c r="B109" s="14" t="s">
        <v>60</v>
      </c>
      <c r="C109" s="14">
        <v>7</v>
      </c>
      <c r="D109" s="14">
        <v>6.5</v>
      </c>
      <c r="E109" s="14">
        <v>6</v>
      </c>
      <c r="F109" s="14">
        <v>5</v>
      </c>
      <c r="G109" s="14">
        <v>5</v>
      </c>
      <c r="H109" s="14">
        <v>7</v>
      </c>
      <c r="I109" s="15">
        <f>'DIFENSORI - GE'!$D109*'Pesi e Budget Iniziale'!$F$5+'DIFENSORI - GE'!$E109*'Pesi e Budget Iniziale'!$F$6+'Pesi e Budget Iniziale'!$F$7*'DIFENSORI - GE'!F109+'DIFENSORI - GE'!$G109*'Pesi e Budget Iniziale'!$F$8+'Pesi e Budget Iniziale'!$F$9*'DIFENSORI - GE'!$H109+VLOOKUP(B109,SQUADRE!$A$2:$B$21,2,FALSE)*'Pesi e Budget Iniziale'!$F$10+'Pesi e Budget Iniziale'!$F$11*VLOOKUP(B109,'FATTORE CASA'!$A$2:$B$21,2,FALSE)+VLOOKUP(B109,ALLENATORE!$A$2:$B$21,2,FALSE)*'Pesi e Budget Iniziale'!$F$12</f>
        <v>68.824188333333339</v>
      </c>
      <c r="J109" s="16">
        <f t="shared" si="2"/>
        <v>-4.8397266605554314</v>
      </c>
      <c r="K109" s="16">
        <f t="shared" si="0"/>
        <v>1</v>
      </c>
      <c r="L109" s="15">
        <f>'DIFENSORI - GE'!$D109*'Pesi e Budget Iniziale'!$H$5+'DIFENSORI - GE'!$E109*'Pesi e Budget Iniziale'!$H$6+'Pesi e Budget Iniziale'!$H$7*'DIFENSORI - GE'!F109+'DIFENSORI - GE'!$G109*'Pesi e Budget Iniziale'!$H$8+'Pesi e Budget Iniziale'!$H$9*'DIFENSORI - GE'!$H109+VLOOKUP(B109,SQUADRE!$A$2:$B$21,2,FALSE)*'Pesi e Budget Iniziale'!$H$10+'Pesi e Budget Iniziale'!$H$11*VLOOKUP(B109,'FATTORE CASA'!$A$2:$B$21,2,FALSE)+VLOOKUP(B109,ALLENATORE!$A$2:$B$21,2,FALSE)*'Pesi e Budget Iniziale'!$H$12</f>
        <v>73.114188333333331</v>
      </c>
      <c r="M109" s="16">
        <f t="shared" si="3"/>
        <v>0.10988732280093316</v>
      </c>
      <c r="N109" s="16">
        <f t="shared" si="1"/>
        <v>0.10988732280093316</v>
      </c>
      <c r="P109" s="19"/>
    </row>
    <row r="110" spans="1:16" ht="12.75" customHeight="1">
      <c r="A110" s="9" t="s">
        <v>487</v>
      </c>
      <c r="B110" s="14" t="s">
        <v>36</v>
      </c>
      <c r="C110" s="14">
        <v>7</v>
      </c>
      <c r="D110" s="14">
        <v>4</v>
      </c>
      <c r="E110" s="14">
        <v>5</v>
      </c>
      <c r="F110" s="14">
        <v>5</v>
      </c>
      <c r="G110" s="14">
        <v>6</v>
      </c>
      <c r="H110" s="14">
        <v>3.5</v>
      </c>
      <c r="I110" s="15">
        <f>'DIFENSORI - GE'!$D110*'Pesi e Budget Iniziale'!$F$5+'DIFENSORI - GE'!$E110*'Pesi e Budget Iniziale'!$F$6+'Pesi e Budget Iniziale'!$F$7*'DIFENSORI - GE'!F110+'DIFENSORI - GE'!$G110*'Pesi e Budget Iniziale'!$F$8+'Pesi e Budget Iniziale'!$F$9*'DIFENSORI - GE'!$H110+VLOOKUP(B110,SQUADRE!$A$2:$B$21,2,FALSE)*'Pesi e Budget Iniziale'!$F$10+'Pesi e Budget Iniziale'!$F$11*VLOOKUP(B110,'FATTORE CASA'!$A$2:$B$21,2,FALSE)+VLOOKUP(B110,ALLENATORE!$A$2:$B$21,2,FALSE)*'Pesi e Budget Iniziale'!$F$12</f>
        <v>58.735105000000004</v>
      </c>
      <c r="J110" s="16">
        <f t="shared" si="2"/>
        <v>-16.532879869228765</v>
      </c>
      <c r="K110" s="16">
        <f t="shared" si="0"/>
        <v>1</v>
      </c>
      <c r="L110" s="15">
        <f>'DIFENSORI - GE'!$D110*'Pesi e Budget Iniziale'!$H$5+'DIFENSORI - GE'!$E110*'Pesi e Budget Iniziale'!$H$6+'Pesi e Budget Iniziale'!$H$7*'DIFENSORI - GE'!F110+'DIFENSORI - GE'!$G110*'Pesi e Budget Iniziale'!$H$8+'Pesi e Budget Iniziale'!$H$9*'DIFENSORI - GE'!$H110+VLOOKUP(B110,SQUADRE!$A$2:$B$21,2,FALSE)*'Pesi e Budget Iniziale'!$H$10+'Pesi e Budget Iniziale'!$H$11*VLOOKUP(B110,'FATTORE CASA'!$A$2:$B$21,2,FALSE)+VLOOKUP(B110,ALLENATORE!$A$2:$B$21,2,FALSE)*'Pesi e Budget Iniziale'!$H$12</f>
        <v>62.310105000000007</v>
      </c>
      <c r="M110" s="16">
        <f t="shared" si="3"/>
        <v>-10.287250091863783</v>
      </c>
      <c r="N110" s="16">
        <f t="shared" si="1"/>
        <v>1</v>
      </c>
      <c r="P110" s="19"/>
    </row>
    <row r="111" spans="1:16" ht="12.75" customHeight="1">
      <c r="A111" s="9" t="s">
        <v>491</v>
      </c>
      <c r="B111" s="14" t="s">
        <v>31</v>
      </c>
      <c r="C111" s="14">
        <v>6</v>
      </c>
      <c r="D111" s="14">
        <v>5</v>
      </c>
      <c r="E111" s="14">
        <v>4</v>
      </c>
      <c r="F111" s="14">
        <v>4</v>
      </c>
      <c r="G111" s="14">
        <v>6</v>
      </c>
      <c r="H111" s="14">
        <v>3</v>
      </c>
      <c r="I111" s="15">
        <f>'DIFENSORI - GE'!$D111*'Pesi e Budget Iniziale'!$F$5+'DIFENSORI - GE'!$E111*'Pesi e Budget Iniziale'!$F$6+'Pesi e Budget Iniziale'!$F$7*'DIFENSORI - GE'!F111+'DIFENSORI - GE'!$G111*'Pesi e Budget Iniziale'!$F$8+'Pesi e Budget Iniziale'!$F$9*'DIFENSORI - GE'!$H111+VLOOKUP(B111,SQUADRE!$A$2:$B$21,2,FALSE)*'Pesi e Budget Iniziale'!$F$10+'Pesi e Budget Iniziale'!$F$11*VLOOKUP(B111,'FATTORE CASA'!$A$2:$B$21,2,FALSE)+VLOOKUP(B111,ALLENATORE!$A$2:$B$21,2,FALSE)*'Pesi e Budget Iniziale'!$F$12</f>
        <v>59.259893333333331</v>
      </c>
      <c r="J111" s="16">
        <f t="shared" si="2"/>
        <v>-15.924655099837004</v>
      </c>
      <c r="K111" s="16">
        <f t="shared" si="0"/>
        <v>1</v>
      </c>
      <c r="L111" s="15">
        <f>'DIFENSORI - GE'!$D111*'Pesi e Budget Iniziale'!$H$5+'DIFENSORI - GE'!$E111*'Pesi e Budget Iniziale'!$H$6+'Pesi e Budget Iniziale'!$H$7*'DIFENSORI - GE'!F111+'DIFENSORI - GE'!$G111*'Pesi e Budget Iniziale'!$H$8+'Pesi e Budget Iniziale'!$H$9*'DIFENSORI - GE'!$H111+VLOOKUP(B111,SQUADRE!$A$2:$B$21,2,FALSE)*'Pesi e Budget Iniziale'!$H$10+'Pesi e Budget Iniziale'!$H$11*VLOOKUP(B111,'FATTORE CASA'!$A$2:$B$21,2,FALSE)+VLOOKUP(B111,ALLENATORE!$A$2:$B$21,2,FALSE)*'Pesi e Budget Iniziale'!$H$12</f>
        <v>62.119893333333337</v>
      </c>
      <c r="M111" s="16">
        <f t="shared" si="3"/>
        <v>-10.470297257938867</v>
      </c>
      <c r="N111" s="16">
        <f t="shared" si="1"/>
        <v>1</v>
      </c>
      <c r="P111" s="19"/>
    </row>
    <row r="112" spans="1:16" ht="12.75" customHeight="1">
      <c r="A112" s="9" t="s">
        <v>495</v>
      </c>
      <c r="B112" s="14" t="s">
        <v>60</v>
      </c>
      <c r="C112" s="14">
        <v>8</v>
      </c>
      <c r="D112" s="14">
        <v>8</v>
      </c>
      <c r="E112" s="14">
        <v>5</v>
      </c>
      <c r="F112" s="14">
        <v>5</v>
      </c>
      <c r="G112" s="14">
        <v>5</v>
      </c>
      <c r="H112" s="14">
        <v>6</v>
      </c>
      <c r="I112" s="15">
        <f>'DIFENSORI - GE'!$D112*'Pesi e Budget Iniziale'!$F$5+'DIFENSORI - GE'!$E112*'Pesi e Budget Iniziale'!$F$6+'Pesi e Budget Iniziale'!$F$7*'DIFENSORI - GE'!F112+'DIFENSORI - GE'!$G112*'Pesi e Budget Iniziale'!$F$8+'Pesi e Budget Iniziale'!$F$9*'DIFENSORI - GE'!$H112+VLOOKUP(B112,SQUADRE!$A$2:$B$21,2,FALSE)*'Pesi e Budget Iniziale'!$F$10+'Pesi e Budget Iniziale'!$F$11*VLOOKUP(B112,'FATTORE CASA'!$A$2:$B$21,2,FALSE)+VLOOKUP(B112,ALLENATORE!$A$2:$B$21,2,FALSE)*'Pesi e Budget Iniziale'!$F$12</f>
        <v>67.862773333333337</v>
      </c>
      <c r="J112" s="16">
        <f t="shared" si="2"/>
        <v>-5.9539976523485407</v>
      </c>
      <c r="K112" s="16">
        <f t="shared" si="0"/>
        <v>1</v>
      </c>
      <c r="L112" s="15">
        <f>'DIFENSORI - GE'!$D112*'Pesi e Budget Iniziale'!$H$5+'DIFENSORI - GE'!$E112*'Pesi e Budget Iniziale'!$H$6+'Pesi e Budget Iniziale'!$H$7*'DIFENSORI - GE'!F112+'DIFENSORI - GE'!$G112*'Pesi e Budget Iniziale'!$H$8+'Pesi e Budget Iniziale'!$H$9*'DIFENSORI - GE'!$H112+VLOOKUP(B112,SQUADRE!$A$2:$B$21,2,FALSE)*'Pesi e Budget Iniziale'!$H$10+'Pesi e Budget Iniziale'!$H$11*VLOOKUP(B112,'FATTORE CASA'!$A$2:$B$21,2,FALSE)+VLOOKUP(B112,ALLENATORE!$A$2:$B$21,2,FALSE)*'Pesi e Budget Iniziale'!$H$12</f>
        <v>71.43777333333334</v>
      </c>
      <c r="M112" s="16">
        <f t="shared" si="3"/>
        <v>-1.5033839359674417</v>
      </c>
      <c r="N112" s="16">
        <f t="shared" si="1"/>
        <v>1</v>
      </c>
      <c r="P112" s="19"/>
    </row>
    <row r="113" spans="1:16" ht="12.75" customHeight="1">
      <c r="A113" s="9" t="s">
        <v>499</v>
      </c>
      <c r="B113" s="14" t="s">
        <v>94</v>
      </c>
      <c r="C113" s="14">
        <v>6</v>
      </c>
      <c r="D113" s="14">
        <v>6.5</v>
      </c>
      <c r="E113" s="14">
        <v>6</v>
      </c>
      <c r="F113" s="14">
        <v>4</v>
      </c>
      <c r="G113" s="14">
        <v>9</v>
      </c>
      <c r="H113" s="14">
        <v>6</v>
      </c>
      <c r="I113" s="15">
        <f>'DIFENSORI - GE'!$D113*'Pesi e Budget Iniziale'!$F$5+'DIFENSORI - GE'!$E113*'Pesi e Budget Iniziale'!$F$6+'Pesi e Budget Iniziale'!$F$7*'DIFENSORI - GE'!F113+'DIFENSORI - GE'!$G113*'Pesi e Budget Iniziale'!$F$8+'Pesi e Budget Iniziale'!$F$9*'DIFENSORI - GE'!$H113+VLOOKUP(B113,SQUADRE!$A$2:$B$21,2,FALSE)*'Pesi e Budget Iniziale'!$F$10+'Pesi e Budget Iniziale'!$F$11*VLOOKUP(B113,'FATTORE CASA'!$A$2:$B$21,2,FALSE)+VLOOKUP(B113,ALLENATORE!$A$2:$B$21,2,FALSE)*'Pesi e Budget Iniziale'!$F$12</f>
        <v>72.156391666666664</v>
      </c>
      <c r="J113" s="16">
        <f t="shared" si="2"/>
        <v>-0.97773416710605332</v>
      </c>
      <c r="K113" s="16">
        <f t="shared" si="0"/>
        <v>1</v>
      </c>
      <c r="L113" s="15">
        <f>'DIFENSORI - GE'!$D113*'Pesi e Budget Iniziale'!$H$5+'DIFENSORI - GE'!$E113*'Pesi e Budget Iniziale'!$H$6+'Pesi e Budget Iniziale'!$H$7*'DIFENSORI - GE'!F113+'DIFENSORI - GE'!$G113*'Pesi e Budget Iniziale'!$H$8+'Pesi e Budget Iniziale'!$H$9*'DIFENSORI - GE'!$H113+VLOOKUP(B113,SQUADRE!$A$2:$B$21,2,FALSE)*'Pesi e Budget Iniziale'!$H$10+'Pesi e Budget Iniziale'!$H$11*VLOOKUP(B113,'FATTORE CASA'!$A$2:$B$21,2,FALSE)+VLOOKUP(B113,ALLENATORE!$A$2:$B$21,2,FALSE)*'Pesi e Budget Iniziale'!$H$12</f>
        <v>76.446391666666671</v>
      </c>
      <c r="M113" s="16">
        <f t="shared" si="3"/>
        <v>3.316580096391526</v>
      </c>
      <c r="N113" s="16">
        <f t="shared" si="1"/>
        <v>3.316580096391526</v>
      </c>
      <c r="P113" s="19"/>
    </row>
    <row r="114" spans="1:16" ht="12.75" customHeight="1">
      <c r="A114" s="9" t="s">
        <v>503</v>
      </c>
      <c r="B114" s="14" t="s">
        <v>56</v>
      </c>
      <c r="C114" s="14">
        <v>5</v>
      </c>
      <c r="D114" s="14">
        <v>5</v>
      </c>
      <c r="E114" s="14">
        <v>5</v>
      </c>
      <c r="F114" s="14">
        <v>6</v>
      </c>
      <c r="G114" s="14">
        <v>6.5</v>
      </c>
      <c r="H114" s="14">
        <v>2</v>
      </c>
      <c r="I114" s="15">
        <f>'DIFENSORI - GE'!$D114*'Pesi e Budget Iniziale'!$F$5+'DIFENSORI - GE'!$E114*'Pesi e Budget Iniziale'!$F$6+'Pesi e Budget Iniziale'!$F$7*'DIFENSORI - GE'!F114+'DIFENSORI - GE'!$G114*'Pesi e Budget Iniziale'!$F$8+'Pesi e Budget Iniziale'!$F$9*'DIFENSORI - GE'!$H114+VLOOKUP(B114,SQUADRE!$A$2:$B$21,2,FALSE)*'Pesi e Budget Iniziale'!$F$10+'Pesi e Budget Iniziale'!$F$11*VLOOKUP(B114,'FATTORE CASA'!$A$2:$B$21,2,FALSE)+VLOOKUP(B114,ALLENATORE!$A$2:$B$21,2,FALSE)*'Pesi e Budget Iniziale'!$F$12</f>
        <v>61.036365000000004</v>
      </c>
      <c r="J114" s="16">
        <f t="shared" si="2"/>
        <v>-13.865741055528318</v>
      </c>
      <c r="K114" s="16">
        <f t="shared" si="0"/>
        <v>1</v>
      </c>
      <c r="L114" s="15">
        <f>'DIFENSORI - GE'!$D114*'Pesi e Budget Iniziale'!$H$5+'DIFENSORI - GE'!$E114*'Pesi e Budget Iniziale'!$H$6+'Pesi e Budget Iniziale'!$H$7*'DIFENSORI - GE'!F114+'DIFENSORI - GE'!$G114*'Pesi e Budget Iniziale'!$H$8+'Pesi e Budget Iniziale'!$H$9*'DIFENSORI - GE'!$H114+VLOOKUP(B114,SQUADRE!$A$2:$B$21,2,FALSE)*'Pesi e Budget Iniziale'!$H$10+'Pesi e Budget Iniziale'!$H$11*VLOOKUP(B114,'FATTORE CASA'!$A$2:$B$21,2,FALSE)+VLOOKUP(B114,ALLENATORE!$A$2:$B$21,2,FALSE)*'Pesi e Budget Iniziale'!$H$12</f>
        <v>64.611365000000006</v>
      </c>
      <c r="M114" s="16">
        <f t="shared" si="3"/>
        <v>-8.0726692052973164</v>
      </c>
      <c r="N114" s="16">
        <f t="shared" si="1"/>
        <v>1</v>
      </c>
      <c r="P114" s="19"/>
    </row>
    <row r="115" spans="1:16" ht="12.75" customHeight="1">
      <c r="A115" s="9" t="s">
        <v>508</v>
      </c>
      <c r="B115" s="14" t="s">
        <v>56</v>
      </c>
      <c r="C115" s="14">
        <v>7</v>
      </c>
      <c r="D115" s="14">
        <v>5</v>
      </c>
      <c r="E115" s="14">
        <v>6</v>
      </c>
      <c r="F115" s="14">
        <v>5</v>
      </c>
      <c r="G115" s="14">
        <v>5.5</v>
      </c>
      <c r="H115" s="14">
        <v>3</v>
      </c>
      <c r="I115" s="15">
        <f>'DIFENSORI - GE'!$D115*'Pesi e Budget Iniziale'!$F$5+'DIFENSORI - GE'!$E115*'Pesi e Budget Iniziale'!$F$6+'Pesi e Budget Iniziale'!$F$7*'DIFENSORI - GE'!F115+'DIFENSORI - GE'!$G115*'Pesi e Budget Iniziale'!$F$8+'Pesi e Budget Iniziale'!$F$9*'DIFENSORI - GE'!$H115+VLOOKUP(B115,SQUADRE!$A$2:$B$21,2,FALSE)*'Pesi e Budget Iniziale'!$F$10+'Pesi e Budget Iniziale'!$F$11*VLOOKUP(B115,'FATTORE CASA'!$A$2:$B$21,2,FALSE)+VLOOKUP(B115,ALLENATORE!$A$2:$B$21,2,FALSE)*'Pesi e Budget Iniziale'!$F$12</f>
        <v>61.247614999999996</v>
      </c>
      <c r="J115" s="16">
        <f t="shared" si="2"/>
        <v>-13.62090428158961</v>
      </c>
      <c r="K115" s="16">
        <f t="shared" si="0"/>
        <v>1</v>
      </c>
      <c r="L115" s="15">
        <f>'DIFENSORI - GE'!$D115*'Pesi e Budget Iniziale'!$H$5+'DIFENSORI - GE'!$E115*'Pesi e Budget Iniziale'!$H$6+'Pesi e Budget Iniziale'!$H$7*'DIFENSORI - GE'!F115+'DIFENSORI - GE'!$G115*'Pesi e Budget Iniziale'!$H$8+'Pesi e Budget Iniziale'!$H$9*'DIFENSORI - GE'!$H115+VLOOKUP(B115,SQUADRE!$A$2:$B$21,2,FALSE)*'Pesi e Budget Iniziale'!$H$10+'Pesi e Budget Iniziale'!$H$11*VLOOKUP(B115,'FATTORE CASA'!$A$2:$B$21,2,FALSE)+VLOOKUP(B115,ALLENATORE!$A$2:$B$21,2,FALSE)*'Pesi e Budget Iniziale'!$H$12</f>
        <v>65.537615000000002</v>
      </c>
      <c r="M115" s="16">
        <f t="shared" si="3"/>
        <v>-7.1813072791428638</v>
      </c>
      <c r="N115" s="16">
        <f t="shared" si="1"/>
        <v>1</v>
      </c>
      <c r="P115" s="19"/>
    </row>
    <row r="116" spans="1:16" ht="12.75" customHeight="1">
      <c r="A116" s="9" t="s">
        <v>513</v>
      </c>
      <c r="B116" s="14" t="s">
        <v>92</v>
      </c>
      <c r="C116" s="14">
        <v>7</v>
      </c>
      <c r="D116" s="14">
        <v>6</v>
      </c>
      <c r="E116" s="14">
        <v>6</v>
      </c>
      <c r="F116" s="14">
        <v>6</v>
      </c>
      <c r="G116" s="14">
        <v>5</v>
      </c>
      <c r="H116" s="14">
        <v>5.5</v>
      </c>
      <c r="I116" s="15">
        <f>'DIFENSORI - GE'!$D116*'Pesi e Budget Iniziale'!$F$5+'DIFENSORI - GE'!$E116*'Pesi e Budget Iniziale'!$F$6+'Pesi e Budget Iniziale'!$F$7*'DIFENSORI - GE'!F116+'DIFENSORI - GE'!$G116*'Pesi e Budget Iniziale'!$F$8+'Pesi e Budget Iniziale'!$F$9*'DIFENSORI - GE'!$H116+VLOOKUP(B116,SQUADRE!$A$2:$B$21,2,FALSE)*'Pesi e Budget Iniziale'!$F$10+'Pesi e Budget Iniziale'!$F$11*VLOOKUP(B116,'FATTORE CASA'!$A$2:$B$21,2,FALSE)+VLOOKUP(B116,ALLENATORE!$A$2:$B$21,2,FALSE)*'Pesi e Budget Iniziale'!$F$12</f>
        <v>64.878211666666658</v>
      </c>
      <c r="J116" s="16">
        <f t="shared" si="2"/>
        <v>-9.413076706018785</v>
      </c>
      <c r="K116" s="16">
        <f t="shared" si="0"/>
        <v>1</v>
      </c>
      <c r="L116" s="15">
        <f>'DIFENSORI - GE'!$D116*'Pesi e Budget Iniziale'!$H$5+'DIFENSORI - GE'!$E116*'Pesi e Budget Iniziale'!$H$6+'Pesi e Budget Iniziale'!$H$7*'DIFENSORI - GE'!F116+'DIFENSORI - GE'!$G116*'Pesi e Budget Iniziale'!$H$8+'Pesi e Budget Iniziale'!$H$9*'DIFENSORI - GE'!$H116+VLOOKUP(B116,SQUADRE!$A$2:$B$21,2,FALSE)*'Pesi e Budget Iniziale'!$H$10+'Pesi e Budget Iniziale'!$H$11*VLOOKUP(B116,'FATTORE CASA'!$A$2:$B$21,2,FALSE)+VLOOKUP(B116,ALLENATORE!$A$2:$B$21,2,FALSE)*'Pesi e Budget Iniziale'!$H$12</f>
        <v>69.16821166666665</v>
      </c>
      <c r="M116" s="16">
        <f t="shared" si="3"/>
        <v>-3.6874604366166466</v>
      </c>
      <c r="N116" s="16">
        <f t="shared" si="1"/>
        <v>1</v>
      </c>
      <c r="P116" s="19"/>
    </row>
    <row r="117" spans="1:16" ht="12.75" customHeight="1">
      <c r="A117" s="9" t="s">
        <v>516</v>
      </c>
      <c r="B117" s="14" t="s">
        <v>64</v>
      </c>
      <c r="C117" s="14">
        <v>8</v>
      </c>
      <c r="D117" s="14">
        <v>8</v>
      </c>
      <c r="E117" s="14">
        <v>6</v>
      </c>
      <c r="F117" s="14">
        <v>5</v>
      </c>
      <c r="G117" s="14">
        <v>6</v>
      </c>
      <c r="H117" s="14">
        <v>6</v>
      </c>
      <c r="I117" s="15">
        <f>'DIFENSORI - GE'!$D117*'Pesi e Budget Iniziale'!$F$5+'DIFENSORI - GE'!$E117*'Pesi e Budget Iniziale'!$F$6+'Pesi e Budget Iniziale'!$F$7*'DIFENSORI - GE'!F117+'DIFENSORI - GE'!$G117*'Pesi e Budget Iniziale'!$F$8+'Pesi e Budget Iniziale'!$F$9*'DIFENSORI - GE'!$H117+VLOOKUP(B117,SQUADRE!$A$2:$B$21,2,FALSE)*'Pesi e Budget Iniziale'!$F$10+'Pesi e Budget Iniziale'!$F$11*VLOOKUP(B117,'FATTORE CASA'!$A$2:$B$21,2,FALSE)+VLOOKUP(B117,ALLENATORE!$A$2:$B$21,2,FALSE)*'Pesi e Budget Iniziale'!$F$12</f>
        <v>73.550446666666659</v>
      </c>
      <c r="J117" s="16">
        <f t="shared" si="2"/>
        <v>0.63796253771354472</v>
      </c>
      <c r="K117" s="16">
        <f t="shared" si="0"/>
        <v>1</v>
      </c>
      <c r="L117" s="15">
        <f>'DIFENSORI - GE'!$D117*'Pesi e Budget Iniziale'!$H$5+'DIFENSORI - GE'!$E117*'Pesi e Budget Iniziale'!$H$6+'Pesi e Budget Iniziale'!$H$7*'DIFENSORI - GE'!F117+'DIFENSORI - GE'!$G117*'Pesi e Budget Iniziale'!$H$8+'Pesi e Budget Iniziale'!$H$9*'DIFENSORI - GE'!$H117+VLOOKUP(B117,SQUADRE!$A$2:$B$21,2,FALSE)*'Pesi e Budget Iniziale'!$H$10+'Pesi e Budget Iniziale'!$H$11*VLOOKUP(B117,'FATTORE CASA'!$A$2:$B$21,2,FALSE)+VLOOKUP(B117,ALLENATORE!$A$2:$B$21,2,FALSE)*'Pesi e Budget Iniziale'!$H$12</f>
        <v>77.840446666666651</v>
      </c>
      <c r="M117" s="16">
        <f t="shared" si="3"/>
        <v>4.6581267090395428</v>
      </c>
      <c r="N117" s="16">
        <f t="shared" si="1"/>
        <v>4.6581267090395428</v>
      </c>
      <c r="P117" s="19"/>
    </row>
    <row r="118" spans="1:16" ht="12.75" customHeight="1">
      <c r="A118" s="9" t="s">
        <v>519</v>
      </c>
      <c r="B118" s="14" t="s">
        <v>20</v>
      </c>
      <c r="C118" s="14">
        <v>6</v>
      </c>
      <c r="D118" s="14">
        <v>3</v>
      </c>
      <c r="E118" s="14">
        <v>5</v>
      </c>
      <c r="F118" s="14">
        <v>5</v>
      </c>
      <c r="G118" s="14">
        <v>5</v>
      </c>
      <c r="H118" s="14">
        <v>2</v>
      </c>
      <c r="I118" s="15">
        <f>'DIFENSORI - GE'!$D118*'Pesi e Budget Iniziale'!$F$5+'DIFENSORI - GE'!$E118*'Pesi e Budget Iniziale'!$F$6+'Pesi e Budget Iniziale'!$F$7*'DIFENSORI - GE'!F118+'DIFENSORI - GE'!$G118*'Pesi e Budget Iniziale'!$F$8+'Pesi e Budget Iniziale'!$F$9*'DIFENSORI - GE'!$H118+VLOOKUP(B118,SQUADRE!$A$2:$B$21,2,FALSE)*'Pesi e Budget Iniziale'!$F$10+'Pesi e Budget Iniziale'!$F$11*VLOOKUP(B118,'FATTORE CASA'!$A$2:$B$21,2,FALSE)+VLOOKUP(B118,ALLENATORE!$A$2:$B$21,2,FALSE)*'Pesi e Budget Iniziale'!$F$12</f>
        <v>56.076063333333337</v>
      </c>
      <c r="J118" s="16">
        <f t="shared" si="2"/>
        <v>-19.614684287857422</v>
      </c>
      <c r="K118" s="16">
        <f t="shared" si="0"/>
        <v>1</v>
      </c>
      <c r="L118" s="15">
        <f>'DIFENSORI - GE'!$D118*'Pesi e Budget Iniziale'!$H$5+'DIFENSORI - GE'!$E118*'Pesi e Budget Iniziale'!$H$6+'Pesi e Budget Iniziale'!$H$7*'DIFENSORI - GE'!F118+'DIFENSORI - GE'!$G118*'Pesi e Budget Iniziale'!$H$8+'Pesi e Budget Iniziale'!$H$9*'DIFENSORI - GE'!$H118+VLOOKUP(B118,SQUADRE!$A$2:$B$21,2,FALSE)*'Pesi e Budget Iniziale'!$H$10+'Pesi e Budget Iniziale'!$H$11*VLOOKUP(B118,'FATTORE CASA'!$A$2:$B$21,2,FALSE)+VLOOKUP(B118,ALLENATORE!$A$2:$B$21,2,FALSE)*'Pesi e Budget Iniziale'!$H$12</f>
        <v>59.65106333333334</v>
      </c>
      <c r="M118" s="16">
        <f t="shared" si="3"/>
        <v>-12.846136463496642</v>
      </c>
      <c r="N118" s="16">
        <f t="shared" si="1"/>
        <v>1</v>
      </c>
      <c r="P118" s="19"/>
    </row>
    <row r="119" spans="1:16" ht="12.75" customHeight="1">
      <c r="A119" s="9" t="s">
        <v>524</v>
      </c>
      <c r="B119" s="14" t="s">
        <v>49</v>
      </c>
      <c r="C119" s="14">
        <v>8</v>
      </c>
      <c r="D119" s="14">
        <v>3</v>
      </c>
      <c r="E119" s="14">
        <v>5</v>
      </c>
      <c r="F119" s="14">
        <v>5.5</v>
      </c>
      <c r="G119" s="14">
        <v>6</v>
      </c>
      <c r="H119" s="14">
        <v>3</v>
      </c>
      <c r="I119" s="15">
        <f>'DIFENSORI - GE'!$D119*'Pesi e Budget Iniziale'!$F$5+'DIFENSORI - GE'!$E119*'Pesi e Budget Iniziale'!$F$6+'Pesi e Budget Iniziale'!$F$7*'DIFENSORI - GE'!F119+'DIFENSORI - GE'!$G119*'Pesi e Budget Iniziale'!$F$8+'Pesi e Budget Iniziale'!$F$9*'DIFENSORI - GE'!$H119+VLOOKUP(B119,SQUADRE!$A$2:$B$21,2,FALSE)*'Pesi e Budget Iniziale'!$F$10+'Pesi e Budget Iniziale'!$F$11*VLOOKUP(B119,'FATTORE CASA'!$A$2:$B$21,2,FALSE)+VLOOKUP(B119,ALLENATORE!$A$2:$B$21,2,FALSE)*'Pesi e Budget Iniziale'!$F$12</f>
        <v>59.211143333333339</v>
      </c>
      <c r="J119" s="16">
        <f t="shared" si="2"/>
        <v>-15.981155893822852</v>
      </c>
      <c r="K119" s="16">
        <f t="shared" si="0"/>
        <v>1</v>
      </c>
      <c r="L119" s="15">
        <f>'DIFENSORI - GE'!$D119*'Pesi e Budget Iniziale'!$H$5+'DIFENSORI - GE'!$E119*'Pesi e Budget Iniziale'!$H$6+'Pesi e Budget Iniziale'!$H$7*'DIFENSORI - GE'!F119+'DIFENSORI - GE'!$G119*'Pesi e Budget Iniziale'!$H$8+'Pesi e Budget Iniziale'!$H$9*'DIFENSORI - GE'!$H119+VLOOKUP(B119,SQUADRE!$A$2:$B$21,2,FALSE)*'Pesi e Budget Iniziale'!$H$10+'Pesi e Budget Iniziale'!$H$11*VLOOKUP(B119,'FATTORE CASA'!$A$2:$B$21,2,FALSE)+VLOOKUP(B119,ALLENATORE!$A$2:$B$21,2,FALSE)*'Pesi e Budget Iniziale'!$H$12</f>
        <v>62.786143333333328</v>
      </c>
      <c r="M119" s="16">
        <f t="shared" si="3"/>
        <v>-9.8291421882488308</v>
      </c>
      <c r="N119" s="16">
        <f t="shared" si="1"/>
        <v>1</v>
      </c>
      <c r="P119" s="19"/>
    </row>
    <row r="120" spans="1:16" ht="12.75" customHeight="1">
      <c r="A120" s="9" t="s">
        <v>529</v>
      </c>
      <c r="B120" s="14" t="s">
        <v>112</v>
      </c>
      <c r="C120" s="14">
        <v>8</v>
      </c>
      <c r="D120" s="14">
        <v>6</v>
      </c>
      <c r="E120" s="14">
        <v>6</v>
      </c>
      <c r="F120" s="14">
        <v>5</v>
      </c>
      <c r="G120" s="14">
        <v>6</v>
      </c>
      <c r="H120" s="14">
        <v>5</v>
      </c>
      <c r="I120" s="15">
        <f>'DIFENSORI - GE'!$D120*'Pesi e Budget Iniziale'!$F$5+'DIFENSORI - GE'!$E120*'Pesi e Budget Iniziale'!$F$6+'Pesi e Budget Iniziale'!$F$7*'DIFENSORI - GE'!F120+'DIFENSORI - GE'!$G120*'Pesi e Budget Iniziale'!$F$8+'Pesi e Budget Iniziale'!$F$9*'DIFENSORI - GE'!$H120+VLOOKUP(B120,SQUADRE!$A$2:$B$21,2,FALSE)*'Pesi e Budget Iniziale'!$F$10+'Pesi e Budget Iniziale'!$F$11*VLOOKUP(B120,'FATTORE CASA'!$A$2:$B$21,2,FALSE)+VLOOKUP(B120,ALLENATORE!$A$2:$B$21,2,FALSE)*'Pesi e Budget Iniziale'!$F$12</f>
        <v>64.787189999999995</v>
      </c>
      <c r="J120" s="16">
        <f t="shared" si="2"/>
        <v>-9.5185699662563792</v>
      </c>
      <c r="K120" s="16">
        <f t="shared" si="0"/>
        <v>1</v>
      </c>
      <c r="L120" s="15">
        <f>'DIFENSORI - GE'!$D120*'Pesi e Budget Iniziale'!$H$5+'DIFENSORI - GE'!$E120*'Pesi e Budget Iniziale'!$H$6+'Pesi e Budget Iniziale'!$H$7*'DIFENSORI - GE'!F120+'DIFENSORI - GE'!$G120*'Pesi e Budget Iniziale'!$H$8+'Pesi e Budget Iniziale'!$H$9*'DIFENSORI - GE'!$H120+VLOOKUP(B120,SQUADRE!$A$2:$B$21,2,FALSE)*'Pesi e Budget Iniziale'!$H$10+'Pesi e Budget Iniziale'!$H$11*VLOOKUP(B120,'FATTORE CASA'!$A$2:$B$21,2,FALSE)+VLOOKUP(B120,ALLENATORE!$A$2:$B$21,2,FALSE)*'Pesi e Budget Iniziale'!$H$12</f>
        <v>69.077190000000002</v>
      </c>
      <c r="M120" s="16">
        <f t="shared" si="3"/>
        <v>-3.7750536869505424</v>
      </c>
      <c r="N120" s="16">
        <f t="shared" si="1"/>
        <v>1</v>
      </c>
      <c r="P120" s="19"/>
    </row>
    <row r="121" spans="1:16" ht="12.75" customHeight="1">
      <c r="A121" s="9" t="s">
        <v>533</v>
      </c>
      <c r="B121" s="14" t="s">
        <v>84</v>
      </c>
      <c r="C121" s="14">
        <v>9</v>
      </c>
      <c r="D121" s="14">
        <v>7</v>
      </c>
      <c r="E121" s="14">
        <v>6</v>
      </c>
      <c r="F121" s="14">
        <v>7</v>
      </c>
      <c r="G121" s="14">
        <v>4.5</v>
      </c>
      <c r="H121" s="14">
        <v>6</v>
      </c>
      <c r="I121" s="15">
        <f>'DIFENSORI - GE'!$D121*'Pesi e Budget Iniziale'!$F$5+'DIFENSORI - GE'!$E121*'Pesi e Budget Iniziale'!$F$6+'Pesi e Budget Iniziale'!$F$7*'DIFENSORI - GE'!F121+'DIFENSORI - GE'!$G121*'Pesi e Budget Iniziale'!$F$8+'Pesi e Budget Iniziale'!$F$9*'DIFENSORI - GE'!$H121+VLOOKUP(B121,SQUADRE!$A$2:$B$21,2,FALSE)*'Pesi e Budget Iniziale'!$F$10+'Pesi e Budget Iniziale'!$F$11*VLOOKUP(B121,'FATTORE CASA'!$A$2:$B$21,2,FALSE)+VLOOKUP(B121,ALLENATORE!$A$2:$B$21,2,FALSE)*'Pesi e Budget Iniziale'!$F$12</f>
        <v>67.128295000000008</v>
      </c>
      <c r="J121" s="16">
        <f t="shared" si="2"/>
        <v>-6.8052511702714824</v>
      </c>
      <c r="K121" s="16">
        <f t="shared" si="0"/>
        <v>1</v>
      </c>
      <c r="L121" s="15">
        <f>'DIFENSORI - GE'!$D121*'Pesi e Budget Iniziale'!$H$5+'DIFENSORI - GE'!$E121*'Pesi e Budget Iniziale'!$H$6+'Pesi e Budget Iniziale'!$H$7*'DIFENSORI - GE'!F121+'DIFENSORI - GE'!$G121*'Pesi e Budget Iniziale'!$H$8+'Pesi e Budget Iniziale'!$H$9*'DIFENSORI - GE'!$H121+VLOOKUP(B121,SQUADRE!$A$2:$B$21,2,FALSE)*'Pesi e Budget Iniziale'!$H$10+'Pesi e Budget Iniziale'!$H$11*VLOOKUP(B121,'FATTORE CASA'!$A$2:$B$21,2,FALSE)+VLOOKUP(B121,ALLENATORE!$A$2:$B$21,2,FALSE)*'Pesi e Budget Iniziale'!$H$12</f>
        <v>71.418295000000015</v>
      </c>
      <c r="M121" s="16">
        <f t="shared" si="3"/>
        <v>-1.5221285996308893</v>
      </c>
      <c r="N121" s="16">
        <f t="shared" si="1"/>
        <v>1</v>
      </c>
      <c r="P121" s="19"/>
    </row>
    <row r="122" spans="1:16" ht="12.75" customHeight="1">
      <c r="A122" s="9" t="s">
        <v>538</v>
      </c>
      <c r="B122" s="14" t="s">
        <v>94</v>
      </c>
      <c r="C122" s="14">
        <v>9</v>
      </c>
      <c r="D122" s="14">
        <v>7</v>
      </c>
      <c r="E122" s="14">
        <v>5.5</v>
      </c>
      <c r="F122" s="14">
        <v>6</v>
      </c>
      <c r="G122" s="14">
        <v>7</v>
      </c>
      <c r="H122" s="14">
        <v>5</v>
      </c>
      <c r="I122" s="15">
        <f>'DIFENSORI - GE'!$D122*'Pesi e Budget Iniziale'!$F$5+'DIFENSORI - GE'!$E122*'Pesi e Budget Iniziale'!$F$6+'Pesi e Budget Iniziale'!$F$7*'DIFENSORI - GE'!F122+'DIFENSORI - GE'!$G122*'Pesi e Budget Iniziale'!$F$8+'Pesi e Budget Iniziale'!$F$9*'DIFENSORI - GE'!$H122+VLOOKUP(B122,SQUADRE!$A$2:$B$21,2,FALSE)*'Pesi e Budget Iniziale'!$F$10+'Pesi e Budget Iniziale'!$F$11*VLOOKUP(B122,'FATTORE CASA'!$A$2:$B$21,2,FALSE)+VLOOKUP(B122,ALLENATORE!$A$2:$B$21,2,FALSE)*'Pesi e Budget Iniziale'!$F$12</f>
        <v>70.157771666666662</v>
      </c>
      <c r="J122" s="16">
        <f t="shared" si="2"/>
        <v>-3.2941160517422894</v>
      </c>
      <c r="K122" s="16">
        <f t="shared" si="0"/>
        <v>1</v>
      </c>
      <c r="L122" s="15">
        <f>'DIFENSORI - GE'!$D122*'Pesi e Budget Iniziale'!$H$5+'DIFENSORI - GE'!$E122*'Pesi e Budget Iniziale'!$H$6+'Pesi e Budget Iniziale'!$H$7*'DIFENSORI - GE'!F122+'DIFENSORI - GE'!$G122*'Pesi e Budget Iniziale'!$H$8+'Pesi e Budget Iniziale'!$H$9*'DIFENSORI - GE'!$H122+VLOOKUP(B122,SQUADRE!$A$2:$B$21,2,FALSE)*'Pesi e Budget Iniziale'!$H$10+'Pesi e Budget Iniziale'!$H$11*VLOOKUP(B122,'FATTORE CASA'!$A$2:$B$21,2,FALSE)+VLOOKUP(B122,ALLENATORE!$A$2:$B$21,2,FALSE)*'Pesi e Budget Iniziale'!$H$12</f>
        <v>74.090271666666666</v>
      </c>
      <c r="M122" s="16">
        <f t="shared" si="3"/>
        <v>1.0492055631110624</v>
      </c>
      <c r="N122" s="16">
        <f t="shared" si="1"/>
        <v>1.0492055631110624</v>
      </c>
      <c r="P122" s="19"/>
    </row>
    <row r="123" spans="1:16" ht="12.75" customHeight="1">
      <c r="A123" s="9" t="s">
        <v>543</v>
      </c>
      <c r="B123" s="14" t="s">
        <v>96</v>
      </c>
      <c r="C123" s="14">
        <v>7</v>
      </c>
      <c r="D123" s="14">
        <v>7</v>
      </c>
      <c r="E123" s="14">
        <v>6</v>
      </c>
      <c r="F123" s="14">
        <v>6</v>
      </c>
      <c r="G123" s="14">
        <v>7</v>
      </c>
      <c r="H123" s="14">
        <v>7</v>
      </c>
      <c r="I123" s="15">
        <f>'DIFENSORI - GE'!$D123*'Pesi e Budget Iniziale'!$F$5+'DIFENSORI - GE'!$E123*'Pesi e Budget Iniziale'!$F$6+'Pesi e Budget Iniziale'!$F$7*'DIFENSORI - GE'!F123+'DIFENSORI - GE'!$G123*'Pesi e Budget Iniziale'!$F$8+'Pesi e Budget Iniziale'!$F$9*'DIFENSORI - GE'!$H123+VLOOKUP(B123,SQUADRE!$A$2:$B$21,2,FALSE)*'Pesi e Budget Iniziale'!$F$10+'Pesi e Budget Iniziale'!$F$11*VLOOKUP(B123,'FATTORE CASA'!$A$2:$B$21,2,FALSE)+VLOOKUP(B123,ALLENATORE!$A$2:$B$21,2,FALSE)*'Pesi e Budget Iniziale'!$F$12</f>
        <v>74.513876666666661</v>
      </c>
      <c r="J123" s="16">
        <f t="shared" si="2"/>
        <v>1.7545688956580747</v>
      </c>
      <c r="K123" s="16">
        <f t="shared" si="0"/>
        <v>1.7545688956580747</v>
      </c>
      <c r="L123" s="15">
        <f>'DIFENSORI - GE'!$D123*'Pesi e Budget Iniziale'!$H$5+'DIFENSORI - GE'!$E123*'Pesi e Budget Iniziale'!$H$6+'Pesi e Budget Iniziale'!$H$7*'DIFENSORI - GE'!F123+'DIFENSORI - GE'!$G123*'Pesi e Budget Iniziale'!$H$8+'Pesi e Budget Iniziale'!$H$9*'DIFENSORI - GE'!$H123+VLOOKUP(B123,SQUADRE!$A$2:$B$21,2,FALSE)*'Pesi e Budget Iniziale'!$H$10+'Pesi e Budget Iniziale'!$H$11*VLOOKUP(B123,'FATTORE CASA'!$A$2:$B$21,2,FALSE)+VLOOKUP(B123,ALLENATORE!$A$2:$B$21,2,FALSE)*'Pesi e Budget Iniziale'!$H$12</f>
        <v>78.803876666666653</v>
      </c>
      <c r="M123" s="16">
        <f t="shared" si="3"/>
        <v>5.5852682156684068</v>
      </c>
      <c r="N123" s="16">
        <f t="shared" si="1"/>
        <v>5.5852682156684068</v>
      </c>
      <c r="P123" s="19"/>
    </row>
    <row r="124" spans="1:16" ht="12.75" customHeight="1">
      <c r="A124" s="9" t="s">
        <v>548</v>
      </c>
      <c r="B124" s="14" t="s">
        <v>116</v>
      </c>
      <c r="C124" s="14">
        <v>7</v>
      </c>
      <c r="D124" s="14">
        <v>7</v>
      </c>
      <c r="E124" s="14">
        <v>6</v>
      </c>
      <c r="F124" s="14">
        <v>5</v>
      </c>
      <c r="G124" s="14">
        <v>6</v>
      </c>
      <c r="H124" s="14">
        <v>6</v>
      </c>
      <c r="I124" s="15">
        <f>'DIFENSORI - GE'!$D124*'Pesi e Budget Iniziale'!$F$5+'DIFENSORI - GE'!$E124*'Pesi e Budget Iniziale'!$F$6+'Pesi e Budget Iniziale'!$F$7*'DIFENSORI - GE'!F124+'DIFENSORI - GE'!$G124*'Pesi e Budget Iniziale'!$F$8+'Pesi e Budget Iniziale'!$F$9*'DIFENSORI - GE'!$H124+VLOOKUP(B124,SQUADRE!$A$2:$B$21,2,FALSE)*'Pesi e Budget Iniziale'!$F$10+'Pesi e Budget Iniziale'!$F$11*VLOOKUP(B124,'FATTORE CASA'!$A$2:$B$21,2,FALSE)+VLOOKUP(B124,ALLENATORE!$A$2:$B$21,2,FALSE)*'Pesi e Budget Iniziale'!$F$12</f>
        <v>67.990563333333341</v>
      </c>
      <c r="J124" s="16">
        <f t="shared" si="2"/>
        <v>-5.805890237713605</v>
      </c>
      <c r="K124" s="16">
        <f t="shared" si="0"/>
        <v>1</v>
      </c>
      <c r="L124" s="15">
        <f>'DIFENSORI - GE'!$D124*'Pesi e Budget Iniziale'!$H$5+'DIFENSORI - GE'!$E124*'Pesi e Budget Iniziale'!$H$6+'Pesi e Budget Iniziale'!$H$7*'DIFENSORI - GE'!F124+'DIFENSORI - GE'!$G124*'Pesi e Budget Iniziale'!$H$8+'Pesi e Budget Iniziale'!$H$9*'DIFENSORI - GE'!$H124+VLOOKUP(B124,SQUADRE!$A$2:$B$21,2,FALSE)*'Pesi e Budget Iniziale'!$H$10+'Pesi e Budget Iniziale'!$H$11*VLOOKUP(B124,'FATTORE CASA'!$A$2:$B$21,2,FALSE)+VLOOKUP(B124,ALLENATORE!$A$2:$B$21,2,FALSE)*'Pesi e Budget Iniziale'!$H$12</f>
        <v>72.280563333333333</v>
      </c>
      <c r="M124" s="16">
        <f t="shared" si="3"/>
        <v>-0.69233841073807056</v>
      </c>
      <c r="N124" s="16">
        <f t="shared" si="1"/>
        <v>1</v>
      </c>
      <c r="P124" s="19"/>
    </row>
    <row r="125" spans="1:16" ht="12.75" customHeight="1">
      <c r="A125" s="9" t="s">
        <v>552</v>
      </c>
      <c r="B125" s="14" t="s">
        <v>62</v>
      </c>
      <c r="C125" s="14">
        <v>7</v>
      </c>
      <c r="D125" s="14">
        <v>4</v>
      </c>
      <c r="E125" s="14">
        <v>5</v>
      </c>
      <c r="F125" s="14">
        <v>5.5</v>
      </c>
      <c r="G125" s="14">
        <v>6</v>
      </c>
      <c r="H125" s="14">
        <v>3</v>
      </c>
      <c r="I125" s="15">
        <f>'DIFENSORI - GE'!$D125*'Pesi e Budget Iniziale'!$F$5+'DIFENSORI - GE'!$E125*'Pesi e Budget Iniziale'!$F$6+'Pesi e Budget Iniziale'!$F$7*'DIFENSORI - GE'!F125+'DIFENSORI - GE'!$G125*'Pesi e Budget Iniziale'!$F$8+'Pesi e Budget Iniziale'!$F$9*'DIFENSORI - GE'!$H125+VLOOKUP(B125,SQUADRE!$A$2:$B$21,2,FALSE)*'Pesi e Budget Iniziale'!$F$10+'Pesi e Budget Iniziale'!$F$11*VLOOKUP(B125,'FATTORE CASA'!$A$2:$B$21,2,FALSE)+VLOOKUP(B125,ALLENATORE!$A$2:$B$21,2,FALSE)*'Pesi e Budget Iniziale'!$F$12</f>
        <v>60.050293333333336</v>
      </c>
      <c r="J125" s="16">
        <f t="shared" si="2"/>
        <v>-15.008588893346278</v>
      </c>
      <c r="K125" s="16">
        <f t="shared" si="0"/>
        <v>1</v>
      </c>
      <c r="L125" s="15">
        <f>'DIFENSORI - GE'!$D125*'Pesi e Budget Iniziale'!$H$5+'DIFENSORI - GE'!$E125*'Pesi e Budget Iniziale'!$H$6+'Pesi e Budget Iniziale'!$H$7*'DIFENSORI - GE'!F125+'DIFENSORI - GE'!$G125*'Pesi e Budget Iniziale'!$H$8+'Pesi e Budget Iniziale'!$H$9*'DIFENSORI - GE'!$H125+VLOOKUP(B125,SQUADRE!$A$2:$B$21,2,FALSE)*'Pesi e Budget Iniziale'!$H$10+'Pesi e Budget Iniziale'!$H$11*VLOOKUP(B125,'FATTORE CASA'!$A$2:$B$21,2,FALSE)+VLOOKUP(B125,ALLENATORE!$A$2:$B$21,2,FALSE)*'Pesi e Budget Iniziale'!$H$12</f>
        <v>63.625293333333339</v>
      </c>
      <c r="M125" s="16">
        <f t="shared" si="3"/>
        <v>-9.0215995590099496</v>
      </c>
      <c r="N125" s="16">
        <f t="shared" si="1"/>
        <v>1</v>
      </c>
      <c r="P125" s="19"/>
    </row>
    <row r="126" spans="1:16" ht="12.75" customHeight="1">
      <c r="A126" s="9" t="s">
        <v>557</v>
      </c>
      <c r="B126" s="14" t="s">
        <v>84</v>
      </c>
      <c r="C126" s="14">
        <v>6</v>
      </c>
      <c r="D126" s="14">
        <v>6</v>
      </c>
      <c r="E126" s="14">
        <v>7</v>
      </c>
      <c r="F126" s="14">
        <v>6.5</v>
      </c>
      <c r="G126" s="14">
        <v>4</v>
      </c>
      <c r="H126" s="14">
        <v>6</v>
      </c>
      <c r="I126" s="15">
        <f>'DIFENSORI - GE'!$D126*'Pesi e Budget Iniziale'!$F$5+'DIFENSORI - GE'!$E126*'Pesi e Budget Iniziale'!$F$6+'Pesi e Budget Iniziale'!$F$7*'DIFENSORI - GE'!F126+'DIFENSORI - GE'!$G126*'Pesi e Budget Iniziale'!$F$8+'Pesi e Budget Iniziale'!$F$9*'DIFENSORI - GE'!$H126+VLOOKUP(B126,SQUADRE!$A$2:$B$21,2,FALSE)*'Pesi e Budget Iniziale'!$F$10+'Pesi e Budget Iniziale'!$F$11*VLOOKUP(B126,'FATTORE CASA'!$A$2:$B$21,2,FALSE)+VLOOKUP(B126,ALLENATORE!$A$2:$B$21,2,FALSE)*'Pesi e Budget Iniziale'!$F$12</f>
        <v>65.546650000000014</v>
      </c>
      <c r="J126" s="16">
        <f t="shared" si="2"/>
        <v>-8.6383629303486629</v>
      </c>
      <c r="K126" s="16">
        <f t="shared" si="0"/>
        <v>1</v>
      </c>
      <c r="L126" s="15">
        <f>'DIFENSORI - GE'!$D126*'Pesi e Budget Iniziale'!$H$5+'DIFENSORI - GE'!$E126*'Pesi e Budget Iniziale'!$H$6+'Pesi e Budget Iniziale'!$H$7*'DIFENSORI - GE'!F126+'DIFENSORI - GE'!$G126*'Pesi e Budget Iniziale'!$H$8+'Pesi e Budget Iniziale'!$H$9*'DIFENSORI - GE'!$H126+VLOOKUP(B126,SQUADRE!$A$2:$B$21,2,FALSE)*'Pesi e Budget Iniziale'!$H$10+'Pesi e Budget Iniziale'!$H$11*VLOOKUP(B126,'FATTORE CASA'!$A$2:$B$21,2,FALSE)+VLOOKUP(B126,ALLENATORE!$A$2:$B$21,2,FALSE)*'Pesi e Budget Iniziale'!$H$12</f>
        <v>70.551650000000009</v>
      </c>
      <c r="M126" s="16">
        <f t="shared" si="3"/>
        <v>-2.3561306039408798</v>
      </c>
      <c r="N126" s="16">
        <f t="shared" si="1"/>
        <v>1</v>
      </c>
      <c r="P126" s="19"/>
    </row>
    <row r="127" spans="1:16" ht="12.75" customHeight="1">
      <c r="A127" s="9" t="s">
        <v>561</v>
      </c>
      <c r="B127" s="14" t="s">
        <v>120</v>
      </c>
      <c r="C127" s="14">
        <v>8</v>
      </c>
      <c r="D127" s="14">
        <v>6</v>
      </c>
      <c r="E127" s="14">
        <v>5</v>
      </c>
      <c r="F127" s="14">
        <v>5</v>
      </c>
      <c r="G127" s="14">
        <v>6</v>
      </c>
      <c r="H127" s="14">
        <v>5</v>
      </c>
      <c r="I127" s="15">
        <f>'DIFENSORI - GE'!$D127*'Pesi e Budget Iniziale'!$F$5+'DIFENSORI - GE'!$E127*'Pesi e Budget Iniziale'!$F$6+'Pesi e Budget Iniziale'!$F$7*'DIFENSORI - GE'!F127+'DIFENSORI - GE'!$G127*'Pesi e Budget Iniziale'!$F$8+'Pesi e Budget Iniziale'!$F$9*'DIFENSORI - GE'!$H127+VLOOKUP(B127,SQUADRE!$A$2:$B$21,2,FALSE)*'Pesi e Budget Iniziale'!$F$10+'Pesi e Budget Iniziale'!$F$11*VLOOKUP(B127,'FATTORE CASA'!$A$2:$B$21,2,FALSE)+VLOOKUP(B127,ALLENATORE!$A$2:$B$21,2,FALSE)*'Pesi e Budget Iniziale'!$F$12</f>
        <v>61.19594</v>
      </c>
      <c r="J127" s="16">
        <f t="shared" si="2"/>
        <v>-13.680795123214615</v>
      </c>
      <c r="K127" s="16">
        <f t="shared" si="0"/>
        <v>1</v>
      </c>
      <c r="L127" s="15">
        <f>'DIFENSORI - GE'!$D127*'Pesi e Budget Iniziale'!$H$5+'DIFENSORI - GE'!$E127*'Pesi e Budget Iniziale'!$H$6+'Pesi e Budget Iniziale'!$H$7*'DIFENSORI - GE'!F127+'DIFENSORI - GE'!$G127*'Pesi e Budget Iniziale'!$H$8+'Pesi e Budget Iniziale'!$H$9*'DIFENSORI - GE'!$H127+VLOOKUP(B127,SQUADRE!$A$2:$B$21,2,FALSE)*'Pesi e Budget Iniziale'!$H$10+'Pesi e Budget Iniziale'!$H$11*VLOOKUP(B127,'FATTORE CASA'!$A$2:$B$21,2,FALSE)+VLOOKUP(B127,ALLENATORE!$A$2:$B$21,2,FALSE)*'Pesi e Budget Iniziale'!$H$12</f>
        <v>64.770939999999996</v>
      </c>
      <c r="M127" s="16">
        <f t="shared" si="3"/>
        <v>-7.919104747142292</v>
      </c>
      <c r="N127" s="16">
        <f t="shared" si="1"/>
        <v>1</v>
      </c>
      <c r="P127" s="19"/>
    </row>
    <row r="128" spans="1:16" ht="12.75" customHeight="1">
      <c r="A128" s="9" t="s">
        <v>564</v>
      </c>
      <c r="B128" s="14" t="s">
        <v>112</v>
      </c>
      <c r="C128" s="14">
        <v>8</v>
      </c>
      <c r="D128" s="14">
        <v>7</v>
      </c>
      <c r="E128" s="14">
        <v>5</v>
      </c>
      <c r="F128" s="14">
        <v>5</v>
      </c>
      <c r="G128" s="14">
        <v>5</v>
      </c>
      <c r="H128" s="14">
        <v>5</v>
      </c>
      <c r="I128" s="15">
        <f>'DIFENSORI - GE'!$D128*'Pesi e Budget Iniziale'!$F$5+'DIFENSORI - GE'!$E128*'Pesi e Budget Iniziale'!$F$6+'Pesi e Budget Iniziale'!$F$7*'DIFENSORI - GE'!F128+'DIFENSORI - GE'!$G128*'Pesi e Budget Iniziale'!$F$8+'Pesi e Budget Iniziale'!$F$9*'DIFENSORI - GE'!$H128+VLOOKUP(B128,SQUADRE!$A$2:$B$21,2,FALSE)*'Pesi e Budget Iniziale'!$F$10+'Pesi e Budget Iniziale'!$F$11*VLOOKUP(B128,'FATTORE CASA'!$A$2:$B$21,2,FALSE)+VLOOKUP(B128,ALLENATORE!$A$2:$B$21,2,FALSE)*'Pesi e Budget Iniziale'!$F$12</f>
        <v>62.956399999999995</v>
      </c>
      <c r="J128" s="16">
        <f t="shared" si="2"/>
        <v>-11.640438450797298</v>
      </c>
      <c r="K128" s="16">
        <f t="shared" si="0"/>
        <v>1</v>
      </c>
      <c r="L128" s="15">
        <f>'DIFENSORI - GE'!$D128*'Pesi e Budget Iniziale'!$H$5+'DIFENSORI - GE'!$E128*'Pesi e Budget Iniziale'!$H$6+'Pesi e Budget Iniziale'!$H$7*'DIFENSORI - GE'!F128+'DIFENSORI - GE'!$G128*'Pesi e Budget Iniziale'!$H$8+'Pesi e Budget Iniziale'!$H$9*'DIFENSORI - GE'!$H128+VLOOKUP(B128,SQUADRE!$A$2:$B$21,2,FALSE)*'Pesi e Budget Iniziale'!$H$10+'Pesi e Budget Iniziale'!$H$11*VLOOKUP(B128,'FATTORE CASA'!$A$2:$B$21,2,FALSE)+VLOOKUP(B128,ALLENATORE!$A$2:$B$21,2,FALSE)*'Pesi e Budget Iniziale'!$H$12</f>
        <v>66.531400000000005</v>
      </c>
      <c r="M128" s="16">
        <f t="shared" si="3"/>
        <v>-6.2249541220217779</v>
      </c>
      <c r="N128" s="16">
        <f t="shared" si="1"/>
        <v>1</v>
      </c>
      <c r="P128" s="19"/>
    </row>
    <row r="129" spans="1:16" ht="12.75" customHeight="1">
      <c r="A129" s="9" t="s">
        <v>567</v>
      </c>
      <c r="B129" s="14" t="s">
        <v>92</v>
      </c>
      <c r="C129" s="14">
        <v>7</v>
      </c>
      <c r="D129" s="14">
        <v>5</v>
      </c>
      <c r="E129" s="14">
        <v>6</v>
      </c>
      <c r="F129" s="14">
        <v>5</v>
      </c>
      <c r="G129" s="14">
        <v>6</v>
      </c>
      <c r="H129" s="14">
        <v>5</v>
      </c>
      <c r="I129" s="15">
        <f>'DIFENSORI - GE'!$D129*'Pesi e Budget Iniziale'!$F$5+'DIFENSORI - GE'!$E129*'Pesi e Budget Iniziale'!$F$6+'Pesi e Budget Iniziale'!$F$7*'DIFENSORI - GE'!F129+'DIFENSORI - GE'!$G129*'Pesi e Budget Iniziale'!$F$8+'Pesi e Budget Iniziale'!$F$9*'DIFENSORI - GE'!$H129+VLOOKUP(B129,SQUADRE!$A$2:$B$21,2,FALSE)*'Pesi e Budget Iniziale'!$F$10+'Pesi e Budget Iniziale'!$F$11*VLOOKUP(B129,'FATTORE CASA'!$A$2:$B$21,2,FALSE)+VLOOKUP(B129,ALLENATORE!$A$2:$B$21,2,FALSE)*'Pesi e Budget Iniziale'!$F$12</f>
        <v>62.38110666666666</v>
      </c>
      <c r="J129" s="16">
        <f t="shared" si="2"/>
        <v>-12.307198042758415</v>
      </c>
      <c r="K129" s="16">
        <f t="shared" si="0"/>
        <v>1</v>
      </c>
      <c r="L129" s="15">
        <f>'DIFENSORI - GE'!$D129*'Pesi e Budget Iniziale'!$H$5+'DIFENSORI - GE'!$E129*'Pesi e Budget Iniziale'!$H$6+'Pesi e Budget Iniziale'!$H$7*'DIFENSORI - GE'!F129+'DIFENSORI - GE'!$G129*'Pesi e Budget Iniziale'!$H$8+'Pesi e Budget Iniziale'!$H$9*'DIFENSORI - GE'!$H129+VLOOKUP(B129,SQUADRE!$A$2:$B$21,2,FALSE)*'Pesi e Budget Iniziale'!$H$10+'Pesi e Budget Iniziale'!$H$11*VLOOKUP(B129,'FATTORE CASA'!$A$2:$B$21,2,FALSE)+VLOOKUP(B129,ALLENATORE!$A$2:$B$21,2,FALSE)*'Pesi e Budget Iniziale'!$H$12</f>
        <v>66.67110666666666</v>
      </c>
      <c r="M129" s="16">
        <f t="shared" si="3"/>
        <v>-6.0905096378149182</v>
      </c>
      <c r="N129" s="16">
        <f t="shared" si="1"/>
        <v>1</v>
      </c>
      <c r="P129" s="19"/>
    </row>
    <row r="130" spans="1:16" ht="12.75" customHeight="1">
      <c r="A130" s="9" t="s">
        <v>570</v>
      </c>
      <c r="B130" s="14" t="s">
        <v>120</v>
      </c>
      <c r="C130" s="14">
        <v>8</v>
      </c>
      <c r="D130" s="14">
        <v>5</v>
      </c>
      <c r="E130" s="14">
        <v>6</v>
      </c>
      <c r="F130" s="14">
        <v>5</v>
      </c>
      <c r="G130" s="14">
        <v>6</v>
      </c>
      <c r="H130" s="14">
        <v>5</v>
      </c>
      <c r="I130" s="15">
        <f>'DIFENSORI - GE'!$D130*'Pesi e Budget Iniziale'!$F$5+'DIFENSORI - GE'!$E130*'Pesi e Budget Iniziale'!$F$6+'Pesi e Budget Iniziale'!$F$7*'DIFENSORI - GE'!F130+'DIFENSORI - GE'!$G130*'Pesi e Budget Iniziale'!$F$8+'Pesi e Budget Iniziale'!$F$9*'DIFENSORI - GE'!$H130+VLOOKUP(B130,SQUADRE!$A$2:$B$21,2,FALSE)*'Pesi e Budget Iniziale'!$F$10+'Pesi e Budget Iniziale'!$F$11*VLOOKUP(B130,'FATTORE CASA'!$A$2:$B$21,2,FALSE)+VLOOKUP(B130,ALLENATORE!$A$2:$B$21,2,FALSE)*'Pesi e Budget Iniziale'!$F$12</f>
        <v>61.293439999999997</v>
      </c>
      <c r="J130" s="16">
        <f t="shared" si="2"/>
        <v>-13.567793535242899</v>
      </c>
      <c r="K130" s="16">
        <f t="shared" si="0"/>
        <v>1</v>
      </c>
      <c r="L130" s="15">
        <f>'DIFENSORI - GE'!$D130*'Pesi e Budget Iniziale'!$H$5+'DIFENSORI - GE'!$E130*'Pesi e Budget Iniziale'!$H$6+'Pesi e Budget Iniziale'!$H$7*'DIFENSORI - GE'!F130+'DIFENSORI - GE'!$G130*'Pesi e Budget Iniziale'!$H$8+'Pesi e Budget Iniziale'!$H$9*'DIFENSORI - GE'!$H130+VLOOKUP(B130,SQUADRE!$A$2:$B$21,2,FALSE)*'Pesi e Budget Iniziale'!$H$10+'Pesi e Budget Iniziale'!$H$11*VLOOKUP(B130,'FATTORE CASA'!$A$2:$B$21,2,FALSE)+VLOOKUP(B130,ALLENATORE!$A$2:$B$21,2,FALSE)*'Pesi e Budget Iniziale'!$H$12</f>
        <v>65.583439999999996</v>
      </c>
      <c r="M130" s="16">
        <f t="shared" si="3"/>
        <v>-7.1372083206910162</v>
      </c>
      <c r="N130" s="16">
        <f t="shared" si="1"/>
        <v>1</v>
      </c>
      <c r="P130" s="19"/>
    </row>
    <row r="131" spans="1:16" ht="12.75" customHeight="1">
      <c r="A131" s="9" t="s">
        <v>573</v>
      </c>
      <c r="B131" s="14" t="s">
        <v>26</v>
      </c>
      <c r="C131" s="14">
        <v>7</v>
      </c>
      <c r="D131" s="14">
        <v>3</v>
      </c>
      <c r="E131" s="14">
        <v>4</v>
      </c>
      <c r="F131" s="14">
        <v>5</v>
      </c>
      <c r="G131" s="14">
        <v>5</v>
      </c>
      <c r="H131" s="14">
        <v>3</v>
      </c>
      <c r="I131" s="15">
        <f>'DIFENSORI - GE'!$D131*'Pesi e Budget Iniziale'!$F$5+'DIFENSORI - GE'!$E131*'Pesi e Budget Iniziale'!$F$6+'Pesi e Budget Iniziale'!$F$7*'DIFENSORI - GE'!F131+'DIFENSORI - GE'!$G131*'Pesi e Budget Iniziale'!$F$8+'Pesi e Budget Iniziale'!$F$9*'DIFENSORI - GE'!$H131+VLOOKUP(B131,SQUADRE!$A$2:$B$21,2,FALSE)*'Pesi e Budget Iniziale'!$F$10+'Pesi e Budget Iniziale'!$F$11*VLOOKUP(B131,'FATTORE CASA'!$A$2:$B$21,2,FALSE)+VLOOKUP(B131,ALLENATORE!$A$2:$B$21,2,FALSE)*'Pesi e Budget Iniziale'!$F$12</f>
        <v>56.266903333333325</v>
      </c>
      <c r="J131" s="16">
        <f t="shared" si="2"/>
        <v>-19.393502513000797</v>
      </c>
      <c r="K131" s="16">
        <f t="shared" si="0"/>
        <v>1</v>
      </c>
      <c r="L131" s="15">
        <f>'DIFENSORI - GE'!$D131*'Pesi e Budget Iniziale'!$H$5+'DIFENSORI - GE'!$E131*'Pesi e Budget Iniziale'!$H$6+'Pesi e Budget Iniziale'!$H$7*'DIFENSORI - GE'!F131+'DIFENSORI - GE'!$G131*'Pesi e Budget Iniziale'!$H$8+'Pesi e Budget Iniziale'!$H$9*'DIFENSORI - GE'!$H131+VLOOKUP(B131,SQUADRE!$A$2:$B$21,2,FALSE)*'Pesi e Budget Iniziale'!$H$10+'Pesi e Budget Iniziale'!$H$11*VLOOKUP(B131,'FATTORE CASA'!$A$2:$B$21,2,FALSE)+VLOOKUP(B131,ALLENATORE!$A$2:$B$21,2,FALSE)*'Pesi e Budget Iniziale'!$H$12</f>
        <v>59.126903333333324</v>
      </c>
      <c r="M131" s="16">
        <f t="shared" si="3"/>
        <v>-13.350553486128902</v>
      </c>
      <c r="N131" s="16">
        <f t="shared" si="1"/>
        <v>1</v>
      </c>
      <c r="P131" s="19"/>
    </row>
    <row r="132" spans="1:16" ht="12.75" customHeight="1">
      <c r="A132" s="9" t="s">
        <v>576</v>
      </c>
      <c r="B132" s="14" t="s">
        <v>84</v>
      </c>
      <c r="C132" s="14">
        <v>6</v>
      </c>
      <c r="D132" s="14">
        <v>7</v>
      </c>
      <c r="E132" s="14">
        <v>5.5</v>
      </c>
      <c r="F132" s="14">
        <v>6</v>
      </c>
      <c r="G132" s="14">
        <v>4.5</v>
      </c>
      <c r="H132" s="14">
        <v>6</v>
      </c>
      <c r="I132" s="15">
        <f>'DIFENSORI - GE'!$D132*'Pesi e Budget Iniziale'!$F$5+'DIFENSORI - GE'!$E132*'Pesi e Budget Iniziale'!$F$6+'Pesi e Budget Iniziale'!$F$7*'DIFENSORI - GE'!F132+'DIFENSORI - GE'!$G132*'Pesi e Budget Iniziale'!$F$8+'Pesi e Budget Iniziale'!$F$9*'DIFENSORI - GE'!$H132+VLOOKUP(B132,SQUADRE!$A$2:$B$21,2,FALSE)*'Pesi e Budget Iniziale'!$F$10+'Pesi e Budget Iniziale'!$F$11*VLOOKUP(B132,'FATTORE CASA'!$A$2:$B$21,2,FALSE)+VLOOKUP(B132,ALLENATORE!$A$2:$B$21,2,FALSE)*'Pesi e Budget Iniziale'!$F$12</f>
        <v>64.585170000000005</v>
      </c>
      <c r="J132" s="16">
        <f t="shared" si="2"/>
        <v>-9.7527092565337625</v>
      </c>
      <c r="K132" s="16">
        <f t="shared" si="0"/>
        <v>1</v>
      </c>
      <c r="L132" s="15">
        <f>'DIFENSORI - GE'!$D132*'Pesi e Budget Iniziale'!$H$5+'DIFENSORI - GE'!$E132*'Pesi e Budget Iniziale'!$H$6+'Pesi e Budget Iniziale'!$H$7*'DIFENSORI - GE'!F132+'DIFENSORI - GE'!$G132*'Pesi e Budget Iniziale'!$H$8+'Pesi e Budget Iniziale'!$H$9*'DIFENSORI - GE'!$H132+VLOOKUP(B132,SQUADRE!$A$2:$B$21,2,FALSE)*'Pesi e Budget Iniziale'!$H$10+'Pesi e Budget Iniziale'!$H$11*VLOOKUP(B132,'FATTORE CASA'!$A$2:$B$21,2,FALSE)+VLOOKUP(B132,ALLENATORE!$A$2:$B$21,2,FALSE)*'Pesi e Budget Iniziale'!$H$12</f>
        <v>68.51767000000001</v>
      </c>
      <c r="M132" s="16">
        <f t="shared" si="3"/>
        <v>-4.3134988420619393</v>
      </c>
      <c r="N132" s="16">
        <f t="shared" si="1"/>
        <v>1</v>
      </c>
      <c r="P132" s="19"/>
    </row>
    <row r="133" spans="1:16" ht="12.75" customHeight="1">
      <c r="A133" s="9" t="s">
        <v>578</v>
      </c>
      <c r="B133" s="14" t="s">
        <v>94</v>
      </c>
      <c r="C133" s="14">
        <v>8</v>
      </c>
      <c r="D133" s="14">
        <v>6</v>
      </c>
      <c r="E133" s="14">
        <v>6</v>
      </c>
      <c r="F133" s="14">
        <v>6</v>
      </c>
      <c r="G133" s="14">
        <v>6</v>
      </c>
      <c r="H133" s="14">
        <v>5</v>
      </c>
      <c r="I133" s="15">
        <f>'DIFENSORI - GE'!$D133*'Pesi e Budget Iniziale'!$F$5+'DIFENSORI - GE'!$E133*'Pesi e Budget Iniziale'!$F$6+'Pesi e Budget Iniziale'!$F$7*'DIFENSORI - GE'!F133+'DIFENSORI - GE'!$G133*'Pesi e Budget Iniziale'!$F$8+'Pesi e Budget Iniziale'!$F$9*'DIFENSORI - GE'!$H133+VLOOKUP(B133,SQUADRE!$A$2:$B$21,2,FALSE)*'Pesi e Budget Iniziale'!$F$10+'Pesi e Budget Iniziale'!$F$11*VLOOKUP(B133,'FATTORE CASA'!$A$2:$B$21,2,FALSE)+VLOOKUP(B133,ALLENATORE!$A$2:$B$21,2,FALSE)*'Pesi e Budget Iniziale'!$F$12</f>
        <v>67.603856666666658</v>
      </c>
      <c r="J133" s="16">
        <f t="shared" si="2"/>
        <v>-6.2540796470734534</v>
      </c>
      <c r="K133" s="16">
        <f t="shared" si="0"/>
        <v>1</v>
      </c>
      <c r="L133" s="15">
        <f>'DIFENSORI - GE'!$D133*'Pesi e Budget Iniziale'!$H$5+'DIFENSORI - GE'!$E133*'Pesi e Budget Iniziale'!$H$6+'Pesi e Budget Iniziale'!$H$7*'DIFENSORI - GE'!F133+'DIFENSORI - GE'!$G133*'Pesi e Budget Iniziale'!$H$8+'Pesi e Budget Iniziale'!$H$9*'DIFENSORI - GE'!$H133+VLOOKUP(B133,SQUADRE!$A$2:$B$21,2,FALSE)*'Pesi e Budget Iniziale'!$H$10+'Pesi e Budget Iniziale'!$H$11*VLOOKUP(B133,'FATTORE CASA'!$A$2:$B$21,2,FALSE)+VLOOKUP(B133,ALLENATORE!$A$2:$B$21,2,FALSE)*'Pesi e Budget Iniziale'!$H$12</f>
        <v>71.893856666666665</v>
      </c>
      <c r="M133" s="16">
        <f t="shared" si="3"/>
        <v>-1.0644794085861342</v>
      </c>
      <c r="N133" s="16">
        <f t="shared" si="1"/>
        <v>1</v>
      </c>
      <c r="P133" s="19"/>
    </row>
    <row r="134" spans="1:16" ht="12.75" customHeight="1">
      <c r="A134" s="9" t="s">
        <v>581</v>
      </c>
      <c r="B134" s="14" t="s">
        <v>116</v>
      </c>
      <c r="C134" s="14">
        <v>8</v>
      </c>
      <c r="D134" s="14">
        <v>7</v>
      </c>
      <c r="E134" s="14">
        <v>6</v>
      </c>
      <c r="F134" s="14">
        <v>5</v>
      </c>
      <c r="G134" s="14">
        <v>6</v>
      </c>
      <c r="H134" s="14">
        <v>5</v>
      </c>
      <c r="I134" s="15">
        <f>'DIFENSORI - GE'!$D134*'Pesi e Budget Iniziale'!$F$5+'DIFENSORI - GE'!$E134*'Pesi e Budget Iniziale'!$F$6+'Pesi e Budget Iniziale'!$F$7*'DIFENSORI - GE'!F134+'DIFENSORI - GE'!$G134*'Pesi e Budget Iniziale'!$F$8+'Pesi e Budget Iniziale'!$F$9*'DIFENSORI - GE'!$H134+VLOOKUP(B134,SQUADRE!$A$2:$B$21,2,FALSE)*'Pesi e Budget Iniziale'!$F$10+'Pesi e Budget Iniziale'!$F$11*VLOOKUP(B134,'FATTORE CASA'!$A$2:$B$21,2,FALSE)+VLOOKUP(B134,ALLENATORE!$A$2:$B$21,2,FALSE)*'Pesi e Budget Iniziale'!$F$12</f>
        <v>66.25727333333333</v>
      </c>
      <c r="J134" s="16">
        <f t="shared" si="2"/>
        <v>-7.8147571342828215</v>
      </c>
      <c r="K134" s="16">
        <f t="shared" si="0"/>
        <v>1</v>
      </c>
      <c r="L134" s="15">
        <f>'DIFENSORI - GE'!$D134*'Pesi e Budget Iniziale'!$H$5+'DIFENSORI - GE'!$E134*'Pesi e Budget Iniziale'!$H$6+'Pesi e Budget Iniziale'!$H$7*'DIFENSORI - GE'!F134+'DIFENSORI - GE'!$G134*'Pesi e Budget Iniziale'!$H$8+'Pesi e Budget Iniziale'!$H$9*'DIFENSORI - GE'!$H134+VLOOKUP(B134,SQUADRE!$A$2:$B$21,2,FALSE)*'Pesi e Budget Iniziale'!$H$10+'Pesi e Budget Iniziale'!$H$11*VLOOKUP(B134,'FATTORE CASA'!$A$2:$B$21,2,FALSE)+VLOOKUP(B134,ALLENATORE!$A$2:$B$21,2,FALSE)*'Pesi e Budget Iniziale'!$H$12</f>
        <v>70.547273333333337</v>
      </c>
      <c r="M134" s="16">
        <f t="shared" si="3"/>
        <v>-2.3603424193580373</v>
      </c>
      <c r="N134" s="16">
        <f t="shared" si="1"/>
        <v>1</v>
      </c>
      <c r="P134" s="19"/>
    </row>
    <row r="135" spans="1:16" ht="12.75" customHeight="1">
      <c r="A135" s="9" t="s">
        <v>583</v>
      </c>
      <c r="B135" s="14" t="s">
        <v>108</v>
      </c>
      <c r="C135" s="14">
        <v>7</v>
      </c>
      <c r="D135" s="14">
        <v>6</v>
      </c>
      <c r="E135" s="14">
        <v>5.5</v>
      </c>
      <c r="F135" s="14">
        <v>4</v>
      </c>
      <c r="G135" s="14">
        <v>6</v>
      </c>
      <c r="H135" s="14">
        <v>5</v>
      </c>
      <c r="I135" s="15">
        <f>'DIFENSORI - GE'!$D135*'Pesi e Budget Iniziale'!$F$5+'DIFENSORI - GE'!$E135*'Pesi e Budget Iniziale'!$F$6+'Pesi e Budget Iniziale'!$F$7*'DIFENSORI - GE'!F135+'DIFENSORI - GE'!$G135*'Pesi e Budget Iniziale'!$F$8+'Pesi e Budget Iniziale'!$F$9*'DIFENSORI - GE'!$H135+VLOOKUP(B135,SQUADRE!$A$2:$B$21,2,FALSE)*'Pesi e Budget Iniziale'!$F$10+'Pesi e Budget Iniziale'!$F$11*VLOOKUP(B135,'FATTORE CASA'!$A$2:$B$21,2,FALSE)+VLOOKUP(B135,ALLENATORE!$A$2:$B$21,2,FALSE)*'Pesi e Budget Iniziale'!$F$12</f>
        <v>63.677531666666667</v>
      </c>
      <c r="J135" s="16">
        <f t="shared" si="2"/>
        <v>-10.804653594694479</v>
      </c>
      <c r="K135" s="16">
        <f t="shared" si="0"/>
        <v>1</v>
      </c>
      <c r="L135" s="15">
        <f>'DIFENSORI - GE'!$D135*'Pesi e Budget Iniziale'!$H$5+'DIFENSORI - GE'!$E135*'Pesi e Budget Iniziale'!$H$6+'Pesi e Budget Iniziale'!$H$7*'DIFENSORI - GE'!F135+'DIFENSORI - GE'!$G135*'Pesi e Budget Iniziale'!$H$8+'Pesi e Budget Iniziale'!$H$9*'DIFENSORI - GE'!$H135+VLOOKUP(B135,SQUADRE!$A$2:$B$21,2,FALSE)*'Pesi e Budget Iniziale'!$H$10+'Pesi e Budget Iniziale'!$H$11*VLOOKUP(B135,'FATTORE CASA'!$A$2:$B$21,2,FALSE)+VLOOKUP(B135,ALLENATORE!$A$2:$B$21,2,FALSE)*'Pesi e Budget Iniziale'!$H$12</f>
        <v>67.610031666666671</v>
      </c>
      <c r="M135" s="16">
        <f t="shared" si="3"/>
        <v>-5.1869501274078189</v>
      </c>
      <c r="N135" s="16">
        <f t="shared" si="1"/>
        <v>1</v>
      </c>
      <c r="P135" s="19"/>
    </row>
    <row r="136" spans="1:16" ht="12.75" customHeight="1">
      <c r="A136" s="9" t="s">
        <v>586</v>
      </c>
      <c r="B136" s="14" t="s">
        <v>108</v>
      </c>
      <c r="C136" s="14">
        <v>7</v>
      </c>
      <c r="D136" s="14">
        <v>5</v>
      </c>
      <c r="E136" s="14">
        <v>6</v>
      </c>
      <c r="F136" s="14">
        <v>5</v>
      </c>
      <c r="G136" s="14">
        <v>6</v>
      </c>
      <c r="H136" s="14">
        <v>4.5</v>
      </c>
      <c r="I136" s="15">
        <f>'DIFENSORI - GE'!$D136*'Pesi e Budget Iniziale'!$F$5+'DIFENSORI - GE'!$E136*'Pesi e Budget Iniziale'!$F$6+'Pesi e Budget Iniziale'!$F$7*'DIFENSORI - GE'!F136+'DIFENSORI - GE'!$G136*'Pesi e Budget Iniziale'!$F$8+'Pesi e Budget Iniziale'!$F$9*'DIFENSORI - GE'!$H136+VLOOKUP(B136,SQUADRE!$A$2:$B$21,2,FALSE)*'Pesi e Budget Iniziale'!$F$10+'Pesi e Budget Iniziale'!$F$11*VLOOKUP(B136,'FATTORE CASA'!$A$2:$B$21,2,FALSE)+VLOOKUP(B136,ALLENATORE!$A$2:$B$21,2,FALSE)*'Pesi e Budget Iniziale'!$F$12</f>
        <v>63.615261666666669</v>
      </c>
      <c r="J136" s="16">
        <f t="shared" si="2"/>
        <v>-10.876823942212418</v>
      </c>
      <c r="K136" s="16">
        <f t="shared" si="0"/>
        <v>1</v>
      </c>
      <c r="L136" s="15">
        <f>'DIFENSORI - GE'!$D136*'Pesi e Budget Iniziale'!$H$5+'DIFENSORI - GE'!$E136*'Pesi e Budget Iniziale'!$H$6+'Pesi e Budget Iniziale'!$H$7*'DIFENSORI - GE'!F136+'DIFENSORI - GE'!$G136*'Pesi e Budget Iniziale'!$H$8+'Pesi e Budget Iniziale'!$H$9*'DIFENSORI - GE'!$H136+VLOOKUP(B136,SQUADRE!$A$2:$B$21,2,FALSE)*'Pesi e Budget Iniziale'!$H$10+'Pesi e Budget Iniziale'!$H$11*VLOOKUP(B136,'FATTORE CASA'!$A$2:$B$21,2,FALSE)+VLOOKUP(B136,ALLENATORE!$A$2:$B$21,2,FALSE)*'Pesi e Budget Iniziale'!$H$12</f>
        <v>67.905261666666675</v>
      </c>
      <c r="M136" s="16">
        <f t="shared" si="3"/>
        <v>-4.902840241892477</v>
      </c>
      <c r="N136" s="16">
        <f t="shared" si="1"/>
        <v>1</v>
      </c>
      <c r="P136" s="19"/>
    </row>
    <row r="137" spans="1:16" ht="12.75" customHeight="1">
      <c r="A137" s="9" t="s">
        <v>588</v>
      </c>
      <c r="B137" s="14" t="s">
        <v>108</v>
      </c>
      <c r="C137" s="14">
        <v>5</v>
      </c>
      <c r="D137" s="14">
        <v>5.5</v>
      </c>
      <c r="E137" s="14">
        <v>6</v>
      </c>
      <c r="F137" s="14">
        <v>4</v>
      </c>
      <c r="G137" s="14">
        <v>6</v>
      </c>
      <c r="H137" s="14">
        <v>5</v>
      </c>
      <c r="I137" s="15">
        <f>'DIFENSORI - GE'!$D137*'Pesi e Budget Iniziale'!$F$5+'DIFENSORI - GE'!$E137*'Pesi e Budget Iniziale'!$F$6+'Pesi e Budget Iniziale'!$F$7*'DIFENSORI - GE'!F137+'DIFENSORI - GE'!$G137*'Pesi e Budget Iniziale'!$F$8+'Pesi e Budget Iniziale'!$F$9*'DIFENSORI - GE'!$H137+VLOOKUP(B137,SQUADRE!$A$2:$B$21,2,FALSE)*'Pesi e Budget Iniziale'!$F$10+'Pesi e Budget Iniziale'!$F$11*VLOOKUP(B137,'FATTORE CASA'!$A$2:$B$21,2,FALSE)+VLOOKUP(B137,ALLENATORE!$A$2:$B$21,2,FALSE)*'Pesi e Budget Iniziale'!$F$12</f>
        <v>63.726281666666665</v>
      </c>
      <c r="J137" s="16">
        <f t="shared" si="2"/>
        <v>-10.748152800708624</v>
      </c>
      <c r="K137" s="16">
        <f t="shared" si="0"/>
        <v>1</v>
      </c>
      <c r="L137" s="15">
        <f>'DIFENSORI - GE'!$D137*'Pesi e Budget Iniziale'!$H$5+'DIFENSORI - GE'!$E137*'Pesi e Budget Iniziale'!$H$6+'Pesi e Budget Iniziale'!$H$7*'DIFENSORI - GE'!F137+'DIFENSORI - GE'!$G137*'Pesi e Budget Iniziale'!$H$8+'Pesi e Budget Iniziale'!$H$9*'DIFENSORI - GE'!$H137+VLOOKUP(B137,SQUADRE!$A$2:$B$21,2,FALSE)*'Pesi e Budget Iniziale'!$H$10+'Pesi e Budget Iniziale'!$H$11*VLOOKUP(B137,'FATTORE CASA'!$A$2:$B$21,2,FALSE)+VLOOKUP(B137,ALLENATORE!$A$2:$B$21,2,FALSE)*'Pesi e Budget Iniziale'!$H$12</f>
        <v>68.016281666666671</v>
      </c>
      <c r="M137" s="16">
        <f t="shared" si="3"/>
        <v>-4.796001914182181</v>
      </c>
      <c r="N137" s="16">
        <f t="shared" si="1"/>
        <v>1</v>
      </c>
      <c r="P137" s="19"/>
    </row>
    <row r="138" spans="1:16" ht="12.75" customHeight="1">
      <c r="A138" s="9" t="s">
        <v>591</v>
      </c>
      <c r="B138" s="14" t="s">
        <v>62</v>
      </c>
      <c r="C138" s="14">
        <v>8</v>
      </c>
      <c r="D138" s="14">
        <v>4</v>
      </c>
      <c r="E138" s="14">
        <v>5</v>
      </c>
      <c r="F138" s="14">
        <v>5.5</v>
      </c>
      <c r="G138" s="14">
        <v>5</v>
      </c>
      <c r="H138" s="14">
        <v>3</v>
      </c>
      <c r="I138" s="15">
        <f>'DIFENSORI - GE'!$D138*'Pesi e Budget Iniziale'!$F$5+'DIFENSORI - GE'!$E138*'Pesi e Budget Iniziale'!$F$6+'Pesi e Budget Iniziale'!$F$7*'DIFENSORI - GE'!F138+'DIFENSORI - GE'!$G138*'Pesi e Budget Iniziale'!$F$8+'Pesi e Budget Iniziale'!$F$9*'DIFENSORI - GE'!$H138+VLOOKUP(B138,SQUADRE!$A$2:$B$21,2,FALSE)*'Pesi e Budget Iniziale'!$F$10+'Pesi e Budget Iniziale'!$F$11*VLOOKUP(B138,'FATTORE CASA'!$A$2:$B$21,2,FALSE)+VLOOKUP(B138,ALLENATORE!$A$2:$B$21,2,FALSE)*'Pesi e Budget Iniziale'!$F$12</f>
        <v>58.317003333333339</v>
      </c>
      <c r="J138" s="16">
        <f t="shared" si="2"/>
        <v>-17.017455789915473</v>
      </c>
      <c r="K138" s="16">
        <f t="shared" si="0"/>
        <v>1</v>
      </c>
      <c r="L138" s="15">
        <f>'DIFENSORI - GE'!$D138*'Pesi e Budget Iniziale'!$H$5+'DIFENSORI - GE'!$E138*'Pesi e Budget Iniziale'!$H$6+'Pesi e Budget Iniziale'!$H$7*'DIFENSORI - GE'!F138+'DIFENSORI - GE'!$G138*'Pesi e Budget Iniziale'!$H$8+'Pesi e Budget Iniziale'!$H$9*'DIFENSORI - GE'!$H138+VLOOKUP(B138,SQUADRE!$A$2:$B$21,2,FALSE)*'Pesi e Budget Iniziale'!$H$10+'Pesi e Budget Iniziale'!$H$11*VLOOKUP(B138,'FATTORE CASA'!$A$2:$B$21,2,FALSE)+VLOOKUP(B138,ALLENATORE!$A$2:$B$21,2,FALSE)*'Pesi e Budget Iniziale'!$H$12</f>
        <v>61.892003333333335</v>
      </c>
      <c r="M138" s="16">
        <f t="shared" si="3"/>
        <v>-10.689603567629923</v>
      </c>
      <c r="N138" s="16">
        <f t="shared" si="1"/>
        <v>1</v>
      </c>
      <c r="P138" s="19"/>
    </row>
    <row r="139" spans="1:16" ht="12.75" customHeight="1">
      <c r="A139" s="9" t="s">
        <v>593</v>
      </c>
      <c r="B139" s="14" t="s">
        <v>94</v>
      </c>
      <c r="C139" s="14">
        <v>7</v>
      </c>
      <c r="D139" s="14">
        <v>5.5</v>
      </c>
      <c r="E139" s="14">
        <v>6</v>
      </c>
      <c r="F139" s="14">
        <v>6</v>
      </c>
      <c r="G139" s="14">
        <v>6</v>
      </c>
      <c r="H139" s="14">
        <v>5</v>
      </c>
      <c r="I139" s="15">
        <f>'DIFENSORI - GE'!$D139*'Pesi e Budget Iniziale'!$F$5+'DIFENSORI - GE'!$E139*'Pesi e Budget Iniziale'!$F$6+'Pesi e Budget Iniziale'!$F$7*'DIFENSORI - GE'!F139+'DIFENSORI - GE'!$G139*'Pesi e Budget Iniziale'!$F$8+'Pesi e Budget Iniziale'!$F$9*'DIFENSORI - GE'!$H139+VLOOKUP(B139,SQUADRE!$A$2:$B$21,2,FALSE)*'Pesi e Budget Iniziale'!$F$10+'Pesi e Budget Iniziale'!$F$11*VLOOKUP(B139,'FATTORE CASA'!$A$2:$B$21,2,FALSE)+VLOOKUP(B139,ALLENATORE!$A$2:$B$21,2,FALSE)*'Pesi e Budget Iniziale'!$F$12</f>
        <v>66.734481666666653</v>
      </c>
      <c r="J139" s="16">
        <f t="shared" si="2"/>
        <v>-7.2616771398212663</v>
      </c>
      <c r="K139" s="16">
        <f t="shared" si="0"/>
        <v>1</v>
      </c>
      <c r="L139" s="15">
        <f>'DIFENSORI - GE'!$D139*'Pesi e Budget Iniziale'!$H$5+'DIFENSORI - GE'!$E139*'Pesi e Budget Iniziale'!$H$6+'Pesi e Budget Iniziale'!$H$7*'DIFENSORI - GE'!F139+'DIFENSORI - GE'!$G139*'Pesi e Budget Iniziale'!$H$8+'Pesi e Budget Iniziale'!$H$9*'DIFENSORI - GE'!$H139+VLOOKUP(B139,SQUADRE!$A$2:$B$21,2,FALSE)*'Pesi e Budget Iniziale'!$H$10+'Pesi e Budget Iniziale'!$H$11*VLOOKUP(B139,'FATTORE CASA'!$A$2:$B$21,2,FALSE)+VLOOKUP(B139,ALLENATORE!$A$2:$B$21,2,FALSE)*'Pesi e Budget Iniziale'!$H$12</f>
        <v>71.024481666666659</v>
      </c>
      <c r="M139" s="16">
        <f t="shared" si="3"/>
        <v>-1.9011085848889984</v>
      </c>
      <c r="N139" s="16">
        <f t="shared" si="1"/>
        <v>1</v>
      </c>
      <c r="P139" s="19"/>
    </row>
    <row r="140" spans="1:16" ht="12.75" customHeight="1">
      <c r="A140" s="9" t="s">
        <v>595</v>
      </c>
      <c r="B140" s="14" t="s">
        <v>116</v>
      </c>
      <c r="C140" s="14">
        <v>6</v>
      </c>
      <c r="D140" s="14">
        <v>7</v>
      </c>
      <c r="E140" s="14">
        <v>6</v>
      </c>
      <c r="F140" s="14">
        <v>4</v>
      </c>
      <c r="G140" s="14">
        <v>7</v>
      </c>
      <c r="H140" s="14">
        <v>5</v>
      </c>
      <c r="I140" s="15">
        <f>'DIFENSORI - GE'!$D140*'Pesi e Budget Iniziale'!$F$5+'DIFENSORI - GE'!$E140*'Pesi e Budget Iniziale'!$F$6+'Pesi e Budget Iniziale'!$F$7*'DIFENSORI - GE'!F140+'DIFENSORI - GE'!$G140*'Pesi e Budget Iniziale'!$F$8+'Pesi e Budget Iniziale'!$F$9*'DIFENSORI - GE'!$H140+VLOOKUP(B140,SQUADRE!$A$2:$B$21,2,FALSE)*'Pesi e Budget Iniziale'!$F$10+'Pesi e Budget Iniziale'!$F$11*VLOOKUP(B140,'FATTORE CASA'!$A$2:$B$21,2,FALSE)+VLOOKUP(B140,ALLENATORE!$A$2:$B$21,2,FALSE)*'Pesi e Budget Iniziale'!$F$12</f>
        <v>66.365563333333341</v>
      </c>
      <c r="J140" s="16">
        <f t="shared" si="2"/>
        <v>-7.6892500372422248</v>
      </c>
      <c r="K140" s="16">
        <f t="shared" si="0"/>
        <v>1</v>
      </c>
      <c r="L140" s="15">
        <f>'DIFENSORI - GE'!$D140*'Pesi e Budget Iniziale'!$H$5+'DIFENSORI - GE'!$E140*'Pesi e Budget Iniziale'!$H$6+'Pesi e Budget Iniziale'!$H$7*'DIFENSORI - GE'!F140+'DIFENSORI - GE'!$G140*'Pesi e Budget Iniziale'!$H$8+'Pesi e Budget Iniziale'!$H$9*'DIFENSORI - GE'!$H140+VLOOKUP(B140,SQUADRE!$A$2:$B$21,2,FALSE)*'Pesi e Budget Iniziale'!$H$10+'Pesi e Budget Iniziale'!$H$11*VLOOKUP(B140,'FATTORE CASA'!$A$2:$B$21,2,FALSE)+VLOOKUP(B140,ALLENATORE!$A$2:$B$21,2,FALSE)*'Pesi e Budget Iniziale'!$H$12</f>
        <v>70.655563333333333</v>
      </c>
      <c r="M140" s="16">
        <f t="shared" si="3"/>
        <v>-2.2561312636406115</v>
      </c>
      <c r="N140" s="16">
        <f t="shared" si="1"/>
        <v>1</v>
      </c>
      <c r="P140" s="19"/>
    </row>
    <row r="141" spans="1:16" ht="12.75" customHeight="1">
      <c r="A141" s="9" t="s">
        <v>596</v>
      </c>
      <c r="B141" s="14" t="s">
        <v>116</v>
      </c>
      <c r="C141" s="14">
        <v>8</v>
      </c>
      <c r="D141" s="14">
        <v>7</v>
      </c>
      <c r="E141" s="14">
        <v>5</v>
      </c>
      <c r="F141" s="14">
        <v>4</v>
      </c>
      <c r="G141" s="14">
        <v>8</v>
      </c>
      <c r="H141" s="14">
        <v>5</v>
      </c>
      <c r="I141" s="15">
        <f>'DIFENSORI - GE'!$D141*'Pesi e Budget Iniziale'!$F$5+'DIFENSORI - GE'!$E141*'Pesi e Budget Iniziale'!$F$6+'Pesi e Budget Iniziale'!$F$7*'DIFENSORI - GE'!F141+'DIFENSORI - GE'!$G141*'Pesi e Budget Iniziale'!$F$8+'Pesi e Budget Iniziale'!$F$9*'DIFENSORI - GE'!$H141+VLOOKUP(B141,SQUADRE!$A$2:$B$21,2,FALSE)*'Pesi e Budget Iniziale'!$F$10+'Pesi e Budget Iniziale'!$F$11*VLOOKUP(B141,'FATTORE CASA'!$A$2:$B$21,2,FALSE)+VLOOKUP(B141,ALLENATORE!$A$2:$B$21,2,FALSE)*'Pesi e Budget Iniziale'!$F$12</f>
        <v>66.262603333333331</v>
      </c>
      <c r="J141" s="16">
        <f t="shared" si="2"/>
        <v>-7.8085797141403646</v>
      </c>
      <c r="K141" s="16">
        <f t="shared" si="0"/>
        <v>1</v>
      </c>
      <c r="L141" s="15">
        <f>'DIFENSORI - GE'!$D141*'Pesi e Budget Iniziale'!$H$5+'DIFENSORI - GE'!$E141*'Pesi e Budget Iniziale'!$H$6+'Pesi e Budget Iniziale'!$H$7*'DIFENSORI - GE'!F141+'DIFENSORI - GE'!$G141*'Pesi e Budget Iniziale'!$H$8+'Pesi e Budget Iniziale'!$H$9*'DIFENSORI - GE'!$H141+VLOOKUP(B141,SQUADRE!$A$2:$B$21,2,FALSE)*'Pesi e Budget Iniziale'!$H$10+'Pesi e Budget Iniziale'!$H$11*VLOOKUP(B141,'FATTORE CASA'!$A$2:$B$21,2,FALSE)+VLOOKUP(B141,ALLENATORE!$A$2:$B$21,2,FALSE)*'Pesi e Budget Iniziale'!$H$12</f>
        <v>69.837603333333334</v>
      </c>
      <c r="M141" s="16">
        <f t="shared" si="3"/>
        <v>-3.0432820340776416</v>
      </c>
      <c r="N141" s="16">
        <f t="shared" si="1"/>
        <v>1</v>
      </c>
      <c r="P141" s="19"/>
    </row>
    <row r="142" spans="1:16" ht="12.75" customHeight="1">
      <c r="A142" s="9" t="s">
        <v>597</v>
      </c>
      <c r="B142" s="14" t="s">
        <v>94</v>
      </c>
      <c r="C142" s="14">
        <v>8</v>
      </c>
      <c r="D142" s="14">
        <v>6</v>
      </c>
      <c r="E142" s="14">
        <v>6</v>
      </c>
      <c r="F142" s="14">
        <v>5</v>
      </c>
      <c r="G142" s="14">
        <v>6</v>
      </c>
      <c r="H142" s="14">
        <v>5</v>
      </c>
      <c r="I142" s="15">
        <f>'DIFENSORI - GE'!$D142*'Pesi e Budget Iniziale'!$F$5+'DIFENSORI - GE'!$E142*'Pesi e Budget Iniziale'!$F$6+'Pesi e Budget Iniziale'!$F$7*'DIFENSORI - GE'!F142+'DIFENSORI - GE'!$G142*'Pesi e Budget Iniziale'!$F$8+'Pesi e Budget Iniziale'!$F$9*'DIFENSORI - GE'!$H142+VLOOKUP(B142,SQUADRE!$A$2:$B$21,2,FALSE)*'Pesi e Budget Iniziale'!$F$10+'Pesi e Budget Iniziale'!$F$11*VLOOKUP(B142,'FATTORE CASA'!$A$2:$B$21,2,FALSE)+VLOOKUP(B142,ALLENATORE!$A$2:$B$21,2,FALSE)*'Pesi e Budget Iniziale'!$F$12</f>
        <v>65.978856666666658</v>
      </c>
      <c r="J142" s="16">
        <f t="shared" si="2"/>
        <v>-8.1374394466020661</v>
      </c>
      <c r="K142" s="16">
        <f t="shared" si="0"/>
        <v>1</v>
      </c>
      <c r="L142" s="15">
        <f>'DIFENSORI - GE'!$D142*'Pesi e Budget Iniziale'!$H$5+'DIFENSORI - GE'!$E142*'Pesi e Budget Iniziale'!$H$6+'Pesi e Budget Iniziale'!$H$7*'DIFENSORI - GE'!F142+'DIFENSORI - GE'!$G142*'Pesi e Budget Iniziale'!$H$8+'Pesi e Budget Iniziale'!$H$9*'DIFENSORI - GE'!$H142+VLOOKUP(B142,SQUADRE!$A$2:$B$21,2,FALSE)*'Pesi e Budget Iniziale'!$H$10+'Pesi e Budget Iniziale'!$H$11*VLOOKUP(B142,'FATTORE CASA'!$A$2:$B$21,2,FALSE)+VLOOKUP(B142,ALLENATORE!$A$2:$B$21,2,FALSE)*'Pesi e Budget Iniziale'!$H$12</f>
        <v>70.268856666666665</v>
      </c>
      <c r="M142" s="16">
        <f t="shared" si="3"/>
        <v>-2.6282722614886822</v>
      </c>
      <c r="N142" s="16">
        <f t="shared" si="1"/>
        <v>1</v>
      </c>
      <c r="P142" s="19"/>
    </row>
    <row r="143" spans="1:16" ht="12.75" customHeight="1">
      <c r="A143" s="9" t="s">
        <v>598</v>
      </c>
      <c r="B143" s="14" t="s">
        <v>84</v>
      </c>
      <c r="C143" s="14">
        <v>7</v>
      </c>
      <c r="D143" s="14">
        <v>6</v>
      </c>
      <c r="E143" s="14">
        <v>6.5</v>
      </c>
      <c r="F143" s="14">
        <v>4.5</v>
      </c>
      <c r="G143" s="14">
        <v>6</v>
      </c>
      <c r="H143" s="14">
        <v>5</v>
      </c>
      <c r="I143" s="15">
        <f>'DIFENSORI - GE'!$D143*'Pesi e Budget Iniziale'!$F$5+'DIFENSORI - GE'!$E143*'Pesi e Budget Iniziale'!$F$6+'Pesi e Budget Iniziale'!$F$7*'DIFENSORI - GE'!F143+'DIFENSORI - GE'!$G143*'Pesi e Budget Iniziale'!$F$8+'Pesi e Budget Iniziale'!$F$9*'DIFENSORI - GE'!$H143+VLOOKUP(B143,SQUADRE!$A$2:$B$21,2,FALSE)*'Pesi e Budget Iniziale'!$F$10+'Pesi e Budget Iniziale'!$F$11*VLOOKUP(B143,'FATTORE CASA'!$A$2:$B$21,2,FALSE)+VLOOKUP(B143,ALLENATORE!$A$2:$B$21,2,FALSE)*'Pesi e Budget Iniziale'!$F$12</f>
        <v>63.111815000000007</v>
      </c>
      <c r="J143" s="16">
        <f t="shared" si="2"/>
        <v>-11.460313919570368</v>
      </c>
      <c r="K143" s="16">
        <f t="shared" si="0"/>
        <v>1</v>
      </c>
      <c r="L143" s="15">
        <f>'DIFENSORI - GE'!$D143*'Pesi e Budget Iniziale'!$H$5+'DIFENSORI - GE'!$E143*'Pesi e Budget Iniziale'!$H$6+'Pesi e Budget Iniziale'!$H$7*'DIFENSORI - GE'!F143+'DIFENSORI - GE'!$G143*'Pesi e Budget Iniziale'!$H$8+'Pesi e Budget Iniziale'!$H$9*'DIFENSORI - GE'!$H143+VLOOKUP(B143,SQUADRE!$A$2:$B$21,2,FALSE)*'Pesi e Budget Iniziale'!$H$10+'Pesi e Budget Iniziale'!$H$11*VLOOKUP(B143,'FATTORE CASA'!$A$2:$B$21,2,FALSE)+VLOOKUP(B143,ALLENATORE!$A$2:$B$21,2,FALSE)*'Pesi e Budget Iniziale'!$H$12</f>
        <v>67.759315000000001</v>
      </c>
      <c r="M143" s="16">
        <f t="shared" si="3"/>
        <v>-5.0432896906545039</v>
      </c>
      <c r="N143" s="16">
        <f t="shared" si="1"/>
        <v>1</v>
      </c>
      <c r="P143" s="19"/>
    </row>
    <row r="144" spans="1:16" ht="12.75" customHeight="1">
      <c r="A144" s="9" t="s">
        <v>599</v>
      </c>
      <c r="B144" s="14" t="s">
        <v>116</v>
      </c>
      <c r="C144" s="14">
        <v>7</v>
      </c>
      <c r="D144" s="14">
        <v>7</v>
      </c>
      <c r="E144" s="14">
        <v>6</v>
      </c>
      <c r="F144" s="14">
        <v>5</v>
      </c>
      <c r="G144" s="14">
        <v>5</v>
      </c>
      <c r="H144" s="14">
        <v>5</v>
      </c>
      <c r="I144" s="15">
        <f>'DIFENSORI - GE'!$D144*'Pesi e Budget Iniziale'!$F$5+'DIFENSORI - GE'!$E144*'Pesi e Budget Iniziale'!$F$6+'Pesi e Budget Iniziale'!$F$7*'DIFENSORI - GE'!F144+'DIFENSORI - GE'!$G144*'Pesi e Budget Iniziale'!$F$8+'Pesi e Budget Iniziale'!$F$9*'DIFENSORI - GE'!$H144+VLOOKUP(B144,SQUADRE!$A$2:$B$21,2,FALSE)*'Pesi e Budget Iniziale'!$F$10+'Pesi e Budget Iniziale'!$F$11*VLOOKUP(B144,'FATTORE CASA'!$A$2:$B$21,2,FALSE)+VLOOKUP(B144,ALLENATORE!$A$2:$B$21,2,FALSE)*'Pesi e Budget Iniziale'!$F$12</f>
        <v>64.523983333333334</v>
      </c>
      <c r="J144" s="16">
        <f t="shared" si="2"/>
        <v>-9.8236240308520237</v>
      </c>
      <c r="K144" s="16">
        <f t="shared" si="0"/>
        <v>1</v>
      </c>
      <c r="L144" s="15">
        <f>'DIFENSORI - GE'!$D144*'Pesi e Budget Iniziale'!$H$5+'DIFENSORI - GE'!$E144*'Pesi e Budget Iniziale'!$H$6+'Pesi e Budget Iniziale'!$H$7*'DIFENSORI - GE'!F144+'DIFENSORI - GE'!$G144*'Pesi e Budget Iniziale'!$H$8+'Pesi e Budget Iniziale'!$H$9*'DIFENSORI - GE'!$H144+VLOOKUP(B144,SQUADRE!$A$2:$B$21,2,FALSE)*'Pesi e Budget Iniziale'!$H$10+'Pesi e Budget Iniziale'!$H$11*VLOOKUP(B144,'FATTORE CASA'!$A$2:$B$21,2,FALSE)+VLOOKUP(B144,ALLENATORE!$A$2:$B$21,2,FALSE)*'Pesi e Budget Iniziale'!$H$12</f>
        <v>68.81398333333334</v>
      </c>
      <c r="M144" s="16">
        <f t="shared" si="3"/>
        <v>-4.0283464279780077</v>
      </c>
      <c r="N144" s="16">
        <f t="shared" si="1"/>
        <v>1</v>
      </c>
      <c r="P144" s="19"/>
    </row>
    <row r="145" spans="1:16" ht="12.75" customHeight="1">
      <c r="A145" s="9" t="s">
        <v>600</v>
      </c>
      <c r="B145" s="14" t="s">
        <v>92</v>
      </c>
      <c r="C145" s="14">
        <v>7</v>
      </c>
      <c r="D145" s="14">
        <v>5</v>
      </c>
      <c r="E145" s="14">
        <v>6</v>
      </c>
      <c r="F145" s="14">
        <v>4.5</v>
      </c>
      <c r="G145" s="14">
        <v>6</v>
      </c>
      <c r="H145" s="14">
        <v>4</v>
      </c>
      <c r="I145" s="15">
        <f>'DIFENSORI - GE'!$D145*'Pesi e Budget Iniziale'!$F$5+'DIFENSORI - GE'!$E145*'Pesi e Budget Iniziale'!$F$6+'Pesi e Budget Iniziale'!$F$7*'DIFENSORI - GE'!F145+'DIFENSORI - GE'!$G145*'Pesi e Budget Iniziale'!$F$8+'Pesi e Budget Iniziale'!$F$9*'DIFENSORI - GE'!$H145+VLOOKUP(B145,SQUADRE!$A$2:$B$21,2,FALSE)*'Pesi e Budget Iniziale'!$F$10+'Pesi e Budget Iniziale'!$F$11*VLOOKUP(B145,'FATTORE CASA'!$A$2:$B$21,2,FALSE)+VLOOKUP(B145,ALLENATORE!$A$2:$B$21,2,FALSE)*'Pesi e Budget Iniziale'!$F$12</f>
        <v>59.835316666666671</v>
      </c>
      <c r="J145" s="16">
        <f t="shared" si="2"/>
        <v>-15.25774483909192</v>
      </c>
      <c r="K145" s="16">
        <f t="shared" si="0"/>
        <v>1</v>
      </c>
      <c r="L145" s="15">
        <f>'DIFENSORI - GE'!$D145*'Pesi e Budget Iniziale'!$H$5+'DIFENSORI - GE'!$E145*'Pesi e Budget Iniziale'!$H$6+'Pesi e Budget Iniziale'!$H$7*'DIFENSORI - GE'!F145+'DIFENSORI - GE'!$G145*'Pesi e Budget Iniziale'!$H$8+'Pesi e Budget Iniziale'!$H$9*'DIFENSORI - GE'!$H145+VLOOKUP(B145,SQUADRE!$A$2:$B$21,2,FALSE)*'Pesi e Budget Iniziale'!$H$10+'Pesi e Budget Iniziale'!$H$11*VLOOKUP(B145,'FATTORE CASA'!$A$2:$B$21,2,FALSE)+VLOOKUP(B145,ALLENATORE!$A$2:$B$21,2,FALSE)*'Pesi e Budget Iniziale'!$H$12</f>
        <v>64.125316666666663</v>
      </c>
      <c r="M145" s="16">
        <f t="shared" si="3"/>
        <v>-8.5404100728861536</v>
      </c>
      <c r="N145" s="16">
        <f t="shared" si="1"/>
        <v>1</v>
      </c>
      <c r="P145" s="19"/>
    </row>
    <row r="146" spans="1:16" ht="12.75" customHeight="1">
      <c r="A146" s="9" t="s">
        <v>601</v>
      </c>
      <c r="B146" s="14" t="s">
        <v>120</v>
      </c>
      <c r="C146" s="14">
        <v>7</v>
      </c>
      <c r="D146" s="14">
        <v>4</v>
      </c>
      <c r="E146" s="14">
        <v>6</v>
      </c>
      <c r="F146" s="14">
        <v>5</v>
      </c>
      <c r="G146" s="14">
        <v>5</v>
      </c>
      <c r="H146" s="14">
        <v>5</v>
      </c>
      <c r="I146" s="15">
        <f>'DIFENSORI - GE'!$D146*'Pesi e Budget Iniziale'!$F$5+'DIFENSORI - GE'!$E146*'Pesi e Budget Iniziale'!$F$6+'Pesi e Budget Iniziale'!$F$7*'DIFENSORI - GE'!F146+'DIFENSORI - GE'!$G146*'Pesi e Budget Iniziale'!$F$8+'Pesi e Budget Iniziale'!$F$9*'DIFENSORI - GE'!$H146+VLOOKUP(B146,SQUADRE!$A$2:$B$21,2,FALSE)*'Pesi e Budget Iniziale'!$F$10+'Pesi e Budget Iniziale'!$F$11*VLOOKUP(B146,'FATTORE CASA'!$A$2:$B$21,2,FALSE)+VLOOKUP(B146,ALLENATORE!$A$2:$B$21,2,FALSE)*'Pesi e Budget Iniziale'!$F$12</f>
        <v>57.821399999999997</v>
      </c>
      <c r="J146" s="16">
        <f t="shared" si="2"/>
        <v>-17.59185541730772</v>
      </c>
      <c r="K146" s="16">
        <f t="shared" si="0"/>
        <v>1</v>
      </c>
      <c r="L146" s="15">
        <f>'DIFENSORI - GE'!$D146*'Pesi e Budget Iniziale'!$H$5+'DIFENSORI - GE'!$E146*'Pesi e Budget Iniziale'!$H$6+'Pesi e Budget Iniziale'!$H$7*'DIFENSORI - GE'!F146+'DIFENSORI - GE'!$G146*'Pesi e Budget Iniziale'!$H$8+'Pesi e Budget Iniziale'!$H$9*'DIFENSORI - GE'!$H146+VLOOKUP(B146,SQUADRE!$A$2:$B$21,2,FALSE)*'Pesi e Budget Iniziale'!$H$10+'Pesi e Budget Iniziale'!$H$11*VLOOKUP(B146,'FATTORE CASA'!$A$2:$B$21,2,FALSE)+VLOOKUP(B146,ALLENATORE!$A$2:$B$21,2,FALSE)*'Pesi e Budget Iniziale'!$H$12</f>
        <v>62.111399999999996</v>
      </c>
      <c r="M146" s="16">
        <f t="shared" si="3"/>
        <v>-10.478470681916711</v>
      </c>
      <c r="N146" s="16">
        <f t="shared" si="1"/>
        <v>1</v>
      </c>
      <c r="P146" s="19"/>
    </row>
    <row r="147" spans="1:16" ht="12.75" customHeight="1">
      <c r="A147" s="9" t="s">
        <v>602</v>
      </c>
      <c r="B147" s="14" t="s">
        <v>60</v>
      </c>
      <c r="C147" s="14">
        <v>6</v>
      </c>
      <c r="D147" s="14">
        <v>5</v>
      </c>
      <c r="E147" s="14">
        <v>5</v>
      </c>
      <c r="F147" s="14">
        <v>5</v>
      </c>
      <c r="G147" s="14">
        <v>5</v>
      </c>
      <c r="H147" s="14">
        <v>5</v>
      </c>
      <c r="I147" s="15">
        <f>'DIFENSORI - GE'!$D147*'Pesi e Budget Iniziale'!$F$5+'DIFENSORI - GE'!$E147*'Pesi e Budget Iniziale'!$F$6+'Pesi e Budget Iniziale'!$F$7*'DIFENSORI - GE'!F147+'DIFENSORI - GE'!$G147*'Pesi e Budget Iniziale'!$F$8+'Pesi e Budget Iniziale'!$F$9*'DIFENSORI - GE'!$H147+VLOOKUP(B147,SQUADRE!$A$2:$B$21,2,FALSE)*'Pesi e Budget Iniziale'!$F$10+'Pesi e Budget Iniziale'!$F$11*VLOOKUP(B147,'FATTORE CASA'!$A$2:$B$21,2,FALSE)+VLOOKUP(B147,ALLENATORE!$A$2:$B$21,2,FALSE)*'Pesi e Budget Iniziale'!$F$12</f>
        <v>60.913233333333331</v>
      </c>
      <c r="J147" s="16">
        <f t="shared" si="2"/>
        <v>-14.008449505404606</v>
      </c>
      <c r="K147" s="16">
        <f t="shared" si="0"/>
        <v>1</v>
      </c>
      <c r="L147" s="15">
        <f>'DIFENSORI - GE'!$D147*'Pesi e Budget Iniziale'!$H$5+'DIFENSORI - GE'!$E147*'Pesi e Budget Iniziale'!$H$6+'Pesi e Budget Iniziale'!$H$7*'DIFENSORI - GE'!F147+'DIFENSORI - GE'!$G147*'Pesi e Budget Iniziale'!$H$8+'Pesi e Budget Iniziale'!$H$9*'DIFENSORI - GE'!$H147+VLOOKUP(B147,SQUADRE!$A$2:$B$21,2,FALSE)*'Pesi e Budget Iniziale'!$H$10+'Pesi e Budget Iniziale'!$H$11*VLOOKUP(B147,'FATTORE CASA'!$A$2:$B$21,2,FALSE)+VLOOKUP(B147,ALLENATORE!$A$2:$B$21,2,FALSE)*'Pesi e Budget Iniziale'!$H$12</f>
        <v>64.488233333333341</v>
      </c>
      <c r="M147" s="16">
        <f t="shared" si="3"/>
        <v>-8.1911630024045792</v>
      </c>
      <c r="N147" s="16">
        <f t="shared" si="1"/>
        <v>1</v>
      </c>
      <c r="P147" s="19"/>
    </row>
    <row r="148" spans="1:16" ht="12.75" customHeight="1">
      <c r="A148" s="9" t="s">
        <v>603</v>
      </c>
      <c r="B148" s="14" t="s">
        <v>108</v>
      </c>
      <c r="C148" s="14">
        <v>6</v>
      </c>
      <c r="D148" s="14">
        <v>5</v>
      </c>
      <c r="E148" s="14">
        <v>6</v>
      </c>
      <c r="F148" s="14">
        <v>4</v>
      </c>
      <c r="G148" s="14">
        <v>5.5</v>
      </c>
      <c r="H148" s="14">
        <v>4.5</v>
      </c>
      <c r="I148" s="15">
        <f>'DIFENSORI - GE'!$D148*'Pesi e Budget Iniziale'!$F$5+'DIFENSORI - GE'!$E148*'Pesi e Budget Iniziale'!$F$6+'Pesi e Budget Iniziale'!$F$7*'DIFENSORI - GE'!F148+'DIFENSORI - GE'!$G148*'Pesi e Budget Iniziale'!$F$8+'Pesi e Budget Iniziale'!$F$9*'DIFENSORI - GE'!$H148+VLOOKUP(B148,SQUADRE!$A$2:$B$21,2,FALSE)*'Pesi e Budget Iniziale'!$F$10+'Pesi e Budget Iniziale'!$F$11*VLOOKUP(B148,'FATTORE CASA'!$A$2:$B$21,2,FALSE)+VLOOKUP(B148,ALLENATORE!$A$2:$B$21,2,FALSE)*'Pesi e Budget Iniziale'!$F$12</f>
        <v>61.123616666666663</v>
      </c>
      <c r="J148" s="16">
        <f t="shared" si="2"/>
        <v>-13.764617190025639</v>
      </c>
      <c r="K148" s="16">
        <f t="shared" si="0"/>
        <v>1</v>
      </c>
      <c r="L148" s="15">
        <f>'DIFENSORI - GE'!$D148*'Pesi e Budget Iniziale'!$H$5+'DIFENSORI - GE'!$E148*'Pesi e Budget Iniziale'!$H$6+'Pesi e Budget Iniziale'!$H$7*'DIFENSORI - GE'!F148+'DIFENSORI - GE'!$G148*'Pesi e Budget Iniziale'!$H$8+'Pesi e Budget Iniziale'!$H$9*'DIFENSORI - GE'!$H148+VLOOKUP(B148,SQUADRE!$A$2:$B$21,2,FALSE)*'Pesi e Budget Iniziale'!$H$10+'Pesi e Budget Iniziale'!$H$11*VLOOKUP(B148,'FATTORE CASA'!$A$2:$B$21,2,FALSE)+VLOOKUP(B148,ALLENATORE!$A$2:$B$21,2,FALSE)*'Pesi e Budget Iniziale'!$H$12</f>
        <v>65.41361666666667</v>
      </c>
      <c r="M148" s="16">
        <f t="shared" si="3"/>
        <v>-7.3006350991050155</v>
      </c>
      <c r="N148" s="16">
        <f t="shared" si="1"/>
        <v>1</v>
      </c>
      <c r="P148" s="19"/>
    </row>
    <row r="149" spans="1:16" ht="12.75" customHeight="1">
      <c r="A149" s="9" t="s">
        <v>604</v>
      </c>
      <c r="B149" s="14" t="s">
        <v>52</v>
      </c>
      <c r="C149" s="14">
        <v>6</v>
      </c>
      <c r="D149" s="14">
        <v>4</v>
      </c>
      <c r="E149" s="14">
        <v>4</v>
      </c>
      <c r="F149" s="14">
        <v>4</v>
      </c>
      <c r="G149" s="14">
        <v>5</v>
      </c>
      <c r="H149" s="14">
        <v>3</v>
      </c>
      <c r="I149" s="15">
        <f>'DIFENSORI - GE'!$D149*'Pesi e Budget Iniziale'!$F$5+'DIFENSORI - GE'!$E149*'Pesi e Budget Iniziale'!$F$6+'Pesi e Budget Iniziale'!$F$7*'DIFENSORI - GE'!F149+'DIFENSORI - GE'!$G149*'Pesi e Budget Iniziale'!$F$8+'Pesi e Budget Iniziale'!$F$9*'DIFENSORI - GE'!$H149+VLOOKUP(B149,SQUADRE!$A$2:$B$21,2,FALSE)*'Pesi e Budget Iniziale'!$F$10+'Pesi e Budget Iniziale'!$F$11*VLOOKUP(B149,'FATTORE CASA'!$A$2:$B$21,2,FALSE)+VLOOKUP(B149,ALLENATORE!$A$2:$B$21,2,FALSE)*'Pesi e Budget Iniziale'!$F$12</f>
        <v>52.054253333333328</v>
      </c>
      <c r="J149" s="16">
        <f t="shared" si="2"/>
        <v>-24.275924457298778</v>
      </c>
      <c r="K149" s="16">
        <f t="shared" si="0"/>
        <v>1</v>
      </c>
      <c r="L149" s="15">
        <f>'DIFENSORI - GE'!$D149*'Pesi e Budget Iniziale'!$H$5+'DIFENSORI - GE'!$E149*'Pesi e Budget Iniziale'!$H$6+'Pesi e Budget Iniziale'!$H$7*'DIFENSORI - GE'!F149+'DIFENSORI - GE'!$G149*'Pesi e Budget Iniziale'!$H$8+'Pesi e Budget Iniziale'!$H$9*'DIFENSORI - GE'!$H149+VLOOKUP(B149,SQUADRE!$A$2:$B$21,2,FALSE)*'Pesi e Budget Iniziale'!$H$10+'Pesi e Budget Iniziale'!$H$11*VLOOKUP(B149,'FATTORE CASA'!$A$2:$B$21,2,FALSE)+VLOOKUP(B149,ALLENATORE!$A$2:$B$21,2,FALSE)*'Pesi e Budget Iniziale'!$H$12</f>
        <v>54.914253333333328</v>
      </c>
      <c r="M149" s="16">
        <f t="shared" si="3"/>
        <v>-17.404530077993456</v>
      </c>
      <c r="N149" s="16">
        <f t="shared" si="1"/>
        <v>1</v>
      </c>
      <c r="P149" s="19"/>
    </row>
    <row r="150" spans="1:16" ht="12.75" customHeight="1">
      <c r="A150" s="9" t="s">
        <v>616</v>
      </c>
      <c r="B150" s="14" t="s">
        <v>60</v>
      </c>
      <c r="C150" s="14">
        <v>6</v>
      </c>
      <c r="D150" s="14">
        <v>5</v>
      </c>
      <c r="E150" s="14">
        <v>5</v>
      </c>
      <c r="F150" s="14">
        <v>5</v>
      </c>
      <c r="G150" s="14">
        <v>5</v>
      </c>
      <c r="H150" s="14">
        <v>5</v>
      </c>
      <c r="I150" s="15">
        <f>'DIFENSORI - GE'!$D150*'Pesi e Budget Iniziale'!$F$5+'DIFENSORI - GE'!$E150*'Pesi e Budget Iniziale'!$F$6+'Pesi e Budget Iniziale'!$F$7*'DIFENSORI - GE'!F150+'DIFENSORI - GE'!$G150*'Pesi e Budget Iniziale'!$F$8+'Pesi e Budget Iniziale'!$F$9*'DIFENSORI - GE'!$H150+VLOOKUP(B150,SQUADRE!$A$2:$B$21,2,FALSE)*'Pesi e Budget Iniziale'!$F$10+'Pesi e Budget Iniziale'!$F$11*VLOOKUP(B150,'FATTORE CASA'!$A$2:$B$21,2,FALSE)+VLOOKUP(B150,ALLENATORE!$A$2:$B$21,2,FALSE)*'Pesi e Budget Iniziale'!$F$12</f>
        <v>60.913233333333331</v>
      </c>
      <c r="J150" s="16">
        <f t="shared" si="2"/>
        <v>-14.008449505404606</v>
      </c>
      <c r="K150" s="16">
        <f t="shared" si="0"/>
        <v>1</v>
      </c>
      <c r="L150" s="15">
        <f>'DIFENSORI - GE'!$D150*'Pesi e Budget Iniziale'!$H$5+'DIFENSORI - GE'!$E150*'Pesi e Budget Iniziale'!$H$6+'Pesi e Budget Iniziale'!$H$7*'DIFENSORI - GE'!F150+'DIFENSORI - GE'!$G150*'Pesi e Budget Iniziale'!$H$8+'Pesi e Budget Iniziale'!$H$9*'DIFENSORI - GE'!$H150+VLOOKUP(B150,SQUADRE!$A$2:$B$21,2,FALSE)*'Pesi e Budget Iniziale'!$H$10+'Pesi e Budget Iniziale'!$H$11*VLOOKUP(B150,'FATTORE CASA'!$A$2:$B$21,2,FALSE)+VLOOKUP(B150,ALLENATORE!$A$2:$B$21,2,FALSE)*'Pesi e Budget Iniziale'!$H$12</f>
        <v>64.488233333333341</v>
      </c>
      <c r="M150" s="16">
        <f t="shared" si="3"/>
        <v>-8.1911630024045792</v>
      </c>
      <c r="N150" s="16">
        <f t="shared" si="1"/>
        <v>1</v>
      </c>
      <c r="P150" s="19"/>
    </row>
    <row r="151" spans="1:16" ht="12.75" customHeight="1">
      <c r="A151" s="9" t="s">
        <v>617</v>
      </c>
      <c r="B151" s="14" t="s">
        <v>112</v>
      </c>
      <c r="C151" s="14">
        <v>7</v>
      </c>
      <c r="D151" s="14">
        <v>5</v>
      </c>
      <c r="E151" s="14">
        <v>6</v>
      </c>
      <c r="F151" s="14">
        <v>5</v>
      </c>
      <c r="G151" s="14">
        <v>5</v>
      </c>
      <c r="H151" s="14">
        <v>4</v>
      </c>
      <c r="I151" s="15">
        <f>'DIFENSORI - GE'!$D151*'Pesi e Budget Iniziale'!$F$5+'DIFENSORI - GE'!$E151*'Pesi e Budget Iniziale'!$F$6+'Pesi e Budget Iniziale'!$F$7*'DIFENSORI - GE'!F151+'DIFENSORI - GE'!$G151*'Pesi e Budget Iniziale'!$F$8+'Pesi e Budget Iniziale'!$F$9*'DIFENSORI - GE'!$H151+VLOOKUP(B151,SQUADRE!$A$2:$B$21,2,FALSE)*'Pesi e Budget Iniziale'!$F$10+'Pesi e Budget Iniziale'!$F$11*VLOOKUP(B151,'FATTORE CASA'!$A$2:$B$21,2,FALSE)+VLOOKUP(B151,ALLENATORE!$A$2:$B$21,2,FALSE)*'Pesi e Budget Iniziale'!$F$12</f>
        <v>59.581859999999999</v>
      </c>
      <c r="J151" s="16">
        <f t="shared" si="2"/>
        <v>-15.551498744890402</v>
      </c>
      <c r="K151" s="16">
        <f t="shared" si="0"/>
        <v>1</v>
      </c>
      <c r="L151" s="15">
        <f>'DIFENSORI - GE'!$D151*'Pesi e Budget Iniziale'!$H$5+'DIFENSORI - GE'!$E151*'Pesi e Budget Iniziale'!$H$6+'Pesi e Budget Iniziale'!$H$7*'DIFENSORI - GE'!F151+'DIFENSORI - GE'!$G151*'Pesi e Budget Iniziale'!$H$8+'Pesi e Budget Iniziale'!$H$9*'DIFENSORI - GE'!$H151+VLOOKUP(B151,SQUADRE!$A$2:$B$21,2,FALSE)*'Pesi e Budget Iniziale'!$H$10+'Pesi e Budget Iniziale'!$H$11*VLOOKUP(B151,'FATTORE CASA'!$A$2:$B$21,2,FALSE)+VLOOKUP(B151,ALLENATORE!$A$2:$B$21,2,FALSE)*'Pesi e Budget Iniziale'!$H$12</f>
        <v>63.871859999999998</v>
      </c>
      <c r="M151" s="16">
        <f t="shared" si="3"/>
        <v>-8.7843200567962114</v>
      </c>
      <c r="N151" s="16">
        <f t="shared" si="1"/>
        <v>1</v>
      </c>
      <c r="P151" s="19"/>
    </row>
    <row r="152" spans="1:16" ht="12.75" customHeight="1">
      <c r="A152" s="9" t="s">
        <v>618</v>
      </c>
      <c r="B152" s="14" t="s">
        <v>96</v>
      </c>
      <c r="C152" s="14">
        <v>8</v>
      </c>
      <c r="D152" s="14">
        <v>7</v>
      </c>
      <c r="E152" s="14">
        <v>7</v>
      </c>
      <c r="F152" s="14">
        <v>4</v>
      </c>
      <c r="G152" s="14">
        <v>5</v>
      </c>
      <c r="H152" s="14">
        <v>7</v>
      </c>
      <c r="I152" s="15">
        <f>'DIFENSORI - GE'!$D152*'Pesi e Budget Iniziale'!$F$5+'DIFENSORI - GE'!$E152*'Pesi e Budget Iniziale'!$F$6+'Pesi e Budget Iniziale'!$F$7*'DIFENSORI - GE'!F152+'DIFENSORI - GE'!$G152*'Pesi e Budget Iniziale'!$F$8+'Pesi e Budget Iniziale'!$F$9*'DIFENSORI - GE'!$H152+VLOOKUP(B152,SQUADRE!$A$2:$B$21,2,FALSE)*'Pesi e Budget Iniziale'!$F$10+'Pesi e Budget Iniziale'!$F$11*VLOOKUP(B152,'FATTORE CASA'!$A$2:$B$21,2,FALSE)+VLOOKUP(B152,ALLENATORE!$A$2:$B$21,2,FALSE)*'Pesi e Budget Iniziale'!$F$12</f>
        <v>69.63354666666666</v>
      </c>
      <c r="J152" s="16">
        <f t="shared" si="2"/>
        <v>-3.9016879230702237</v>
      </c>
      <c r="K152" s="16">
        <f t="shared" si="0"/>
        <v>1</v>
      </c>
      <c r="L152" s="15">
        <f>'DIFENSORI - GE'!$D152*'Pesi e Budget Iniziale'!$H$5+'DIFENSORI - GE'!$E152*'Pesi e Budget Iniziale'!$H$6+'Pesi e Budget Iniziale'!$H$7*'DIFENSORI - GE'!F152+'DIFENSORI - GE'!$G152*'Pesi e Budget Iniziale'!$H$8+'Pesi e Budget Iniziale'!$H$9*'DIFENSORI - GE'!$H152+VLOOKUP(B152,SQUADRE!$A$2:$B$21,2,FALSE)*'Pesi e Budget Iniziale'!$H$10+'Pesi e Budget Iniziale'!$H$11*VLOOKUP(B152,'FATTORE CASA'!$A$2:$B$21,2,FALSE)+VLOOKUP(B152,ALLENATORE!$A$2:$B$21,2,FALSE)*'Pesi e Budget Iniziale'!$H$12</f>
        <v>74.638546666666656</v>
      </c>
      <c r="M152" s="16">
        <f t="shared" si="3"/>
        <v>1.5768292716803742</v>
      </c>
      <c r="N152" s="16">
        <f t="shared" si="1"/>
        <v>1.5768292716803742</v>
      </c>
      <c r="P152" s="19"/>
    </row>
    <row r="153" spans="1:16" ht="12.75" customHeight="1">
      <c r="A153" s="9" t="s">
        <v>619</v>
      </c>
      <c r="B153" s="14" t="s">
        <v>49</v>
      </c>
      <c r="C153" s="14">
        <v>8</v>
      </c>
      <c r="D153" s="14">
        <v>2</v>
      </c>
      <c r="E153" s="14">
        <v>5</v>
      </c>
      <c r="F153" s="14">
        <v>5.5</v>
      </c>
      <c r="G153" s="14">
        <v>5</v>
      </c>
      <c r="H153" s="14">
        <v>2</v>
      </c>
      <c r="I153" s="15">
        <f>'DIFENSORI - GE'!$D153*'Pesi e Budget Iniziale'!$F$5+'DIFENSORI - GE'!$E153*'Pesi e Budget Iniziale'!$F$6+'Pesi e Budget Iniziale'!$F$7*'DIFENSORI - GE'!F153+'DIFENSORI - GE'!$G153*'Pesi e Budget Iniziale'!$F$8+'Pesi e Budget Iniziale'!$F$9*'DIFENSORI - GE'!$H153+VLOOKUP(B153,SQUADRE!$A$2:$B$21,2,FALSE)*'Pesi e Budget Iniziale'!$F$10+'Pesi e Budget Iniziale'!$F$11*VLOOKUP(B153,'FATTORE CASA'!$A$2:$B$21,2,FALSE)+VLOOKUP(B153,ALLENATORE!$A$2:$B$21,2,FALSE)*'Pesi e Budget Iniziale'!$F$12</f>
        <v>54.005813333333343</v>
      </c>
      <c r="J153" s="16">
        <f t="shared" si="2"/>
        <v>-22.014084672456875</v>
      </c>
      <c r="K153" s="16">
        <f t="shared" si="0"/>
        <v>1</v>
      </c>
      <c r="L153" s="15">
        <f>'DIFENSORI - GE'!$D153*'Pesi e Budget Iniziale'!$H$5+'DIFENSORI - GE'!$E153*'Pesi e Budget Iniziale'!$H$6+'Pesi e Budget Iniziale'!$H$7*'DIFENSORI - GE'!F153+'DIFENSORI - GE'!$G153*'Pesi e Budget Iniziale'!$H$8+'Pesi e Budget Iniziale'!$H$9*'DIFENSORI - GE'!$H153+VLOOKUP(B153,SQUADRE!$A$2:$B$21,2,FALSE)*'Pesi e Budget Iniziale'!$H$10+'Pesi e Budget Iniziale'!$H$11*VLOOKUP(B153,'FATTORE CASA'!$A$2:$B$21,2,FALSE)+VLOOKUP(B153,ALLENATORE!$A$2:$B$21,2,FALSE)*'Pesi e Budget Iniziale'!$H$12</f>
        <v>57.580813333333339</v>
      </c>
      <c r="M153" s="16">
        <f t="shared" si="3"/>
        <v>-14.838408558094486</v>
      </c>
      <c r="N153" s="16">
        <f t="shared" si="1"/>
        <v>1</v>
      </c>
      <c r="P153" s="19"/>
    </row>
    <row r="154" spans="1:16" ht="12.75" customHeight="1">
      <c r="A154" s="9" t="s">
        <v>620</v>
      </c>
      <c r="B154" s="14" t="s">
        <v>96</v>
      </c>
      <c r="C154" s="14">
        <v>8</v>
      </c>
      <c r="D154" s="14">
        <v>5</v>
      </c>
      <c r="E154" s="14">
        <v>6</v>
      </c>
      <c r="F154" s="14">
        <v>6</v>
      </c>
      <c r="G154" s="14">
        <v>7.5</v>
      </c>
      <c r="H154" s="14">
        <v>4.5</v>
      </c>
      <c r="I154" s="15">
        <f>'DIFENSORI - GE'!$D154*'Pesi e Budget Iniziale'!$F$5+'DIFENSORI - GE'!$E154*'Pesi e Budget Iniziale'!$F$6+'Pesi e Budget Iniziale'!$F$7*'DIFENSORI - GE'!F154+'DIFENSORI - GE'!$G154*'Pesi e Budget Iniziale'!$F$8+'Pesi e Budget Iniziale'!$F$9*'DIFENSORI - GE'!$H154+VLOOKUP(B154,SQUADRE!$A$2:$B$21,2,FALSE)*'Pesi e Budget Iniziale'!$F$10+'Pesi e Budget Iniziale'!$F$11*VLOOKUP(B154,'FATTORE CASA'!$A$2:$B$21,2,FALSE)+VLOOKUP(B154,ALLENATORE!$A$2:$B$21,2,FALSE)*'Pesi e Budget Iniziale'!$F$12</f>
        <v>67.569796666666662</v>
      </c>
      <c r="J154" s="16">
        <f t="shared" si="2"/>
        <v>-6.293554868471567</v>
      </c>
      <c r="K154" s="16">
        <f t="shared" si="0"/>
        <v>1</v>
      </c>
      <c r="L154" s="15">
        <f>'DIFENSORI - GE'!$D154*'Pesi e Budget Iniziale'!$H$5+'DIFENSORI - GE'!$E154*'Pesi e Budget Iniziale'!$H$6+'Pesi e Budget Iniziale'!$H$7*'DIFENSORI - GE'!F154+'DIFENSORI - GE'!$G154*'Pesi e Budget Iniziale'!$H$8+'Pesi e Budget Iniziale'!$H$9*'DIFENSORI - GE'!$H154+VLOOKUP(B154,SQUADRE!$A$2:$B$21,2,FALSE)*'Pesi e Budget Iniziale'!$H$10+'Pesi e Budget Iniziale'!$H$11*VLOOKUP(B154,'FATTORE CASA'!$A$2:$B$21,2,FALSE)+VLOOKUP(B154,ALLENATORE!$A$2:$B$21,2,FALSE)*'Pesi e Budget Iniziale'!$H$12</f>
        <v>71.859796666666654</v>
      </c>
      <c r="M154" s="16">
        <f t="shared" si="3"/>
        <v>-1.0972565067829798</v>
      </c>
      <c r="N154" s="16">
        <f t="shared" si="1"/>
        <v>1</v>
      </c>
      <c r="P154" s="19"/>
    </row>
    <row r="155" spans="1:16" ht="12.75" customHeight="1">
      <c r="A155" s="9" t="s">
        <v>621</v>
      </c>
      <c r="B155" s="14" t="s">
        <v>92</v>
      </c>
      <c r="C155" s="14">
        <v>8</v>
      </c>
      <c r="D155" s="14">
        <v>5</v>
      </c>
      <c r="E155" s="14">
        <v>4</v>
      </c>
      <c r="F155" s="14">
        <v>5.5</v>
      </c>
      <c r="G155" s="14">
        <v>5.5</v>
      </c>
      <c r="H155" s="14">
        <v>4</v>
      </c>
      <c r="I155" s="15">
        <f>'DIFENSORI - GE'!$D155*'Pesi e Budget Iniziale'!$F$5+'DIFENSORI - GE'!$E155*'Pesi e Budget Iniziale'!$F$6+'Pesi e Budget Iniziale'!$F$7*'DIFENSORI - GE'!F155+'DIFENSORI - GE'!$G155*'Pesi e Budget Iniziale'!$F$8+'Pesi e Budget Iniziale'!$F$9*'DIFENSORI - GE'!$H155+VLOOKUP(B155,SQUADRE!$A$2:$B$21,2,FALSE)*'Pesi e Budget Iniziale'!$F$10+'Pesi e Budget Iniziale'!$F$11*VLOOKUP(B155,'FATTORE CASA'!$A$2:$B$21,2,FALSE)+VLOOKUP(B155,ALLENATORE!$A$2:$B$21,2,FALSE)*'Pesi e Budget Iniziale'!$F$12</f>
        <v>56.921171666666666</v>
      </c>
      <c r="J155" s="16">
        <f t="shared" si="2"/>
        <v>-18.635211634782578</v>
      </c>
      <c r="K155" s="16">
        <f t="shared" si="0"/>
        <v>1</v>
      </c>
      <c r="L155" s="15">
        <f>'DIFENSORI - GE'!$D155*'Pesi e Budget Iniziale'!$H$5+'DIFENSORI - GE'!$E155*'Pesi e Budget Iniziale'!$H$6+'Pesi e Budget Iniziale'!$H$7*'DIFENSORI - GE'!F155+'DIFENSORI - GE'!$G155*'Pesi e Budget Iniziale'!$H$8+'Pesi e Budget Iniziale'!$H$9*'DIFENSORI - GE'!$H155+VLOOKUP(B155,SQUADRE!$A$2:$B$21,2,FALSE)*'Pesi e Budget Iniziale'!$H$10+'Pesi e Budget Iniziale'!$H$11*VLOOKUP(B155,'FATTORE CASA'!$A$2:$B$21,2,FALSE)+VLOOKUP(B155,ALLENATORE!$A$2:$B$21,2,FALSE)*'Pesi e Budget Iniziale'!$H$12</f>
        <v>59.781171666666665</v>
      </c>
      <c r="M155" s="16">
        <f t="shared" si="3"/>
        <v>-12.720928782407583</v>
      </c>
      <c r="N155" s="16">
        <f t="shared" si="1"/>
        <v>1</v>
      </c>
      <c r="P155" s="19"/>
    </row>
    <row r="156" spans="1:16" ht="12.75" customHeight="1">
      <c r="A156" s="9" t="s">
        <v>626</v>
      </c>
      <c r="B156" s="14" t="s">
        <v>96</v>
      </c>
      <c r="C156" s="14">
        <v>5</v>
      </c>
      <c r="D156" s="14">
        <v>7</v>
      </c>
      <c r="E156" s="14">
        <v>5.5</v>
      </c>
      <c r="F156" s="14">
        <v>4</v>
      </c>
      <c r="G156" s="14">
        <v>5.5</v>
      </c>
      <c r="H156" s="14">
        <v>6.5</v>
      </c>
      <c r="I156" s="15">
        <f>'DIFENSORI - GE'!$D156*'Pesi e Budget Iniziale'!$F$5+'DIFENSORI - GE'!$E156*'Pesi e Budget Iniziale'!$F$6+'Pesi e Budget Iniziale'!$F$7*'DIFENSORI - GE'!F156+'DIFENSORI - GE'!$G156*'Pesi e Budget Iniziale'!$F$8+'Pesi e Budget Iniziale'!$F$9*'DIFENSORI - GE'!$H156+VLOOKUP(B156,SQUADRE!$A$2:$B$21,2,FALSE)*'Pesi e Budget Iniziale'!$F$10+'Pesi e Budget Iniziale'!$F$11*VLOOKUP(B156,'FATTORE CASA'!$A$2:$B$21,2,FALSE)+VLOOKUP(B156,ALLENATORE!$A$2:$B$21,2,FALSE)*'Pesi e Budget Iniziale'!$F$12</f>
        <v>66.879171666666664</v>
      </c>
      <c r="J156" s="16">
        <f t="shared" si="2"/>
        <v>-7.0939827832712226</v>
      </c>
      <c r="K156" s="16">
        <f t="shared" si="0"/>
        <v>1</v>
      </c>
      <c r="L156" s="15">
        <f>'DIFENSORI - GE'!$D156*'Pesi e Budget Iniziale'!$H$5+'DIFENSORI - GE'!$E156*'Pesi e Budget Iniziale'!$H$6+'Pesi e Budget Iniziale'!$H$7*'DIFENSORI - GE'!F156+'DIFENSORI - GE'!$G156*'Pesi e Budget Iniziale'!$H$8+'Pesi e Budget Iniziale'!$H$9*'DIFENSORI - GE'!$H156+VLOOKUP(B156,SQUADRE!$A$2:$B$21,2,FALSE)*'Pesi e Budget Iniziale'!$H$10+'Pesi e Budget Iniziale'!$H$11*VLOOKUP(B156,'FATTORE CASA'!$A$2:$B$21,2,FALSE)+VLOOKUP(B156,ALLENATORE!$A$2:$B$21,2,FALSE)*'Pesi e Budget Iniziale'!$H$12</f>
        <v>70.811671666666669</v>
      </c>
      <c r="M156" s="16">
        <f t="shared" si="3"/>
        <v>-2.1059028969051106</v>
      </c>
      <c r="N156" s="16">
        <f t="shared" si="1"/>
        <v>1</v>
      </c>
      <c r="P156" s="19"/>
    </row>
    <row r="157" spans="1:16" ht="12.75" customHeight="1">
      <c r="A157" s="9" t="s">
        <v>628</v>
      </c>
      <c r="B157" s="14" t="s">
        <v>108</v>
      </c>
      <c r="C157" s="14">
        <v>8</v>
      </c>
      <c r="D157" s="14">
        <v>5</v>
      </c>
      <c r="E157" s="14">
        <v>5</v>
      </c>
      <c r="F157" s="14">
        <v>4</v>
      </c>
      <c r="G157" s="14">
        <v>5.5</v>
      </c>
      <c r="H157" s="14">
        <v>4</v>
      </c>
      <c r="I157" s="15">
        <f>'DIFENSORI - GE'!$D157*'Pesi e Budget Iniziale'!$F$5+'DIFENSORI - GE'!$E157*'Pesi e Budget Iniziale'!$F$6+'Pesi e Budget Iniziale'!$F$7*'DIFENSORI - GE'!F157+'DIFENSORI - GE'!$G157*'Pesi e Budget Iniziale'!$F$8+'Pesi e Budget Iniziale'!$F$9*'DIFENSORI - GE'!$H157+VLOOKUP(B157,SQUADRE!$A$2:$B$21,2,FALSE)*'Pesi e Budget Iniziale'!$F$10+'Pesi e Budget Iniziale'!$F$11*VLOOKUP(B157,'FATTORE CASA'!$A$2:$B$21,2,FALSE)+VLOOKUP(B157,ALLENATORE!$A$2:$B$21,2,FALSE)*'Pesi e Budget Iniziale'!$F$12</f>
        <v>58.42072166666668</v>
      </c>
      <c r="J157" s="16">
        <f t="shared" si="2"/>
        <v>-16.897247211777554</v>
      </c>
      <c r="K157" s="16">
        <f t="shared" si="0"/>
        <v>1</v>
      </c>
      <c r="L157" s="15">
        <f>'DIFENSORI - GE'!$D157*'Pesi e Budget Iniziale'!$H$5+'DIFENSORI - GE'!$E157*'Pesi e Budget Iniziale'!$H$6+'Pesi e Budget Iniziale'!$H$7*'DIFENSORI - GE'!F157+'DIFENSORI - GE'!$G157*'Pesi e Budget Iniziale'!$H$8+'Pesi e Budget Iniziale'!$H$9*'DIFENSORI - GE'!$H157+VLOOKUP(B157,SQUADRE!$A$2:$B$21,2,FALSE)*'Pesi e Budget Iniziale'!$H$10+'Pesi e Budget Iniziale'!$H$11*VLOOKUP(B157,'FATTORE CASA'!$A$2:$B$21,2,FALSE)+VLOOKUP(B157,ALLENATORE!$A$2:$B$21,2,FALSE)*'Pesi e Budget Iniziale'!$H$12</f>
        <v>61.995721666666668</v>
      </c>
      <c r="M157" s="16">
        <f t="shared" si="3"/>
        <v>-10.589791882471992</v>
      </c>
      <c r="N157" s="16">
        <f t="shared" si="1"/>
        <v>1</v>
      </c>
      <c r="P157" s="19"/>
    </row>
    <row r="158" spans="1:16" ht="12.75" customHeight="1">
      <c r="A158" s="9" t="s">
        <v>631</v>
      </c>
      <c r="B158" s="14" t="s">
        <v>84</v>
      </c>
      <c r="C158" s="14">
        <v>5</v>
      </c>
      <c r="D158" s="14">
        <v>5</v>
      </c>
      <c r="E158" s="14">
        <v>6</v>
      </c>
      <c r="F158" s="14">
        <v>5</v>
      </c>
      <c r="G158" s="14">
        <v>6.5</v>
      </c>
      <c r="H158" s="14">
        <v>3</v>
      </c>
      <c r="I158" s="15">
        <f>'DIFENSORI - GE'!$D158*'Pesi e Budget Iniziale'!$F$5+'DIFENSORI - GE'!$E158*'Pesi e Budget Iniziale'!$F$6+'Pesi e Budget Iniziale'!$F$7*'DIFENSORI - GE'!F158+'DIFENSORI - GE'!$G158*'Pesi e Budget Iniziale'!$F$8+'Pesi e Budget Iniziale'!$F$9*'DIFENSORI - GE'!$H158+VLOOKUP(B158,SQUADRE!$A$2:$B$21,2,FALSE)*'Pesi e Budget Iniziale'!$F$10+'Pesi e Budget Iniziale'!$F$11*VLOOKUP(B158,'FATTORE CASA'!$A$2:$B$21,2,FALSE)+VLOOKUP(B158,ALLENATORE!$A$2:$B$21,2,FALSE)*'Pesi e Budget Iniziale'!$F$12</f>
        <v>58.667504999999998</v>
      </c>
      <c r="J158" s="16">
        <f t="shared" si="2"/>
        <v>-16.611227636889161</v>
      </c>
      <c r="K158" s="16">
        <f t="shared" si="0"/>
        <v>1</v>
      </c>
      <c r="L158" s="15">
        <f>'DIFENSORI - GE'!$D158*'Pesi e Budget Iniziale'!$H$5+'DIFENSORI - GE'!$E158*'Pesi e Budget Iniziale'!$H$6+'Pesi e Budget Iniziale'!$H$7*'DIFENSORI - GE'!F158+'DIFENSORI - GE'!$G158*'Pesi e Budget Iniziale'!$H$8+'Pesi e Budget Iniziale'!$H$9*'DIFENSORI - GE'!$H158+VLOOKUP(B158,SQUADRE!$A$2:$B$21,2,FALSE)*'Pesi e Budget Iniziale'!$H$10+'Pesi e Budget Iniziale'!$H$11*VLOOKUP(B158,'FATTORE CASA'!$A$2:$B$21,2,FALSE)+VLOOKUP(B158,ALLENATORE!$A$2:$B$21,2,FALSE)*'Pesi e Budget Iniziale'!$H$12</f>
        <v>62.957504999999998</v>
      </c>
      <c r="M158" s="16">
        <f t="shared" si="3"/>
        <v>-9.6642350192674158</v>
      </c>
      <c r="N158" s="16">
        <f t="shared" si="1"/>
        <v>1</v>
      </c>
      <c r="P158" s="19"/>
    </row>
    <row r="159" spans="1:16" ht="12.75" customHeight="1">
      <c r="A159" s="9" t="s">
        <v>634</v>
      </c>
      <c r="B159" s="14" t="s">
        <v>64</v>
      </c>
      <c r="C159" s="14">
        <v>6</v>
      </c>
      <c r="D159" s="14">
        <v>8</v>
      </c>
      <c r="E159" s="14">
        <v>4</v>
      </c>
      <c r="F159" s="14">
        <v>5</v>
      </c>
      <c r="G159" s="14">
        <v>4</v>
      </c>
      <c r="H159" s="14">
        <v>4.5</v>
      </c>
      <c r="I159" s="15">
        <f>'DIFENSORI - GE'!$D159*'Pesi e Budget Iniziale'!$F$5+'DIFENSORI - GE'!$E159*'Pesi e Budget Iniziale'!$F$6+'Pesi e Budget Iniziale'!$F$7*'DIFENSORI - GE'!F159+'DIFENSORI - GE'!$G159*'Pesi e Budget Iniziale'!$F$8+'Pesi e Budget Iniziale'!$F$9*'DIFENSORI - GE'!$H159+VLOOKUP(B159,SQUADRE!$A$2:$B$21,2,FALSE)*'Pesi e Budget Iniziale'!$F$10+'Pesi e Budget Iniziale'!$F$11*VLOOKUP(B159,'FATTORE CASA'!$A$2:$B$21,2,FALSE)+VLOOKUP(B159,ALLENATORE!$A$2:$B$21,2,FALSE)*'Pesi e Budget Iniziale'!$F$12</f>
        <v>63.811431666666671</v>
      </c>
      <c r="J159" s="16">
        <f t="shared" si="2"/>
        <v>-10.649464747213315</v>
      </c>
      <c r="K159" s="16">
        <f t="shared" si="0"/>
        <v>1</v>
      </c>
      <c r="L159" s="15">
        <f>'DIFENSORI - GE'!$D159*'Pesi e Budget Iniziale'!$H$5+'DIFENSORI - GE'!$E159*'Pesi e Budget Iniziale'!$H$6+'Pesi e Budget Iniziale'!$H$7*'DIFENSORI - GE'!F159+'DIFENSORI - GE'!$G159*'Pesi e Budget Iniziale'!$H$8+'Pesi e Budget Iniziale'!$H$9*'DIFENSORI - GE'!$H159+VLOOKUP(B159,SQUADRE!$A$2:$B$21,2,FALSE)*'Pesi e Budget Iniziale'!$H$10+'Pesi e Budget Iniziale'!$H$11*VLOOKUP(B159,'FATTORE CASA'!$A$2:$B$21,2,FALSE)+VLOOKUP(B159,ALLENATORE!$A$2:$B$21,2,FALSE)*'Pesi e Budget Iniziale'!$H$12</f>
        <v>66.671431666666663</v>
      </c>
      <c r="M159" s="16">
        <f t="shared" si="3"/>
        <v>-6.0901968792443384</v>
      </c>
      <c r="N159" s="16">
        <f t="shared" si="1"/>
        <v>1</v>
      </c>
      <c r="P159" s="19"/>
    </row>
    <row r="160" spans="1:16" ht="12.75" customHeight="1">
      <c r="A160" s="9" t="s">
        <v>638</v>
      </c>
      <c r="B160" s="14" t="s">
        <v>60</v>
      </c>
      <c r="C160" s="14">
        <v>7</v>
      </c>
      <c r="D160" s="14">
        <v>5</v>
      </c>
      <c r="E160" s="14">
        <v>4</v>
      </c>
      <c r="F160" s="14">
        <v>5</v>
      </c>
      <c r="G160" s="14">
        <v>5</v>
      </c>
      <c r="H160" s="14">
        <v>4</v>
      </c>
      <c r="I160" s="15">
        <f>'DIFENSORI - GE'!$D160*'Pesi e Budget Iniziale'!$F$5+'DIFENSORI - GE'!$E160*'Pesi e Budget Iniziale'!$F$6+'Pesi e Budget Iniziale'!$F$7*'DIFENSORI - GE'!F160+'DIFENSORI - GE'!$G160*'Pesi e Budget Iniziale'!$F$8+'Pesi e Budget Iniziale'!$F$9*'DIFENSORI - GE'!$H160+VLOOKUP(B160,SQUADRE!$A$2:$B$21,2,FALSE)*'Pesi e Budget Iniziale'!$F$10+'Pesi e Budget Iniziale'!$F$11*VLOOKUP(B160,'FATTORE CASA'!$A$2:$B$21,2,FALSE)+VLOOKUP(B160,ALLENATORE!$A$2:$B$21,2,FALSE)*'Pesi e Budget Iniziale'!$F$12</f>
        <v>57.343693333333334</v>
      </c>
      <c r="J160" s="16">
        <f t="shared" si="2"/>
        <v>-18.145512975441143</v>
      </c>
      <c r="K160" s="16">
        <f t="shared" si="0"/>
        <v>1</v>
      </c>
      <c r="L160" s="15">
        <f>'DIFENSORI - GE'!$D160*'Pesi e Budget Iniziale'!$H$5+'DIFENSORI - GE'!$E160*'Pesi e Budget Iniziale'!$H$6+'Pesi e Budget Iniziale'!$H$7*'DIFENSORI - GE'!F160+'DIFENSORI - GE'!$G160*'Pesi e Budget Iniziale'!$H$8+'Pesi e Budget Iniziale'!$H$9*'DIFENSORI - GE'!$H160+VLOOKUP(B160,SQUADRE!$A$2:$B$21,2,FALSE)*'Pesi e Budget Iniziale'!$H$10+'Pesi e Budget Iniziale'!$H$11*VLOOKUP(B160,'FATTORE CASA'!$A$2:$B$21,2,FALSE)+VLOOKUP(B160,ALLENATORE!$A$2:$B$21,2,FALSE)*'Pesi e Budget Iniziale'!$H$12</f>
        <v>60.203693333333334</v>
      </c>
      <c r="M160" s="16">
        <f t="shared" si="3"/>
        <v>-12.31432179008155</v>
      </c>
      <c r="N160" s="16">
        <f t="shared" si="1"/>
        <v>1</v>
      </c>
      <c r="P160" s="19"/>
    </row>
    <row r="161" spans="1:16" ht="12.75" customHeight="1">
      <c r="A161" s="9" t="s">
        <v>643</v>
      </c>
      <c r="B161" s="14" t="s">
        <v>120</v>
      </c>
      <c r="C161" s="14">
        <v>7</v>
      </c>
      <c r="D161" s="14">
        <v>4</v>
      </c>
      <c r="E161" s="14">
        <v>5</v>
      </c>
      <c r="F161" s="14">
        <v>6</v>
      </c>
      <c r="G161" s="14">
        <v>6</v>
      </c>
      <c r="H161" s="14">
        <v>2</v>
      </c>
      <c r="I161" s="15">
        <f>'DIFENSORI - GE'!$D161*'Pesi e Budget Iniziale'!$F$5+'DIFENSORI - GE'!$E161*'Pesi e Budget Iniziale'!$F$6+'Pesi e Budget Iniziale'!$F$7*'DIFENSORI - GE'!F161+'DIFENSORI - GE'!$G161*'Pesi e Budget Iniziale'!$F$8+'Pesi e Budget Iniziale'!$F$9*'DIFENSORI - GE'!$H161+VLOOKUP(B161,SQUADRE!$A$2:$B$21,2,FALSE)*'Pesi e Budget Iniziale'!$F$10+'Pesi e Budget Iniziale'!$F$11*VLOOKUP(B161,'FATTORE CASA'!$A$2:$B$21,2,FALSE)+VLOOKUP(B161,ALLENATORE!$A$2:$B$21,2,FALSE)*'Pesi e Budget Iniziale'!$F$12</f>
        <v>54.143569999999997</v>
      </c>
      <c r="J161" s="16">
        <f t="shared" si="2"/>
        <v>-21.854425984384847</v>
      </c>
      <c r="K161" s="16">
        <f t="shared" si="0"/>
        <v>1</v>
      </c>
      <c r="L161" s="15">
        <f>'DIFENSORI - GE'!$D161*'Pesi e Budget Iniziale'!$H$5+'DIFENSORI - GE'!$E161*'Pesi e Budget Iniziale'!$H$6+'Pesi e Budget Iniziale'!$H$7*'DIFENSORI - GE'!F161+'DIFENSORI - GE'!$G161*'Pesi e Budget Iniziale'!$H$8+'Pesi e Budget Iniziale'!$H$9*'DIFENSORI - GE'!$H161+VLOOKUP(B161,SQUADRE!$A$2:$B$21,2,FALSE)*'Pesi e Budget Iniziale'!$H$10+'Pesi e Budget Iniziale'!$H$11*VLOOKUP(B161,'FATTORE CASA'!$A$2:$B$21,2,FALSE)+VLOOKUP(B161,ALLENATORE!$A$2:$B$21,2,FALSE)*'Pesi e Budget Iniziale'!$H$12</f>
        <v>57.71857</v>
      </c>
      <c r="M161" s="16">
        <f t="shared" si="3"/>
        <v>-14.705840625311104</v>
      </c>
      <c r="N161" s="16">
        <f t="shared" si="1"/>
        <v>1</v>
      </c>
      <c r="P161" s="19"/>
    </row>
    <row r="162" spans="1:16" ht="12.75" customHeight="1">
      <c r="A162" s="9" t="s">
        <v>646</v>
      </c>
      <c r="B162" s="14" t="s">
        <v>84</v>
      </c>
      <c r="C162" s="14">
        <v>8</v>
      </c>
      <c r="D162" s="14">
        <v>5</v>
      </c>
      <c r="E162" s="14">
        <v>6</v>
      </c>
      <c r="F162" s="14">
        <v>5</v>
      </c>
      <c r="G162" s="14">
        <v>6</v>
      </c>
      <c r="H162" s="14">
        <v>3</v>
      </c>
      <c r="I162" s="15">
        <f>'DIFENSORI - GE'!$D162*'Pesi e Budget Iniziale'!$F$5+'DIFENSORI - GE'!$E162*'Pesi e Budget Iniziale'!$F$6+'Pesi e Budget Iniziale'!$F$7*'DIFENSORI - GE'!F162+'DIFENSORI - GE'!$G162*'Pesi e Budget Iniziale'!$F$8+'Pesi e Budget Iniziale'!$F$9*'DIFENSORI - GE'!$H162+VLOOKUP(B162,SQUADRE!$A$2:$B$21,2,FALSE)*'Pesi e Budget Iniziale'!$F$10+'Pesi e Budget Iniziale'!$F$11*VLOOKUP(B162,'FATTORE CASA'!$A$2:$B$21,2,FALSE)+VLOOKUP(B162,ALLENATORE!$A$2:$B$21,2,FALSE)*'Pesi e Budget Iniziale'!$F$12</f>
        <v>57.80086</v>
      </c>
      <c r="J162" s="16">
        <f t="shared" si="2"/>
        <v>-17.615661085173763</v>
      </c>
      <c r="K162" s="16">
        <f t="shared" si="0"/>
        <v>1</v>
      </c>
      <c r="L162" s="15">
        <f>'DIFENSORI - GE'!$D162*'Pesi e Budget Iniziale'!$H$5+'DIFENSORI - GE'!$E162*'Pesi e Budget Iniziale'!$H$6+'Pesi e Budget Iniziale'!$H$7*'DIFENSORI - GE'!F162+'DIFENSORI - GE'!$G162*'Pesi e Budget Iniziale'!$H$8+'Pesi e Budget Iniziale'!$H$9*'DIFENSORI - GE'!$H162+VLOOKUP(B162,SQUADRE!$A$2:$B$21,2,FALSE)*'Pesi e Budget Iniziale'!$H$10+'Pesi e Budget Iniziale'!$H$11*VLOOKUP(B162,'FATTORE CASA'!$A$2:$B$21,2,FALSE)+VLOOKUP(B162,ALLENATORE!$A$2:$B$21,2,FALSE)*'Pesi e Budget Iniziale'!$H$12</f>
        <v>62.090860000000006</v>
      </c>
      <c r="M162" s="16">
        <f t="shared" si="3"/>
        <v>-10.498237023577389</v>
      </c>
      <c r="N162" s="16">
        <f t="shared" si="1"/>
        <v>1</v>
      </c>
      <c r="P162" s="19"/>
    </row>
    <row r="163" spans="1:16" ht="12.75" customHeight="1">
      <c r="A163" s="9" t="s">
        <v>649</v>
      </c>
      <c r="B163" s="14" t="s">
        <v>94</v>
      </c>
      <c r="C163" s="14">
        <v>6</v>
      </c>
      <c r="D163" s="14">
        <v>5</v>
      </c>
      <c r="E163" s="14">
        <v>5</v>
      </c>
      <c r="F163" s="14">
        <v>5</v>
      </c>
      <c r="G163" s="14">
        <v>6</v>
      </c>
      <c r="H163" s="14">
        <v>4</v>
      </c>
      <c r="I163" s="15">
        <f>'DIFENSORI - GE'!$D163*'Pesi e Budget Iniziale'!$F$5+'DIFENSORI - GE'!$E163*'Pesi e Budget Iniziale'!$F$6+'Pesi e Budget Iniziale'!$F$7*'DIFENSORI - GE'!F163+'DIFENSORI - GE'!$G163*'Pesi e Budget Iniziale'!$F$8+'Pesi e Budget Iniziale'!$F$9*'DIFENSORI - GE'!$H163+VLOOKUP(B163,SQUADRE!$A$2:$B$21,2,FALSE)*'Pesi e Budget Iniziale'!$F$10+'Pesi e Budget Iniziale'!$F$11*VLOOKUP(B163,'FATTORE CASA'!$A$2:$B$21,2,FALSE)+VLOOKUP(B163,ALLENATORE!$A$2:$B$21,2,FALSE)*'Pesi e Budget Iniziale'!$F$12</f>
        <v>60.670566666666666</v>
      </c>
      <c r="J163" s="16">
        <f t="shared" si="2"/>
        <v>-14.289697902134215</v>
      </c>
      <c r="K163" s="16">
        <f t="shared" si="0"/>
        <v>1</v>
      </c>
      <c r="L163" s="15">
        <f>'DIFENSORI - GE'!$D163*'Pesi e Budget Iniziale'!$H$5+'DIFENSORI - GE'!$E163*'Pesi e Budget Iniziale'!$H$6+'Pesi e Budget Iniziale'!$H$7*'DIFENSORI - GE'!F163+'DIFENSORI - GE'!$G163*'Pesi e Budget Iniziale'!$H$8+'Pesi e Budget Iniziale'!$H$9*'DIFENSORI - GE'!$H163+VLOOKUP(B163,SQUADRE!$A$2:$B$21,2,FALSE)*'Pesi e Budget Iniziale'!$H$10+'Pesi e Budget Iniziale'!$H$11*VLOOKUP(B163,'FATTORE CASA'!$A$2:$B$21,2,FALSE)+VLOOKUP(B163,ALLENATORE!$A$2:$B$21,2,FALSE)*'Pesi e Budget Iniziale'!$H$12</f>
        <v>64.245566666666662</v>
      </c>
      <c r="M163" s="16">
        <f t="shared" si="3"/>
        <v>-8.4246894017713743</v>
      </c>
      <c r="N163" s="16">
        <f t="shared" si="1"/>
        <v>1</v>
      </c>
      <c r="P163" s="19"/>
    </row>
    <row r="164" spans="1:16" ht="12.75" customHeight="1">
      <c r="A164" s="9" t="s">
        <v>652</v>
      </c>
      <c r="B164" s="14" t="s">
        <v>84</v>
      </c>
      <c r="C164" s="14">
        <v>5</v>
      </c>
      <c r="D164" s="14">
        <v>6</v>
      </c>
      <c r="E164" s="14">
        <v>5</v>
      </c>
      <c r="F164" s="14">
        <v>6</v>
      </c>
      <c r="G164" s="14">
        <v>4</v>
      </c>
      <c r="H164" s="14">
        <v>4</v>
      </c>
      <c r="I164" s="15">
        <f>'DIFENSORI - GE'!$D164*'Pesi e Budget Iniziale'!$F$5+'DIFENSORI - GE'!$E164*'Pesi e Budget Iniziale'!$F$6+'Pesi e Budget Iniziale'!$F$7*'DIFENSORI - GE'!F164+'DIFENSORI - GE'!$G164*'Pesi e Budget Iniziale'!$F$8+'Pesi e Budget Iniziale'!$F$9*'DIFENSORI - GE'!$H164+VLOOKUP(B164,SQUADRE!$A$2:$B$21,2,FALSE)*'Pesi e Budget Iniziale'!$F$10+'Pesi e Budget Iniziale'!$F$11*VLOOKUP(B164,'FATTORE CASA'!$A$2:$B$21,2,FALSE)+VLOOKUP(B164,ALLENATORE!$A$2:$B$21,2,FALSE)*'Pesi e Budget Iniziale'!$F$12</f>
        <v>57.595070000000007</v>
      </c>
      <c r="J164" s="16">
        <f t="shared" si="2"/>
        <v>-17.854169770186054</v>
      </c>
      <c r="K164" s="16">
        <f t="shared" si="0"/>
        <v>1</v>
      </c>
      <c r="L164" s="15">
        <f>'DIFENSORI - GE'!$D164*'Pesi e Budget Iniziale'!$H$5+'DIFENSORI - GE'!$E164*'Pesi e Budget Iniziale'!$H$6+'Pesi e Budget Iniziale'!$H$7*'DIFENSORI - GE'!F164+'DIFENSORI - GE'!$G164*'Pesi e Budget Iniziale'!$H$8+'Pesi e Budget Iniziale'!$H$9*'DIFENSORI - GE'!$H164+VLOOKUP(B164,SQUADRE!$A$2:$B$21,2,FALSE)*'Pesi e Budget Iniziale'!$H$10+'Pesi e Budget Iniziale'!$H$11*VLOOKUP(B164,'FATTORE CASA'!$A$2:$B$21,2,FALSE)+VLOOKUP(B164,ALLENATORE!$A$2:$B$21,2,FALSE)*'Pesi e Budget Iniziale'!$H$12</f>
        <v>61.170070000000003</v>
      </c>
      <c r="M164" s="16">
        <f t="shared" si="3"/>
        <v>-11.384344605746094</v>
      </c>
      <c r="N164" s="16">
        <f t="shared" si="1"/>
        <v>1</v>
      </c>
      <c r="P164" s="19"/>
    </row>
    <row r="165" spans="1:16" ht="12.75" customHeight="1">
      <c r="A165" s="9" t="s">
        <v>655</v>
      </c>
      <c r="B165" s="14" t="s">
        <v>108</v>
      </c>
      <c r="C165" s="14">
        <v>5</v>
      </c>
      <c r="D165" s="14">
        <v>4</v>
      </c>
      <c r="E165" s="14">
        <v>5</v>
      </c>
      <c r="F165" s="14">
        <v>4</v>
      </c>
      <c r="G165" s="14">
        <v>5.5</v>
      </c>
      <c r="H165" s="14">
        <v>4</v>
      </c>
      <c r="I165" s="15">
        <f>'DIFENSORI - GE'!$D165*'Pesi e Budget Iniziale'!$F$5+'DIFENSORI - GE'!$E165*'Pesi e Budget Iniziale'!$F$6+'Pesi e Budget Iniziale'!$F$7*'DIFENSORI - GE'!F165+'DIFENSORI - GE'!$G165*'Pesi e Budget Iniziale'!$F$8+'Pesi e Budget Iniziale'!$F$9*'DIFENSORI - GE'!$H165+VLOOKUP(B165,SQUADRE!$A$2:$B$21,2,FALSE)*'Pesi e Budget Iniziale'!$F$10+'Pesi e Budget Iniziale'!$F$11*VLOOKUP(B165,'FATTORE CASA'!$A$2:$B$21,2,FALSE)+VLOOKUP(B165,ALLENATORE!$A$2:$B$21,2,FALSE)*'Pesi e Budget Iniziale'!$F$12</f>
        <v>56.681971666666669</v>
      </c>
      <c r="J165" s="16">
        <f t="shared" si="2"/>
        <v>-18.912442197273187</v>
      </c>
      <c r="K165" s="16">
        <f t="shared" si="0"/>
        <v>1</v>
      </c>
      <c r="L165" s="15">
        <f>'DIFENSORI - GE'!$D165*'Pesi e Budget Iniziale'!$H$5+'DIFENSORI - GE'!$E165*'Pesi e Budget Iniziale'!$H$6+'Pesi e Budget Iniziale'!$H$7*'DIFENSORI - GE'!F165+'DIFENSORI - GE'!$G165*'Pesi e Budget Iniziale'!$H$8+'Pesi e Budget Iniziale'!$H$9*'DIFENSORI - GE'!$H165+VLOOKUP(B165,SQUADRE!$A$2:$B$21,2,FALSE)*'Pesi e Budget Iniziale'!$H$10+'Pesi e Budget Iniziale'!$H$11*VLOOKUP(B165,'FATTORE CASA'!$A$2:$B$21,2,FALSE)+VLOOKUP(B165,ALLENATORE!$A$2:$B$21,2,FALSE)*'Pesi e Budget Iniziale'!$H$12</f>
        <v>60.256971666666672</v>
      </c>
      <c r="M165" s="16">
        <f t="shared" si="3"/>
        <v>-12.263050235077714</v>
      </c>
      <c r="N165" s="16">
        <f t="shared" si="1"/>
        <v>1</v>
      </c>
      <c r="P165" s="19"/>
    </row>
    <row r="166" spans="1:16" ht="12.75" customHeight="1">
      <c r="A166" s="9" t="s">
        <v>657</v>
      </c>
      <c r="B166" s="14" t="s">
        <v>116</v>
      </c>
      <c r="C166" s="14">
        <v>4</v>
      </c>
      <c r="D166" s="14">
        <v>5</v>
      </c>
      <c r="E166" s="14">
        <v>5</v>
      </c>
      <c r="F166" s="14">
        <v>4</v>
      </c>
      <c r="G166" s="14">
        <v>7</v>
      </c>
      <c r="H166" s="14">
        <v>4</v>
      </c>
      <c r="I166" s="15">
        <f>'DIFENSORI - GE'!$D166*'Pesi e Budget Iniziale'!$F$5+'DIFENSORI - GE'!$E166*'Pesi e Budget Iniziale'!$F$6+'Pesi e Budget Iniziale'!$F$7*'DIFENSORI - GE'!F166+'DIFENSORI - GE'!$G166*'Pesi e Budget Iniziale'!$F$8+'Pesi e Budget Iniziale'!$F$9*'DIFENSORI - GE'!$H166+VLOOKUP(B166,SQUADRE!$A$2:$B$21,2,FALSE)*'Pesi e Budget Iniziale'!$F$10+'Pesi e Budget Iniziale'!$F$11*VLOOKUP(B166,'FATTORE CASA'!$A$2:$B$21,2,FALSE)+VLOOKUP(B166,ALLENATORE!$A$2:$B$21,2,FALSE)*'Pesi e Budget Iniziale'!$F$12</f>
        <v>59.318523333333331</v>
      </c>
      <c r="J166" s="16">
        <f t="shared" si="2"/>
        <v>-15.856703478270013</v>
      </c>
      <c r="K166" s="16">
        <f t="shared" si="0"/>
        <v>1</v>
      </c>
      <c r="L166" s="15">
        <f>'DIFENSORI - GE'!$D166*'Pesi e Budget Iniziale'!$H$5+'DIFENSORI - GE'!$E166*'Pesi e Budget Iniziale'!$H$6+'Pesi e Budget Iniziale'!$H$7*'DIFENSORI - GE'!F166+'DIFENSORI - GE'!$G166*'Pesi e Budget Iniziale'!$H$8+'Pesi e Budget Iniziale'!$H$9*'DIFENSORI - GE'!$H166+VLOOKUP(B166,SQUADRE!$A$2:$B$21,2,FALSE)*'Pesi e Budget Iniziale'!$H$10+'Pesi e Budget Iniziale'!$H$11*VLOOKUP(B166,'FATTORE CASA'!$A$2:$B$21,2,FALSE)+VLOOKUP(B166,ALLENATORE!$A$2:$B$21,2,FALSE)*'Pesi e Budget Iniziale'!$H$12</f>
        <v>62.893523333333334</v>
      </c>
      <c r="M166" s="16">
        <f t="shared" si="3"/>
        <v>-9.7258067565290318</v>
      </c>
      <c r="N166" s="16">
        <f t="shared" si="1"/>
        <v>1</v>
      </c>
      <c r="P166" s="19"/>
    </row>
    <row r="167" spans="1:16" ht="12.75" customHeight="1">
      <c r="A167" s="9" t="s">
        <v>659</v>
      </c>
      <c r="B167" s="14" t="s">
        <v>96</v>
      </c>
      <c r="C167" s="14">
        <v>5</v>
      </c>
      <c r="D167" s="14">
        <v>5.5</v>
      </c>
      <c r="E167" s="14">
        <v>6</v>
      </c>
      <c r="F167" s="14">
        <v>4</v>
      </c>
      <c r="G167" s="14">
        <v>6.5</v>
      </c>
      <c r="H167" s="14">
        <v>4.5</v>
      </c>
      <c r="I167" s="15">
        <f>'DIFENSORI - GE'!$D167*'Pesi e Budget Iniziale'!$F$5+'DIFENSORI - GE'!$E167*'Pesi e Budget Iniziale'!$F$6+'Pesi e Budget Iniziale'!$F$7*'DIFENSORI - GE'!F167+'DIFENSORI - GE'!$G167*'Pesi e Budget Iniziale'!$F$8+'Pesi e Budget Iniziale'!$F$9*'DIFENSORI - GE'!$H167+VLOOKUP(B167,SQUADRE!$A$2:$B$21,2,FALSE)*'Pesi e Budget Iniziale'!$F$10+'Pesi e Budget Iniziale'!$F$11*VLOOKUP(B167,'FATTORE CASA'!$A$2:$B$21,2,FALSE)+VLOOKUP(B167,ALLENATORE!$A$2:$B$21,2,FALSE)*'Pesi e Budget Iniziale'!$F$12</f>
        <v>63.455881666666663</v>
      </c>
      <c r="J167" s="16">
        <f t="shared" si="2"/>
        <v>-11.061543871350189</v>
      </c>
      <c r="K167" s="16">
        <f t="shared" si="0"/>
        <v>1</v>
      </c>
      <c r="L167" s="15">
        <f>'DIFENSORI - GE'!$D167*'Pesi e Budget Iniziale'!$H$5+'DIFENSORI - GE'!$E167*'Pesi e Budget Iniziale'!$H$6+'Pesi e Budget Iniziale'!$H$7*'DIFENSORI - GE'!F167+'DIFENSORI - GE'!$G167*'Pesi e Budget Iniziale'!$H$8+'Pesi e Budget Iniziale'!$H$9*'DIFENSORI - GE'!$H167+VLOOKUP(B167,SQUADRE!$A$2:$B$21,2,FALSE)*'Pesi e Budget Iniziale'!$H$10+'Pesi e Budget Iniziale'!$H$11*VLOOKUP(B167,'FATTORE CASA'!$A$2:$B$21,2,FALSE)+VLOOKUP(B167,ALLENATORE!$A$2:$B$21,2,FALSE)*'Pesi e Budget Iniziale'!$H$12</f>
        <v>67.745881666666662</v>
      </c>
      <c r="M167" s="16">
        <f t="shared" si="3"/>
        <v>-5.0562170449051713</v>
      </c>
      <c r="N167" s="16">
        <f t="shared" si="1"/>
        <v>1</v>
      </c>
      <c r="P167" s="19"/>
    </row>
    <row r="168" spans="1:16" ht="12.75" customHeight="1">
      <c r="A168" s="9" t="s">
        <v>660</v>
      </c>
      <c r="B168" s="14" t="s">
        <v>120</v>
      </c>
      <c r="C168" s="14">
        <v>7</v>
      </c>
      <c r="D168" s="14">
        <v>4</v>
      </c>
      <c r="E168" s="14">
        <v>5</v>
      </c>
      <c r="F168" s="14">
        <v>5</v>
      </c>
      <c r="G168" s="14">
        <v>5</v>
      </c>
      <c r="H168" s="14">
        <v>3</v>
      </c>
      <c r="I168" s="15">
        <f>'DIFENSORI - GE'!$D168*'Pesi e Budget Iniziale'!$F$5+'DIFENSORI - GE'!$E168*'Pesi e Budget Iniziale'!$F$6+'Pesi e Budget Iniziale'!$F$7*'DIFENSORI - GE'!F168+'DIFENSORI - GE'!$G168*'Pesi e Budget Iniziale'!$F$8+'Pesi e Budget Iniziale'!$F$9*'DIFENSORI - GE'!$H168+VLOOKUP(B168,SQUADRE!$A$2:$B$21,2,FALSE)*'Pesi e Budget Iniziale'!$F$10+'Pesi e Budget Iniziale'!$F$11*VLOOKUP(B168,'FATTORE CASA'!$A$2:$B$21,2,FALSE)+VLOOKUP(B168,ALLENATORE!$A$2:$B$21,2,FALSE)*'Pesi e Budget Iniziale'!$F$12</f>
        <v>52.518569999999997</v>
      </c>
      <c r="J168" s="16">
        <f t="shared" si="2"/>
        <v>-23.737785783913459</v>
      </c>
      <c r="K168" s="16">
        <f t="shared" si="0"/>
        <v>1</v>
      </c>
      <c r="L168" s="15">
        <f>'DIFENSORI - GE'!$D168*'Pesi e Budget Iniziale'!$H$5+'DIFENSORI - GE'!$E168*'Pesi e Budget Iniziale'!$H$6+'Pesi e Budget Iniziale'!$H$7*'DIFENSORI - GE'!F168+'DIFENSORI - GE'!$G168*'Pesi e Budget Iniziale'!$H$8+'Pesi e Budget Iniziale'!$H$9*'DIFENSORI - GE'!$H168+VLOOKUP(B168,SQUADRE!$A$2:$B$21,2,FALSE)*'Pesi e Budget Iniziale'!$H$10+'Pesi e Budget Iniziale'!$H$11*VLOOKUP(B168,'FATTORE CASA'!$A$2:$B$21,2,FALSE)+VLOOKUP(B168,ALLENATORE!$A$2:$B$21,2,FALSE)*'Pesi e Budget Iniziale'!$H$12</f>
        <v>56.093569999999993</v>
      </c>
      <c r="M168" s="16">
        <f t="shared" si="3"/>
        <v>-16.269633478213656</v>
      </c>
      <c r="N168" s="16">
        <f t="shared" si="1"/>
        <v>1</v>
      </c>
      <c r="P168" s="19"/>
    </row>
    <row r="169" spans="1:16" ht="12.75" customHeight="1">
      <c r="A169" s="9" t="s">
        <v>661</v>
      </c>
      <c r="B169" s="14" t="s">
        <v>116</v>
      </c>
      <c r="C169" s="14">
        <v>8</v>
      </c>
      <c r="D169" s="14">
        <v>5</v>
      </c>
      <c r="E169" s="14">
        <v>5</v>
      </c>
      <c r="F169" s="14">
        <v>5</v>
      </c>
      <c r="G169" s="14">
        <v>5</v>
      </c>
      <c r="H169" s="14">
        <v>4</v>
      </c>
      <c r="I169" s="15">
        <f>'DIFENSORI - GE'!$D169*'Pesi e Budget Iniziale'!$F$5+'DIFENSORI - GE'!$E169*'Pesi e Budget Iniziale'!$F$6+'Pesi e Budget Iniziale'!$F$7*'DIFENSORI - GE'!F169+'DIFENSORI - GE'!$G169*'Pesi e Budget Iniziale'!$F$8+'Pesi e Budget Iniziale'!$F$9*'DIFENSORI - GE'!$H169+VLOOKUP(B169,SQUADRE!$A$2:$B$21,2,FALSE)*'Pesi e Budget Iniziale'!$F$10+'Pesi e Budget Iniziale'!$F$11*VLOOKUP(B169,'FATTORE CASA'!$A$2:$B$21,2,FALSE)+VLOOKUP(B169,ALLENATORE!$A$2:$B$21,2,FALSE)*'Pesi e Budget Iniziale'!$F$12</f>
        <v>57.476943333333331</v>
      </c>
      <c r="J169" s="16">
        <f t="shared" si="2"/>
        <v>-17.991077471879805</v>
      </c>
      <c r="K169" s="16">
        <f t="shared" si="0"/>
        <v>1</v>
      </c>
      <c r="L169" s="15">
        <f>'DIFENSORI - GE'!$D169*'Pesi e Budget Iniziale'!$H$5+'DIFENSORI - GE'!$E169*'Pesi e Budget Iniziale'!$H$6+'Pesi e Budget Iniziale'!$H$7*'DIFENSORI - GE'!F169+'DIFENSORI - GE'!$G169*'Pesi e Budget Iniziale'!$H$8+'Pesi e Budget Iniziale'!$H$9*'DIFENSORI - GE'!$H169+VLOOKUP(B169,SQUADRE!$A$2:$B$21,2,FALSE)*'Pesi e Budget Iniziale'!$H$10+'Pesi e Budget Iniziale'!$H$11*VLOOKUP(B169,'FATTORE CASA'!$A$2:$B$21,2,FALSE)+VLOOKUP(B169,ALLENATORE!$A$2:$B$21,2,FALSE)*'Pesi e Budget Iniziale'!$H$12</f>
        <v>61.051943333333334</v>
      </c>
      <c r="M169" s="16">
        <f t="shared" si="3"/>
        <v>-11.498021920866421</v>
      </c>
      <c r="N169" s="16">
        <f t="shared" si="1"/>
        <v>1</v>
      </c>
      <c r="P169" s="11"/>
    </row>
    <row r="170" spans="1:16" ht="12.75" customHeight="1">
      <c r="A170" s="9" t="s">
        <v>662</v>
      </c>
      <c r="B170" s="14" t="s">
        <v>64</v>
      </c>
      <c r="C170" s="14">
        <v>6</v>
      </c>
      <c r="D170" s="14">
        <v>4.5</v>
      </c>
      <c r="E170" s="14">
        <v>5</v>
      </c>
      <c r="F170" s="14">
        <v>5</v>
      </c>
      <c r="G170" s="14">
        <v>5</v>
      </c>
      <c r="H170" s="14">
        <v>4</v>
      </c>
      <c r="I170" s="15">
        <f>'DIFENSORI - GE'!$D170*'Pesi e Budget Iniziale'!$F$5+'DIFENSORI - GE'!$E170*'Pesi e Budget Iniziale'!$F$6+'Pesi e Budget Iniziale'!$F$7*'DIFENSORI - GE'!F170+'DIFENSORI - GE'!$G170*'Pesi e Budget Iniziale'!$F$8+'Pesi e Budget Iniziale'!$F$9*'DIFENSORI - GE'!$H170+VLOOKUP(B170,SQUADRE!$A$2:$B$21,2,FALSE)*'Pesi e Budget Iniziale'!$F$10+'Pesi e Budget Iniziale'!$F$11*VLOOKUP(B170,'FATTORE CASA'!$A$2:$B$21,2,FALSE)+VLOOKUP(B170,ALLENATORE!$A$2:$B$21,2,FALSE)*'Pesi e Budget Iniziale'!$F$12</f>
        <v>60.428701666666669</v>
      </c>
      <c r="J170" s="16">
        <f t="shared" si="2"/>
        <v>-14.570017174696048</v>
      </c>
      <c r="K170" s="16">
        <f t="shared" si="0"/>
        <v>1</v>
      </c>
      <c r="L170" s="15">
        <f>'DIFENSORI - GE'!$D170*'Pesi e Budget Iniziale'!$H$5+'DIFENSORI - GE'!$E170*'Pesi e Budget Iniziale'!$H$6+'Pesi e Budget Iniziale'!$H$7*'DIFENSORI - GE'!F170+'DIFENSORI - GE'!$G170*'Pesi e Budget Iniziale'!$H$8+'Pesi e Budget Iniziale'!$H$9*'DIFENSORI - GE'!$H170+VLOOKUP(B170,SQUADRE!$A$2:$B$21,2,FALSE)*'Pesi e Budget Iniziale'!$H$10+'Pesi e Budget Iniziale'!$H$11*VLOOKUP(B170,'FATTORE CASA'!$A$2:$B$21,2,FALSE)+VLOOKUP(B170,ALLENATORE!$A$2:$B$21,2,FALSE)*'Pesi e Budget Iniziale'!$H$12</f>
        <v>64.003701666666657</v>
      </c>
      <c r="M170" s="16">
        <f t="shared" si="3"/>
        <v>-8.6574443299973893</v>
      </c>
      <c r="N170" s="16">
        <f t="shared" si="1"/>
        <v>1</v>
      </c>
      <c r="P170" s="19"/>
    </row>
    <row r="171" spans="1:16" ht="12.75" customHeight="1">
      <c r="A171" s="9" t="s">
        <v>663</v>
      </c>
      <c r="B171" s="14" t="s">
        <v>92</v>
      </c>
      <c r="C171" s="14">
        <v>5</v>
      </c>
      <c r="D171" s="14">
        <v>3</v>
      </c>
      <c r="E171" s="14">
        <v>4.5</v>
      </c>
      <c r="F171" s="14">
        <v>6.5</v>
      </c>
      <c r="G171" s="14">
        <v>5.5</v>
      </c>
      <c r="H171" s="14">
        <v>2</v>
      </c>
      <c r="I171" s="15">
        <f>'DIFENSORI - GE'!$D171*'Pesi e Budget Iniziale'!$F$5+'DIFENSORI - GE'!$E171*'Pesi e Budget Iniziale'!$F$6+'Pesi e Budget Iniziale'!$F$7*'DIFENSORI - GE'!F171+'DIFENSORI - GE'!$G171*'Pesi e Budget Iniziale'!$F$8+'Pesi e Budget Iniziale'!$F$9*'DIFENSORI - GE'!$H171+VLOOKUP(B171,SQUADRE!$A$2:$B$21,2,FALSE)*'Pesi e Budget Iniziale'!$F$10+'Pesi e Budget Iniziale'!$F$11*VLOOKUP(B171,'FATTORE CASA'!$A$2:$B$21,2,FALSE)+VLOOKUP(B171,ALLENATORE!$A$2:$B$21,2,FALSE)*'Pesi e Budget Iniziale'!$F$12</f>
        <v>52.52021666666667</v>
      </c>
      <c r="J171" s="16">
        <f t="shared" si="2"/>
        <v>-23.735877312649933</v>
      </c>
      <c r="K171" s="16">
        <f t="shared" si="0"/>
        <v>1</v>
      </c>
      <c r="L171" s="15">
        <f>'DIFENSORI - GE'!$D171*'Pesi e Budget Iniziale'!$H$5+'DIFENSORI - GE'!$E171*'Pesi e Budget Iniziale'!$H$6+'Pesi e Budget Iniziale'!$H$7*'DIFENSORI - GE'!F171+'DIFENSORI - GE'!$G171*'Pesi e Budget Iniziale'!$H$8+'Pesi e Budget Iniziale'!$H$9*'DIFENSORI - GE'!$H171+VLOOKUP(B171,SQUADRE!$A$2:$B$21,2,FALSE)*'Pesi e Budget Iniziale'!$H$10+'Pesi e Budget Iniziale'!$H$11*VLOOKUP(B171,'FATTORE CASA'!$A$2:$B$21,2,FALSE)+VLOOKUP(B171,ALLENATORE!$A$2:$B$21,2,FALSE)*'Pesi e Budget Iniziale'!$H$12</f>
        <v>55.737716666666664</v>
      </c>
      <c r="M171" s="16">
        <f t="shared" si="3"/>
        <v>-16.61208326242793</v>
      </c>
      <c r="N171" s="16">
        <f t="shared" si="1"/>
        <v>1</v>
      </c>
      <c r="P171" s="19"/>
    </row>
    <row r="172" spans="1:16" ht="12.75" customHeight="1">
      <c r="A172" s="9" t="s">
        <v>664</v>
      </c>
      <c r="B172" s="14" t="s">
        <v>96</v>
      </c>
      <c r="C172" s="14">
        <v>4</v>
      </c>
      <c r="D172" s="14">
        <v>6.5</v>
      </c>
      <c r="E172" s="14">
        <v>5.5</v>
      </c>
      <c r="F172" s="14">
        <v>3</v>
      </c>
      <c r="G172" s="14">
        <v>4.5</v>
      </c>
      <c r="H172" s="14">
        <v>6</v>
      </c>
      <c r="I172" s="15">
        <f>'DIFENSORI - GE'!$D172*'Pesi e Budget Iniziale'!$F$5+'DIFENSORI - GE'!$E172*'Pesi e Budget Iniziale'!$F$6+'Pesi e Budget Iniziale'!$F$7*'DIFENSORI - GE'!F172+'DIFENSORI - GE'!$G172*'Pesi e Budget Iniziale'!$F$8+'Pesi e Budget Iniziale'!$F$9*'DIFENSORI - GE'!$H172+VLOOKUP(B172,SQUADRE!$A$2:$B$21,2,FALSE)*'Pesi e Budget Iniziale'!$F$10+'Pesi e Budget Iniziale'!$F$11*VLOOKUP(B172,'FATTORE CASA'!$A$2:$B$21,2,FALSE)+VLOOKUP(B172,ALLENATORE!$A$2:$B$21,2,FALSE)*'Pesi e Budget Iniziale'!$F$12</f>
        <v>61.784861666666671</v>
      </c>
      <c r="J172" s="16">
        <f t="shared" si="2"/>
        <v>-12.998240420401444</v>
      </c>
      <c r="K172" s="16">
        <f t="shared" si="0"/>
        <v>1</v>
      </c>
      <c r="L172" s="15">
        <f>'DIFENSORI - GE'!$D172*'Pesi e Budget Iniziale'!$H$5+'DIFENSORI - GE'!$E172*'Pesi e Budget Iniziale'!$H$6+'Pesi e Budget Iniziale'!$H$7*'DIFENSORI - GE'!F172+'DIFENSORI - GE'!$G172*'Pesi e Budget Iniziale'!$H$8+'Pesi e Budget Iniziale'!$H$9*'DIFENSORI - GE'!$H172+VLOOKUP(B172,SQUADRE!$A$2:$B$21,2,FALSE)*'Pesi e Budget Iniziale'!$H$10+'Pesi e Budget Iniziale'!$H$11*VLOOKUP(B172,'FATTORE CASA'!$A$2:$B$21,2,FALSE)+VLOOKUP(B172,ALLENATORE!$A$2:$B$21,2,FALSE)*'Pesi e Budget Iniziale'!$H$12</f>
        <v>65.717361666666662</v>
      </c>
      <c r="M172" s="16">
        <f t="shared" si="3"/>
        <v>-7.0083309390404764</v>
      </c>
      <c r="N172" s="16">
        <f t="shared" si="1"/>
        <v>1</v>
      </c>
      <c r="P172" s="19"/>
    </row>
    <row r="173" spans="1:16" ht="12.75" customHeight="1">
      <c r="A173" s="9" t="s">
        <v>665</v>
      </c>
      <c r="B173" s="14" t="s">
        <v>116</v>
      </c>
      <c r="C173" s="14">
        <v>6</v>
      </c>
      <c r="D173" s="14">
        <v>5</v>
      </c>
      <c r="E173" s="14">
        <v>4</v>
      </c>
      <c r="F173" s="14">
        <v>5</v>
      </c>
      <c r="G173" s="14">
        <v>6</v>
      </c>
      <c r="H173" s="14">
        <v>3</v>
      </c>
      <c r="I173" s="15">
        <f>'DIFENSORI - GE'!$D173*'Pesi e Budget Iniziale'!$F$5+'DIFENSORI - GE'!$E173*'Pesi e Budget Iniziale'!$F$6+'Pesi e Budget Iniziale'!$F$7*'DIFENSORI - GE'!F173+'DIFENSORI - GE'!$G173*'Pesi e Budget Iniziale'!$F$8+'Pesi e Budget Iniziale'!$F$9*'DIFENSORI - GE'!$H173+VLOOKUP(B173,SQUADRE!$A$2:$B$21,2,FALSE)*'Pesi e Budget Iniziale'!$F$10+'Pesi e Budget Iniziale'!$F$11*VLOOKUP(B173,'FATTORE CASA'!$A$2:$B$21,2,FALSE)+VLOOKUP(B173,ALLENATORE!$A$2:$B$21,2,FALSE)*'Pesi e Budget Iniziale'!$F$12</f>
        <v>55.640693333333331</v>
      </c>
      <c r="J173" s="16">
        <f t="shared" si="2"/>
        <v>-20.119274045347133</v>
      </c>
      <c r="K173" s="16">
        <f t="shared" si="0"/>
        <v>1</v>
      </c>
      <c r="L173" s="15">
        <f>'DIFENSORI - GE'!$D173*'Pesi e Budget Iniziale'!$H$5+'DIFENSORI - GE'!$E173*'Pesi e Budget Iniziale'!$H$6+'Pesi e Budget Iniziale'!$H$7*'DIFENSORI - GE'!F173+'DIFENSORI - GE'!$G173*'Pesi e Budget Iniziale'!$H$8+'Pesi e Budget Iniziale'!$H$9*'DIFENSORI - GE'!$H173+VLOOKUP(B173,SQUADRE!$A$2:$B$21,2,FALSE)*'Pesi e Budget Iniziale'!$H$10+'Pesi e Budget Iniziale'!$H$11*VLOOKUP(B173,'FATTORE CASA'!$A$2:$B$21,2,FALSE)+VLOOKUP(B173,ALLENATORE!$A$2:$B$21,2,FALSE)*'Pesi e Budget Iniziale'!$H$12</f>
        <v>58.500693333333331</v>
      </c>
      <c r="M173" s="16">
        <f t="shared" si="3"/>
        <v>-13.953176699923425</v>
      </c>
      <c r="N173" s="16">
        <f t="shared" si="1"/>
        <v>1</v>
      </c>
      <c r="P173" s="19"/>
    </row>
    <row r="174" spans="1:16" ht="12.75" customHeight="1">
      <c r="A174" s="9" t="s">
        <v>666</v>
      </c>
      <c r="B174" s="14" t="s">
        <v>64</v>
      </c>
      <c r="C174" s="14">
        <v>6</v>
      </c>
      <c r="D174" s="14">
        <v>4.5</v>
      </c>
      <c r="E174" s="14">
        <v>5.5</v>
      </c>
      <c r="F174" s="14">
        <v>4</v>
      </c>
      <c r="G174" s="14">
        <v>5</v>
      </c>
      <c r="H174" s="14">
        <v>4</v>
      </c>
      <c r="I174" s="15">
        <f>'DIFENSORI - GE'!$D174*'Pesi e Budget Iniziale'!$F$5+'DIFENSORI - GE'!$E174*'Pesi e Budget Iniziale'!$F$6+'Pesi e Budget Iniziale'!$F$7*'DIFENSORI - GE'!F174+'DIFENSORI - GE'!$G174*'Pesi e Budget Iniziale'!$F$8+'Pesi e Budget Iniziale'!$F$9*'DIFENSORI - GE'!$H174+VLOOKUP(B174,SQUADRE!$A$2:$B$21,2,FALSE)*'Pesi e Budget Iniziale'!$F$10+'Pesi e Budget Iniziale'!$F$11*VLOOKUP(B174,'FATTORE CASA'!$A$2:$B$21,2,FALSE)+VLOOKUP(B174,ALLENATORE!$A$2:$B$21,2,FALSE)*'Pesi e Budget Iniziale'!$F$12</f>
        <v>59.721826666666665</v>
      </c>
      <c r="J174" s="16">
        <f t="shared" si="2"/>
        <v>-15.389278687491</v>
      </c>
      <c r="K174" s="16">
        <f t="shared" si="0"/>
        <v>1</v>
      </c>
      <c r="L174" s="15">
        <f>'DIFENSORI - GE'!$D174*'Pesi e Budget Iniziale'!$H$5+'DIFENSORI - GE'!$E174*'Pesi e Budget Iniziale'!$H$6+'Pesi e Budget Iniziale'!$H$7*'DIFENSORI - GE'!F174+'DIFENSORI - GE'!$G174*'Pesi e Budget Iniziale'!$H$8+'Pesi e Budget Iniziale'!$H$9*'DIFENSORI - GE'!$H174+VLOOKUP(B174,SQUADRE!$A$2:$B$21,2,FALSE)*'Pesi e Budget Iniziale'!$H$10+'Pesi e Budget Iniziale'!$H$11*VLOOKUP(B174,'FATTORE CASA'!$A$2:$B$21,2,FALSE)+VLOOKUP(B174,ALLENATORE!$A$2:$B$21,2,FALSE)*'Pesi e Budget Iniziale'!$H$12</f>
        <v>63.65432666666667</v>
      </c>
      <c r="M174" s="16">
        <f t="shared" si="3"/>
        <v>-8.9936597933714282</v>
      </c>
      <c r="N174" s="16">
        <f t="shared" si="1"/>
        <v>1</v>
      </c>
      <c r="P174" s="19"/>
    </row>
    <row r="175" spans="1:16" ht="12.75" customHeight="1">
      <c r="A175" s="9" t="s">
        <v>667</v>
      </c>
      <c r="B175" s="14" t="s">
        <v>120</v>
      </c>
      <c r="C175" s="14">
        <v>7</v>
      </c>
      <c r="D175" s="14">
        <v>3</v>
      </c>
      <c r="E175" s="14">
        <v>5</v>
      </c>
      <c r="F175" s="14">
        <v>5</v>
      </c>
      <c r="G175" s="14">
        <v>6</v>
      </c>
      <c r="H175" s="14">
        <v>2</v>
      </c>
      <c r="I175" s="15">
        <f>'DIFENSORI - GE'!$D175*'Pesi e Budget Iniziale'!$F$5+'DIFENSORI - GE'!$E175*'Pesi e Budget Iniziale'!$F$6+'Pesi e Budget Iniziale'!$F$7*'DIFENSORI - GE'!F175+'DIFENSORI - GE'!$G175*'Pesi e Budget Iniziale'!$F$8+'Pesi e Budget Iniziale'!$F$9*'DIFENSORI - GE'!$H175+VLOOKUP(B175,SQUADRE!$A$2:$B$21,2,FALSE)*'Pesi e Budget Iniziale'!$F$10+'Pesi e Budget Iniziale'!$F$11*VLOOKUP(B175,'FATTORE CASA'!$A$2:$B$21,2,FALSE)+VLOOKUP(B175,ALLENATORE!$A$2:$B$21,2,FALSE)*'Pesi e Budget Iniziale'!$F$12</f>
        <v>50.779820000000001</v>
      </c>
      <c r="J175" s="16">
        <f t="shared" si="2"/>
        <v>-25.752980769409071</v>
      </c>
      <c r="K175" s="16">
        <f t="shared" si="0"/>
        <v>1</v>
      </c>
      <c r="L175" s="15">
        <f>'DIFENSORI - GE'!$D175*'Pesi e Budget Iniziale'!$H$5+'DIFENSORI - GE'!$E175*'Pesi e Budget Iniziale'!$H$6+'Pesi e Budget Iniziale'!$H$7*'DIFENSORI - GE'!F175+'DIFENSORI - GE'!$G175*'Pesi e Budget Iniziale'!$H$8+'Pesi e Budget Iniziale'!$H$9*'DIFENSORI - GE'!$H175+VLOOKUP(B175,SQUADRE!$A$2:$B$21,2,FALSE)*'Pesi e Budget Iniziale'!$H$10+'Pesi e Budget Iniziale'!$H$11*VLOOKUP(B175,'FATTORE CASA'!$A$2:$B$21,2,FALSE)+VLOOKUP(B175,ALLENATORE!$A$2:$B$21,2,FALSE)*'Pesi e Budget Iniziale'!$H$12</f>
        <v>54.354819999999997</v>
      </c>
      <c r="M175" s="16">
        <f t="shared" si="3"/>
        <v>-17.94289183081937</v>
      </c>
      <c r="N175" s="16">
        <f t="shared" si="1"/>
        <v>1</v>
      </c>
      <c r="P175" s="19"/>
    </row>
    <row r="176" spans="1:16" ht="12.75" customHeight="1">
      <c r="A176" s="9" t="s">
        <v>668</v>
      </c>
      <c r="B176" s="14" t="s">
        <v>94</v>
      </c>
      <c r="C176" s="14">
        <v>6</v>
      </c>
      <c r="D176" s="14">
        <v>4</v>
      </c>
      <c r="E176" s="14">
        <v>5</v>
      </c>
      <c r="F176" s="14">
        <v>5</v>
      </c>
      <c r="G176" s="14">
        <v>5</v>
      </c>
      <c r="H176" s="14">
        <v>3</v>
      </c>
      <c r="I176" s="15">
        <f>'DIFENSORI - GE'!$D176*'Pesi e Budget Iniziale'!$F$5+'DIFENSORI - GE'!$E176*'Pesi e Budget Iniziale'!$F$6+'Pesi e Budget Iniziale'!$F$7*'DIFENSORI - GE'!F176+'DIFENSORI - GE'!$G176*'Pesi e Budget Iniziale'!$F$8+'Pesi e Budget Iniziale'!$F$9*'DIFENSORI - GE'!$H176+VLOOKUP(B176,SQUADRE!$A$2:$B$21,2,FALSE)*'Pesi e Budget Iniziale'!$F$10+'Pesi e Budget Iniziale'!$F$11*VLOOKUP(B176,'FATTORE CASA'!$A$2:$B$21,2,FALSE)+VLOOKUP(B176,ALLENATORE!$A$2:$B$21,2,FALSE)*'Pesi e Budget Iniziale'!$F$12</f>
        <v>55.465236666666662</v>
      </c>
      <c r="J176" s="16">
        <f t="shared" si="2"/>
        <v>-20.322626680768238</v>
      </c>
      <c r="K176" s="16">
        <f t="shared" si="0"/>
        <v>1</v>
      </c>
      <c r="L176" s="15">
        <f>'DIFENSORI - GE'!$D176*'Pesi e Budget Iniziale'!$H$5+'DIFENSORI - GE'!$E176*'Pesi e Budget Iniziale'!$H$6+'Pesi e Budget Iniziale'!$H$7*'DIFENSORI - GE'!F176+'DIFENSORI - GE'!$G176*'Pesi e Budget Iniziale'!$H$8+'Pesi e Budget Iniziale'!$H$9*'DIFENSORI - GE'!$H176+VLOOKUP(B176,SQUADRE!$A$2:$B$21,2,FALSE)*'Pesi e Budget Iniziale'!$H$10+'Pesi e Budget Iniziale'!$H$11*VLOOKUP(B176,'FATTORE CASA'!$A$2:$B$21,2,FALSE)+VLOOKUP(B176,ALLENATORE!$A$2:$B$21,2,FALSE)*'Pesi e Budget Iniziale'!$H$12</f>
        <v>59.040236666666665</v>
      </c>
      <c r="M176" s="16">
        <f t="shared" si="3"/>
        <v>-13.433955771617029</v>
      </c>
      <c r="N176" s="16">
        <f t="shared" si="1"/>
        <v>1</v>
      </c>
      <c r="P176" s="19"/>
    </row>
    <row r="177" spans="1:16" ht="12.75" customHeight="1">
      <c r="A177" s="9" t="s">
        <v>669</v>
      </c>
      <c r="B177" s="14" t="s">
        <v>120</v>
      </c>
      <c r="C177" s="14">
        <v>9</v>
      </c>
      <c r="D177" s="14">
        <v>2</v>
      </c>
      <c r="E177" s="14">
        <v>5</v>
      </c>
      <c r="F177" s="14">
        <v>5</v>
      </c>
      <c r="G177" s="14">
        <v>6</v>
      </c>
      <c r="H177" s="14">
        <v>2</v>
      </c>
      <c r="I177" s="15">
        <f>'DIFENSORI - GE'!$D177*'Pesi e Budget Iniziale'!$F$5+'DIFENSORI - GE'!$E177*'Pesi e Budget Iniziale'!$F$6+'Pesi e Budget Iniziale'!$F$7*'DIFENSORI - GE'!F177+'DIFENSORI - GE'!$G177*'Pesi e Budget Iniziale'!$F$8+'Pesi e Budget Iniziale'!$F$9*'DIFENSORI - GE'!$H177+VLOOKUP(B177,SQUADRE!$A$2:$B$21,2,FALSE)*'Pesi e Budget Iniziale'!$F$10+'Pesi e Budget Iniziale'!$F$11*VLOOKUP(B177,'FATTORE CASA'!$A$2:$B$21,2,FALSE)+VLOOKUP(B177,ALLENATORE!$A$2:$B$21,2,FALSE)*'Pesi e Budget Iniziale'!$F$12</f>
        <v>49.041069999999998</v>
      </c>
      <c r="J177" s="16">
        <f t="shared" si="2"/>
        <v>-27.768175754904703</v>
      </c>
      <c r="K177" s="16">
        <f t="shared" si="0"/>
        <v>1</v>
      </c>
      <c r="L177" s="15">
        <f>'DIFENSORI - GE'!$D177*'Pesi e Budget Iniziale'!$H$5+'DIFENSORI - GE'!$E177*'Pesi e Budget Iniziale'!$H$6+'Pesi e Budget Iniziale'!$H$7*'DIFENSORI - GE'!F177+'DIFENSORI - GE'!$G177*'Pesi e Budget Iniziale'!$H$8+'Pesi e Budget Iniziale'!$H$9*'DIFENSORI - GE'!$H177+VLOOKUP(B177,SQUADRE!$A$2:$B$21,2,FALSE)*'Pesi e Budget Iniziale'!$H$10+'Pesi e Budget Iniziale'!$H$11*VLOOKUP(B177,'FATTORE CASA'!$A$2:$B$21,2,FALSE)+VLOOKUP(B177,ALLENATORE!$A$2:$B$21,2,FALSE)*'Pesi e Budget Iniziale'!$H$12</f>
        <v>52.616070000000001</v>
      </c>
      <c r="M177" s="16">
        <f t="shared" si="3"/>
        <v>-19.616150183425091</v>
      </c>
      <c r="N177" s="16">
        <f t="shared" si="1"/>
        <v>1</v>
      </c>
      <c r="P177" s="19"/>
    </row>
    <row r="178" spans="1:16" ht="12.75" customHeight="1">
      <c r="A178" s="9" t="s">
        <v>670</v>
      </c>
      <c r="B178" s="14" t="s">
        <v>92</v>
      </c>
      <c r="C178" s="14">
        <v>8</v>
      </c>
      <c r="D178" s="14">
        <v>3.5</v>
      </c>
      <c r="E178" s="14">
        <v>3.5</v>
      </c>
      <c r="F178" s="14">
        <v>6</v>
      </c>
      <c r="G178" s="14">
        <v>5</v>
      </c>
      <c r="H178" s="14">
        <v>2</v>
      </c>
      <c r="I178" s="15">
        <f>'DIFENSORI - GE'!$D178*'Pesi e Budget Iniziale'!$F$5+'DIFENSORI - GE'!$E178*'Pesi e Budget Iniziale'!$F$6+'Pesi e Budget Iniziale'!$F$7*'DIFENSORI - GE'!F178+'DIFENSORI - GE'!$G178*'Pesi e Budget Iniziale'!$F$8+'Pesi e Budget Iniziale'!$F$9*'DIFENSORI - GE'!$H178+VLOOKUP(B178,SQUADRE!$A$2:$B$21,2,FALSE)*'Pesi e Budget Iniziale'!$F$10+'Pesi e Budget Iniziale'!$F$11*VLOOKUP(B178,'FATTORE CASA'!$A$2:$B$21,2,FALSE)+VLOOKUP(B178,ALLENATORE!$A$2:$B$21,2,FALSE)*'Pesi e Budget Iniziale'!$F$12</f>
        <v>49.87419666666667</v>
      </c>
      <c r="J178" s="16">
        <f t="shared" si="2"/>
        <v>-26.802589741418373</v>
      </c>
      <c r="K178" s="16">
        <f t="shared" si="0"/>
        <v>1</v>
      </c>
      <c r="L178" s="15">
        <f>'DIFENSORI - GE'!$D178*'Pesi e Budget Iniziale'!$H$5+'DIFENSORI - GE'!$E178*'Pesi e Budget Iniziale'!$H$6+'Pesi e Budget Iniziale'!$H$7*'DIFENSORI - GE'!F178+'DIFENSORI - GE'!$G178*'Pesi e Budget Iniziale'!$H$8+'Pesi e Budget Iniziale'!$H$9*'DIFENSORI - GE'!$H178+VLOOKUP(B178,SQUADRE!$A$2:$B$21,2,FALSE)*'Pesi e Budget Iniziale'!$H$10+'Pesi e Budget Iniziale'!$H$11*VLOOKUP(B178,'FATTORE CASA'!$A$2:$B$21,2,FALSE)+VLOOKUP(B178,ALLENATORE!$A$2:$B$21,2,FALSE)*'Pesi e Budget Iniziale'!$H$12</f>
        <v>52.376696666666668</v>
      </c>
      <c r="M178" s="16">
        <f t="shared" si="3"/>
        <v>-19.846507295943326</v>
      </c>
      <c r="N178" s="16">
        <f t="shared" si="1"/>
        <v>1</v>
      </c>
      <c r="P178" s="19"/>
    </row>
    <row r="179" spans="1:16" ht="12.75" customHeight="1">
      <c r="A179" s="9" t="s">
        <v>671</v>
      </c>
      <c r="B179" s="14" t="s">
        <v>112</v>
      </c>
      <c r="C179" s="14">
        <v>7</v>
      </c>
      <c r="D179" s="14">
        <v>4</v>
      </c>
      <c r="E179" s="14">
        <v>4</v>
      </c>
      <c r="F179" s="14">
        <v>6</v>
      </c>
      <c r="G179" s="14">
        <v>4</v>
      </c>
      <c r="H179" s="14">
        <v>2</v>
      </c>
      <c r="I179" s="15">
        <f>'DIFENSORI - GE'!$D179*'Pesi e Budget Iniziale'!$F$5+'DIFENSORI - GE'!$E179*'Pesi e Budget Iniziale'!$F$6+'Pesi e Budget Iniziale'!$F$7*'DIFENSORI - GE'!F179+'DIFENSORI - GE'!$G179*'Pesi e Budget Iniziale'!$F$8+'Pesi e Budget Iniziale'!$F$9*'DIFENSORI - GE'!$H179+VLOOKUP(B179,SQUADRE!$A$2:$B$21,2,FALSE)*'Pesi e Budget Iniziale'!$F$10+'Pesi e Budget Iniziale'!$F$11*VLOOKUP(B179,'FATTORE CASA'!$A$2:$B$21,2,FALSE)+VLOOKUP(B179,ALLENATORE!$A$2:$B$21,2,FALSE)*'Pesi e Budget Iniziale'!$F$12</f>
        <v>50.595739999999999</v>
      </c>
      <c r="J179" s="16">
        <f t="shared" si="2"/>
        <v>-25.966327767499678</v>
      </c>
      <c r="K179" s="16">
        <f t="shared" si="0"/>
        <v>1</v>
      </c>
      <c r="L179" s="15">
        <f>'DIFENSORI - GE'!$D179*'Pesi e Budget Iniziale'!$H$5+'DIFENSORI - GE'!$E179*'Pesi e Budget Iniziale'!$H$6+'Pesi e Budget Iniziale'!$H$7*'DIFENSORI - GE'!F179+'DIFENSORI - GE'!$G179*'Pesi e Budget Iniziale'!$H$8+'Pesi e Budget Iniziale'!$H$9*'DIFENSORI - GE'!$H179+VLOOKUP(B179,SQUADRE!$A$2:$B$21,2,FALSE)*'Pesi e Budget Iniziale'!$H$10+'Pesi e Budget Iniziale'!$H$11*VLOOKUP(B179,'FATTORE CASA'!$A$2:$B$21,2,FALSE)+VLOOKUP(B179,ALLENATORE!$A$2:$B$21,2,FALSE)*'Pesi e Budget Iniziale'!$H$12</f>
        <v>53.455739999999999</v>
      </c>
      <c r="M179" s="16">
        <f t="shared" si="3"/>
        <v>-18.80810714047329</v>
      </c>
      <c r="N179" s="16">
        <f t="shared" si="1"/>
        <v>1</v>
      </c>
      <c r="P179" s="19"/>
    </row>
    <row r="180" spans="1:16" ht="12.75" customHeight="1">
      <c r="A180" s="9" t="s">
        <v>672</v>
      </c>
      <c r="B180" s="14" t="s">
        <v>96</v>
      </c>
      <c r="C180" s="14">
        <v>7</v>
      </c>
      <c r="D180" s="14">
        <v>5</v>
      </c>
      <c r="E180" s="14">
        <v>4.5</v>
      </c>
      <c r="F180" s="14">
        <v>3</v>
      </c>
      <c r="G180" s="14">
        <v>6.5</v>
      </c>
      <c r="H180" s="14">
        <v>3</v>
      </c>
      <c r="I180" s="15">
        <f>'DIFENSORI - GE'!$D180*'Pesi e Budget Iniziale'!$F$5+'DIFENSORI - GE'!$E180*'Pesi e Budget Iniziale'!$F$6+'Pesi e Budget Iniziale'!$F$7*'DIFENSORI - GE'!F180+'DIFENSORI - GE'!$G180*'Pesi e Budget Iniziale'!$F$8+'Pesi e Budget Iniziale'!$F$9*'DIFENSORI - GE'!$H180+VLOOKUP(B180,SQUADRE!$A$2:$B$21,2,FALSE)*'Pesi e Budget Iniziale'!$F$10+'Pesi e Budget Iniziale'!$F$11*VLOOKUP(B180,'FATTORE CASA'!$A$2:$B$21,2,FALSE)+VLOOKUP(B180,ALLENATORE!$A$2:$B$21,2,FALSE)*'Pesi e Budget Iniziale'!$F$12</f>
        <v>55.60719666666666</v>
      </c>
      <c r="J180" s="16">
        <f t="shared" si="2"/>
        <v>-20.15809636868142</v>
      </c>
      <c r="K180" s="16">
        <f t="shared" si="0"/>
        <v>1</v>
      </c>
      <c r="L180" s="15">
        <f>'DIFENSORI - GE'!$D180*'Pesi e Budget Iniziale'!$H$5+'DIFENSORI - GE'!$E180*'Pesi e Budget Iniziale'!$H$6+'Pesi e Budget Iniziale'!$H$7*'DIFENSORI - GE'!F180+'DIFENSORI - GE'!$G180*'Pesi e Budget Iniziale'!$H$8+'Pesi e Budget Iniziale'!$H$9*'DIFENSORI - GE'!$H180+VLOOKUP(B180,SQUADRE!$A$2:$B$21,2,FALSE)*'Pesi e Budget Iniziale'!$H$10+'Pesi e Budget Iniziale'!$H$11*VLOOKUP(B180,'FATTORE CASA'!$A$2:$B$21,2,FALSE)+VLOOKUP(B180,ALLENATORE!$A$2:$B$21,2,FALSE)*'Pesi e Budget Iniziale'!$H$12</f>
        <v>58.824696666666661</v>
      </c>
      <c r="M180" s="16">
        <f t="shared" si="3"/>
        <v>-13.641377255626033</v>
      </c>
      <c r="N180" s="16">
        <f t="shared" si="1"/>
        <v>1</v>
      </c>
      <c r="P180" s="19"/>
    </row>
    <row r="181" spans="1:16" ht="12.75" customHeight="1">
      <c r="A181" s="9" t="s">
        <v>673</v>
      </c>
      <c r="B181" s="14" t="s">
        <v>112</v>
      </c>
      <c r="C181" s="14">
        <v>7</v>
      </c>
      <c r="D181" s="14">
        <v>2</v>
      </c>
      <c r="E181" s="14">
        <v>4</v>
      </c>
      <c r="F181" s="14">
        <v>4</v>
      </c>
      <c r="G181" s="14">
        <v>6</v>
      </c>
      <c r="H181" s="14">
        <v>2</v>
      </c>
      <c r="I181" s="15">
        <f>'DIFENSORI - GE'!$D181*'Pesi e Budget Iniziale'!$F$5+'DIFENSORI - GE'!$E181*'Pesi e Budget Iniziale'!$F$6+'Pesi e Budget Iniziale'!$F$7*'DIFENSORI - GE'!F181+'DIFENSORI - GE'!$G181*'Pesi e Budget Iniziale'!$F$8+'Pesi e Budget Iniziale'!$F$9*'DIFENSORI - GE'!$H181+VLOOKUP(B181,SQUADRE!$A$2:$B$21,2,FALSE)*'Pesi e Budget Iniziale'!$F$10+'Pesi e Budget Iniziale'!$F$11*VLOOKUP(B181,'FATTORE CASA'!$A$2:$B$21,2,FALSE)+VLOOKUP(B181,ALLENATORE!$A$2:$B$21,2,FALSE)*'Pesi e Budget Iniziale'!$F$12</f>
        <v>47.334820000000001</v>
      </c>
      <c r="J181" s="16">
        <f t="shared" si="2"/>
        <v>-29.745703544409743</v>
      </c>
      <c r="K181" s="16">
        <f t="shared" si="0"/>
        <v>1</v>
      </c>
      <c r="L181" s="15">
        <f>'DIFENSORI - GE'!$D181*'Pesi e Budget Iniziale'!$H$5+'DIFENSORI - GE'!$E181*'Pesi e Budget Iniziale'!$H$6+'Pesi e Budget Iniziale'!$H$7*'DIFENSORI - GE'!F181+'DIFENSORI - GE'!$G181*'Pesi e Budget Iniziale'!$H$8+'Pesi e Budget Iniziale'!$H$9*'DIFENSORI - GE'!$H181+VLOOKUP(B181,SQUADRE!$A$2:$B$21,2,FALSE)*'Pesi e Budget Iniziale'!$H$10+'Pesi e Budget Iniziale'!$H$11*VLOOKUP(B181,'FATTORE CASA'!$A$2:$B$21,2,FALSE)+VLOOKUP(B181,ALLENATORE!$A$2:$B$21,2,FALSE)*'Pesi e Budget Iniziale'!$H$12</f>
        <v>50.19482</v>
      </c>
      <c r="M181" s="16">
        <f t="shared" si="3"/>
        <v>-21.94620153424988</v>
      </c>
      <c r="N181" s="16">
        <f t="shared" si="1"/>
        <v>1</v>
      </c>
      <c r="P181" s="19"/>
    </row>
    <row r="182" spans="1:16" ht="12.75" customHeight="1">
      <c r="A182" s="9" t="s">
        <v>674</v>
      </c>
      <c r="B182" s="14" t="s">
        <v>96</v>
      </c>
      <c r="C182" s="14">
        <v>6</v>
      </c>
      <c r="D182" s="14">
        <v>4</v>
      </c>
      <c r="E182" s="14">
        <v>5</v>
      </c>
      <c r="F182" s="14">
        <v>3</v>
      </c>
      <c r="G182" s="14">
        <v>6.5</v>
      </c>
      <c r="H182" s="14">
        <v>3</v>
      </c>
      <c r="I182" s="15">
        <f>'DIFENSORI - GE'!$D182*'Pesi e Budget Iniziale'!$F$5+'DIFENSORI - GE'!$E182*'Pesi e Budget Iniziale'!$F$6+'Pesi e Budget Iniziale'!$F$7*'DIFENSORI - GE'!F182+'DIFENSORI - GE'!$G182*'Pesi e Budget Iniziale'!$F$8+'Pesi e Budget Iniziale'!$F$9*'DIFENSORI - GE'!$H182+VLOOKUP(B182,SQUADRE!$A$2:$B$21,2,FALSE)*'Pesi e Budget Iniziale'!$F$10+'Pesi e Budget Iniziale'!$F$11*VLOOKUP(B182,'FATTORE CASA'!$A$2:$B$21,2,FALSE)+VLOOKUP(B182,ALLENATORE!$A$2:$B$21,2,FALSE)*'Pesi e Budget Iniziale'!$F$12</f>
        <v>54.786571666666667</v>
      </c>
      <c r="J182" s="16">
        <f t="shared" si="2"/>
        <v>-21.109193067443364</v>
      </c>
      <c r="K182" s="16">
        <f t="shared" si="0"/>
        <v>1</v>
      </c>
      <c r="L182" s="15">
        <f>'DIFENSORI - GE'!$D182*'Pesi e Budget Iniziale'!$H$5+'DIFENSORI - GE'!$E182*'Pesi e Budget Iniziale'!$H$6+'Pesi e Budget Iniziale'!$H$7*'DIFENSORI - GE'!F182+'DIFENSORI - GE'!$G182*'Pesi e Budget Iniziale'!$H$8+'Pesi e Budget Iniziale'!$H$9*'DIFENSORI - GE'!$H182+VLOOKUP(B182,SQUADRE!$A$2:$B$21,2,FALSE)*'Pesi e Budget Iniziale'!$H$10+'Pesi e Budget Iniziale'!$H$11*VLOOKUP(B182,'FATTORE CASA'!$A$2:$B$21,2,FALSE)+VLOOKUP(B182,ALLENATORE!$A$2:$B$21,2,FALSE)*'Pesi e Budget Iniziale'!$H$12</f>
        <v>58.361571666666663</v>
      </c>
      <c r="M182" s="16">
        <f t="shared" si="3"/>
        <v>-14.087058218703248</v>
      </c>
      <c r="N182" s="16">
        <f t="shared" si="1"/>
        <v>1</v>
      </c>
      <c r="P182" s="19"/>
    </row>
    <row r="183" spans="1:16" ht="12.75" customHeight="1">
      <c r="A183" s="9" t="s">
        <v>675</v>
      </c>
      <c r="B183" s="14" t="s">
        <v>96</v>
      </c>
      <c r="C183" s="14">
        <v>7</v>
      </c>
      <c r="D183" s="14">
        <v>4</v>
      </c>
      <c r="E183" s="14">
        <v>4.5</v>
      </c>
      <c r="F183" s="14">
        <v>3</v>
      </c>
      <c r="G183" s="14">
        <v>7</v>
      </c>
      <c r="H183" s="14">
        <v>3</v>
      </c>
      <c r="I183" s="15">
        <f>'DIFENSORI - GE'!$D183*'Pesi e Budget Iniziale'!$F$5+'DIFENSORI - GE'!$E183*'Pesi e Budget Iniziale'!$F$6+'Pesi e Budget Iniziale'!$F$7*'DIFENSORI - GE'!F183+'DIFENSORI - GE'!$G183*'Pesi e Budget Iniziale'!$F$8+'Pesi e Budget Iniziale'!$F$9*'DIFENSORI - GE'!$H183+VLOOKUP(B183,SQUADRE!$A$2:$B$21,2,FALSE)*'Pesi e Budget Iniziale'!$F$10+'Pesi e Budget Iniziale'!$F$11*VLOOKUP(B183,'FATTORE CASA'!$A$2:$B$21,2,FALSE)+VLOOKUP(B183,ALLENATORE!$A$2:$B$21,2,FALSE)*'Pesi e Budget Iniziale'!$F$12</f>
        <v>54.735091666666662</v>
      </c>
      <c r="J183" s="16">
        <f t="shared" si="2"/>
        <v>-21.168857905892438</v>
      </c>
      <c r="K183" s="16">
        <f t="shared" si="0"/>
        <v>1</v>
      </c>
      <c r="L183" s="15">
        <f>'DIFENSORI - GE'!$D183*'Pesi e Budget Iniziale'!$H$5+'DIFENSORI - GE'!$E183*'Pesi e Budget Iniziale'!$H$6+'Pesi e Budget Iniziale'!$H$7*'DIFENSORI - GE'!F183+'DIFENSORI - GE'!$G183*'Pesi e Budget Iniziale'!$H$8+'Pesi e Budget Iniziale'!$H$9*'DIFENSORI - GE'!$H183+VLOOKUP(B183,SQUADRE!$A$2:$B$21,2,FALSE)*'Pesi e Budget Iniziale'!$H$10+'Pesi e Budget Iniziale'!$H$11*VLOOKUP(B183,'FATTORE CASA'!$A$2:$B$21,2,FALSE)+VLOOKUP(B183,ALLENATORE!$A$2:$B$21,2,FALSE)*'Pesi e Budget Iniziale'!$H$12</f>
        <v>57.952591666666663</v>
      </c>
      <c r="M183" s="16">
        <f t="shared" si="3"/>
        <v>-14.480633603921767</v>
      </c>
      <c r="N183" s="16">
        <f t="shared" si="1"/>
        <v>1</v>
      </c>
      <c r="P183" s="19"/>
    </row>
    <row r="184" spans="1:16" ht="12.75" customHeight="1">
      <c r="A184" s="9" t="s">
        <v>676</v>
      </c>
      <c r="B184" s="14" t="s">
        <v>64</v>
      </c>
      <c r="C184" s="14">
        <v>7</v>
      </c>
      <c r="D184" s="14">
        <v>4.5</v>
      </c>
      <c r="E184" s="14">
        <v>4</v>
      </c>
      <c r="F184" s="14">
        <v>3</v>
      </c>
      <c r="G184" s="14">
        <v>5</v>
      </c>
      <c r="H184" s="14">
        <v>3</v>
      </c>
      <c r="I184" s="15">
        <f>'DIFENSORI - GE'!$D184*'Pesi e Budget Iniziale'!$F$5+'DIFENSORI - GE'!$E184*'Pesi e Budget Iniziale'!$F$6+'Pesi e Budget Iniziale'!$F$7*'DIFENSORI - GE'!F184+'DIFENSORI - GE'!$G184*'Pesi e Budget Iniziale'!$F$8+'Pesi e Budget Iniziale'!$F$9*'DIFENSORI - GE'!$H184+VLOOKUP(B184,SQUADRE!$A$2:$B$21,2,FALSE)*'Pesi e Budget Iniziale'!$F$10+'Pesi e Budget Iniziale'!$F$11*VLOOKUP(B184,'FATTORE CASA'!$A$2:$B$21,2,FALSE)+VLOOKUP(B184,ALLENATORE!$A$2:$B$21,2,FALSE)*'Pesi e Budget Iniziale'!$F$12</f>
        <v>53.609161666666665</v>
      </c>
      <c r="J184" s="16">
        <f t="shared" si="2"/>
        <v>-22.473800243789825</v>
      </c>
      <c r="K184" s="16">
        <f t="shared" si="0"/>
        <v>1</v>
      </c>
      <c r="L184" s="15">
        <f>'DIFENSORI - GE'!$D184*'Pesi e Budget Iniziale'!$H$5+'DIFENSORI - GE'!$E184*'Pesi e Budget Iniziale'!$H$6+'Pesi e Budget Iniziale'!$H$7*'DIFENSORI - GE'!F184+'DIFENSORI - GE'!$G184*'Pesi e Budget Iniziale'!$H$8+'Pesi e Budget Iniziale'!$H$9*'DIFENSORI - GE'!$H184+VLOOKUP(B184,SQUADRE!$A$2:$B$21,2,FALSE)*'Pesi e Budget Iniziale'!$H$10+'Pesi e Budget Iniziale'!$H$11*VLOOKUP(B184,'FATTORE CASA'!$A$2:$B$21,2,FALSE)+VLOOKUP(B184,ALLENATORE!$A$2:$B$21,2,FALSE)*'Pesi e Budget Iniziale'!$H$12</f>
        <v>56.469161666666665</v>
      </c>
      <c r="M184" s="16">
        <f t="shared" si="3"/>
        <v>-15.908188823479442</v>
      </c>
      <c r="N184" s="16">
        <f t="shared" si="1"/>
        <v>1</v>
      </c>
      <c r="P184" s="19"/>
    </row>
    <row r="185" spans="1:16" ht="12.75" customHeight="1">
      <c r="A185" s="9" t="s">
        <v>677</v>
      </c>
      <c r="B185" s="14" t="s">
        <v>64</v>
      </c>
      <c r="C185" s="14">
        <v>5</v>
      </c>
      <c r="D185" s="14">
        <v>4</v>
      </c>
      <c r="E185" s="14">
        <v>4</v>
      </c>
      <c r="F185" s="14">
        <v>5</v>
      </c>
      <c r="G185" s="14">
        <v>4</v>
      </c>
      <c r="H185" s="14">
        <v>2</v>
      </c>
      <c r="I185" s="15">
        <f>'DIFENSORI - GE'!$D185*'Pesi e Budget Iniziale'!$F$5+'DIFENSORI - GE'!$E185*'Pesi e Budget Iniziale'!$F$6+'Pesi e Budget Iniziale'!$F$7*'DIFENSORI - GE'!F185+'DIFENSORI - GE'!$G185*'Pesi e Budget Iniziale'!$F$8+'Pesi e Budget Iniziale'!$F$9*'DIFENSORI - GE'!$H185+VLOOKUP(B185,SQUADRE!$A$2:$B$21,2,FALSE)*'Pesi e Budget Iniziale'!$F$10+'Pesi e Budget Iniziale'!$F$11*VLOOKUP(B185,'FATTORE CASA'!$A$2:$B$21,2,FALSE)+VLOOKUP(B185,ALLENATORE!$A$2:$B$21,2,FALSE)*'Pesi e Budget Iniziale'!$F$12</f>
        <v>52.523206666666667</v>
      </c>
      <c r="J185" s="16">
        <f t="shared" si="2"/>
        <v>-23.732411930618802</v>
      </c>
      <c r="K185" s="16">
        <f t="shared" si="0"/>
        <v>1</v>
      </c>
      <c r="L185" s="15">
        <f>'DIFENSORI - GE'!$D185*'Pesi e Budget Iniziale'!$H$5+'DIFENSORI - GE'!$E185*'Pesi e Budget Iniziale'!$H$6+'Pesi e Budget Iniziale'!$H$7*'DIFENSORI - GE'!F185+'DIFENSORI - GE'!$G185*'Pesi e Budget Iniziale'!$H$8+'Pesi e Budget Iniziale'!$H$9*'DIFENSORI - GE'!$H185+VLOOKUP(B185,SQUADRE!$A$2:$B$21,2,FALSE)*'Pesi e Budget Iniziale'!$H$10+'Pesi e Budget Iniziale'!$H$11*VLOOKUP(B185,'FATTORE CASA'!$A$2:$B$21,2,FALSE)+VLOOKUP(B185,ALLENATORE!$A$2:$B$21,2,FALSE)*'Pesi e Budget Iniziale'!$H$12</f>
        <v>55.383206666666666</v>
      </c>
      <c r="M185" s="16">
        <f t="shared" si="3"/>
        <v>-16.953240311217151</v>
      </c>
      <c r="N185" s="16">
        <f t="shared" si="1"/>
        <v>1</v>
      </c>
      <c r="P185" s="19"/>
    </row>
    <row r="186" spans="1:16" ht="12.75" customHeight="1">
      <c r="A186" s="9" t="s">
        <v>678</v>
      </c>
      <c r="B186" s="14" t="s">
        <v>96</v>
      </c>
      <c r="C186" s="14"/>
      <c r="D186" s="14">
        <v>3</v>
      </c>
      <c r="E186" s="14">
        <v>5</v>
      </c>
      <c r="F186" s="14">
        <v>3</v>
      </c>
      <c r="G186" s="14">
        <v>6.5</v>
      </c>
      <c r="H186" s="14">
        <v>3</v>
      </c>
      <c r="I186" s="15"/>
      <c r="J186" s="16"/>
      <c r="K186" s="16"/>
      <c r="L186" s="15"/>
      <c r="M186" s="16"/>
      <c r="N186" s="16"/>
      <c r="P186" s="19"/>
    </row>
    <row r="187" spans="1:16" ht="12.75" customHeight="1">
      <c r="A187" s="9"/>
      <c r="B187" s="14"/>
      <c r="C187" s="14"/>
      <c r="D187" s="14"/>
      <c r="E187" s="14"/>
      <c r="F187" s="14"/>
      <c r="G187" s="14"/>
      <c r="H187" s="14"/>
      <c r="I187" s="15"/>
      <c r="J187" s="16"/>
      <c r="K187" s="16"/>
      <c r="L187" s="15"/>
      <c r="M187" s="16"/>
      <c r="N187" s="16"/>
      <c r="P187" s="19"/>
    </row>
    <row r="188" spans="1:16" ht="12.75" customHeight="1">
      <c r="A188" s="9"/>
      <c r="B188" s="14"/>
      <c r="C188" s="14"/>
      <c r="D188" s="14"/>
      <c r="E188" s="14"/>
      <c r="F188" s="14"/>
      <c r="G188" s="14"/>
      <c r="H188" s="14"/>
      <c r="I188" s="15"/>
      <c r="J188" s="16"/>
      <c r="K188" s="16"/>
      <c r="L188" s="15"/>
      <c r="M188" s="16"/>
      <c r="N188" s="16"/>
      <c r="P188" s="19"/>
    </row>
    <row r="189" spans="1:16" ht="12.75" customHeight="1">
      <c r="A189" s="9"/>
      <c r="B189" s="14"/>
      <c r="C189" s="14"/>
      <c r="D189" s="14"/>
      <c r="E189" s="14"/>
      <c r="F189" s="14"/>
      <c r="G189" s="14"/>
      <c r="H189" s="14"/>
      <c r="I189" s="15"/>
      <c r="J189" s="16"/>
      <c r="K189" s="16"/>
      <c r="L189" s="15"/>
      <c r="M189" s="16"/>
      <c r="N189" s="16"/>
      <c r="P189" s="19"/>
    </row>
    <row r="190" spans="1:16" ht="12.75" customHeight="1">
      <c r="A190" s="9"/>
      <c r="B190" s="14"/>
      <c r="C190" s="14"/>
      <c r="D190" s="14"/>
      <c r="E190" s="14"/>
      <c r="F190" s="14"/>
      <c r="G190" s="14"/>
      <c r="H190" s="14"/>
      <c r="I190" s="15"/>
      <c r="J190" s="16"/>
      <c r="K190" s="16"/>
      <c r="L190" s="15"/>
      <c r="M190" s="16"/>
      <c r="N190" s="16"/>
      <c r="P190" s="19"/>
    </row>
    <row r="191" spans="1:16" ht="12.75" customHeight="1">
      <c r="A191" s="9"/>
      <c r="B191" s="14"/>
      <c r="C191" s="54"/>
      <c r="D191" s="54"/>
      <c r="E191" s="54"/>
      <c r="F191" s="54"/>
      <c r="G191" s="54"/>
      <c r="H191" s="54"/>
      <c r="I191" s="15"/>
      <c r="J191" s="16"/>
      <c r="K191" s="16"/>
      <c r="L191" s="15"/>
      <c r="M191" s="16"/>
      <c r="N191" s="16"/>
      <c r="P191" s="19"/>
    </row>
    <row r="192" spans="1:16" ht="12.75" customHeight="1">
      <c r="A192" s="9"/>
      <c r="B192" s="14"/>
      <c r="C192" s="54"/>
      <c r="D192" s="54"/>
      <c r="E192" s="54"/>
      <c r="F192" s="54"/>
      <c r="G192" s="54"/>
      <c r="H192" s="54"/>
      <c r="I192" s="15"/>
      <c r="J192" s="16"/>
      <c r="K192" s="16"/>
      <c r="L192" s="15"/>
      <c r="M192" s="16"/>
      <c r="N192" s="16"/>
      <c r="P192" s="19"/>
    </row>
    <row r="193" spans="1:16" ht="12.75" customHeight="1">
      <c r="A193" s="9"/>
      <c r="B193" s="14"/>
      <c r="C193" s="54"/>
      <c r="D193" s="54"/>
      <c r="E193" s="54"/>
      <c r="F193" s="54"/>
      <c r="G193" s="54"/>
      <c r="H193" s="54"/>
      <c r="I193" s="15"/>
      <c r="J193" s="16"/>
      <c r="K193" s="16"/>
      <c r="L193" s="15"/>
      <c r="M193" s="16"/>
      <c r="N193" s="16"/>
      <c r="P193" s="19"/>
    </row>
    <row r="194" spans="1:16" ht="12.75" customHeight="1">
      <c r="A194" s="9"/>
      <c r="B194" s="14"/>
      <c r="C194" s="54"/>
      <c r="D194" s="54"/>
      <c r="E194" s="54"/>
      <c r="F194" s="54"/>
      <c r="G194" s="54"/>
      <c r="H194" s="54"/>
      <c r="I194" s="15"/>
      <c r="J194" s="16"/>
      <c r="K194" s="16"/>
      <c r="L194" s="15"/>
      <c r="M194" s="16"/>
      <c r="N194" s="16"/>
      <c r="P194" s="19"/>
    </row>
    <row r="195" spans="1:16" ht="12.75" customHeight="1">
      <c r="A195" s="9"/>
      <c r="B195" s="14"/>
      <c r="C195" s="54"/>
      <c r="D195" s="54"/>
      <c r="E195" s="54"/>
      <c r="F195" s="54"/>
      <c r="G195" s="54"/>
      <c r="H195" s="54"/>
      <c r="I195" s="15"/>
      <c r="J195" s="16"/>
      <c r="K195" s="16"/>
      <c r="L195" s="15"/>
      <c r="M195" s="16"/>
      <c r="N195" s="16"/>
      <c r="P195" s="19"/>
    </row>
    <row r="196" spans="1:16" ht="12.75" customHeight="1">
      <c r="A196" s="9"/>
      <c r="B196" s="14"/>
      <c r="C196" s="54"/>
      <c r="D196" s="54"/>
      <c r="E196" s="54"/>
      <c r="F196" s="54"/>
      <c r="G196" s="54"/>
      <c r="H196" s="54"/>
      <c r="I196" s="15"/>
      <c r="J196" s="16"/>
      <c r="K196" s="16"/>
      <c r="L196" s="15"/>
      <c r="M196" s="16"/>
      <c r="N196" s="16"/>
      <c r="P196" s="19"/>
    </row>
    <row r="197" spans="1:16" ht="12.75" customHeight="1">
      <c r="A197" s="9"/>
      <c r="B197" s="14"/>
      <c r="C197" s="54"/>
      <c r="D197" s="54"/>
      <c r="E197" s="54"/>
      <c r="F197" s="54"/>
      <c r="G197" s="54"/>
      <c r="H197" s="54"/>
      <c r="I197" s="15"/>
      <c r="J197" s="16"/>
      <c r="K197" s="16"/>
      <c r="L197" s="15"/>
      <c r="M197" s="16"/>
      <c r="N197" s="16"/>
      <c r="P197" s="19"/>
    </row>
    <row r="198" spans="1:16" ht="12.75" customHeight="1">
      <c r="A198" s="9"/>
      <c r="B198" s="14"/>
      <c r="C198" s="54"/>
      <c r="D198" s="54"/>
      <c r="E198" s="54"/>
      <c r="F198" s="54"/>
      <c r="G198" s="54"/>
      <c r="H198" s="54"/>
      <c r="I198" s="15"/>
      <c r="J198" s="16"/>
      <c r="K198" s="16"/>
      <c r="L198" s="15"/>
      <c r="M198" s="16"/>
      <c r="N198" s="16"/>
      <c r="P198" s="19"/>
    </row>
    <row r="199" spans="1:16" ht="12.75" customHeight="1">
      <c r="A199" s="9"/>
      <c r="B199" s="14"/>
      <c r="C199" s="54"/>
      <c r="D199" s="54"/>
      <c r="E199" s="54"/>
      <c r="F199" s="54"/>
      <c r="G199" s="54"/>
      <c r="H199" s="54"/>
      <c r="I199" s="15"/>
      <c r="J199" s="16"/>
      <c r="K199" s="16"/>
      <c r="L199" s="15"/>
      <c r="M199" s="16"/>
      <c r="N199" s="16"/>
      <c r="P199" s="19"/>
    </row>
    <row r="200" spans="1:16" ht="12.75" customHeight="1">
      <c r="A200" s="9"/>
      <c r="B200" s="14"/>
      <c r="C200" s="54"/>
      <c r="D200" s="54"/>
      <c r="E200" s="54"/>
      <c r="F200" s="54"/>
      <c r="G200" s="54"/>
      <c r="H200" s="54"/>
      <c r="I200" s="15"/>
      <c r="J200" s="16"/>
      <c r="K200" s="16"/>
      <c r="L200" s="15"/>
      <c r="M200" s="16"/>
      <c r="N200" s="16"/>
      <c r="P200" s="19"/>
    </row>
    <row r="201" spans="1:16" ht="12.75" customHeight="1">
      <c r="A201" s="9"/>
      <c r="B201" s="14"/>
      <c r="C201" s="54"/>
      <c r="D201" s="54"/>
      <c r="E201" s="54"/>
      <c r="F201" s="54"/>
      <c r="G201" s="54"/>
      <c r="H201" s="54"/>
      <c r="I201" s="15"/>
      <c r="J201" s="16"/>
      <c r="K201" s="16"/>
      <c r="L201" s="15"/>
      <c r="M201" s="16"/>
      <c r="N201" s="16"/>
      <c r="P201" s="19"/>
    </row>
    <row r="202" spans="1:16" ht="12.75" customHeight="1">
      <c r="A202" s="9"/>
      <c r="B202" s="14"/>
      <c r="C202" s="54"/>
      <c r="D202" s="54"/>
      <c r="E202" s="54"/>
      <c r="F202" s="54"/>
      <c r="G202" s="54"/>
      <c r="H202" s="54"/>
      <c r="I202" s="15"/>
      <c r="J202" s="16"/>
      <c r="K202" s="16"/>
      <c r="L202" s="15"/>
      <c r="M202" s="16"/>
      <c r="N202" s="16"/>
      <c r="P202" s="19"/>
    </row>
    <row r="203" spans="1:16" ht="12.75" customHeight="1">
      <c r="A203" s="9"/>
      <c r="B203" s="14"/>
      <c r="C203" s="54"/>
      <c r="D203" s="54"/>
      <c r="E203" s="54"/>
      <c r="F203" s="54"/>
      <c r="G203" s="54"/>
      <c r="H203" s="54"/>
      <c r="I203" s="15"/>
      <c r="J203" s="16"/>
      <c r="K203" s="16"/>
      <c r="L203" s="15"/>
      <c r="M203" s="16"/>
      <c r="N203" s="16"/>
      <c r="P203" s="19"/>
    </row>
    <row r="204" spans="1:16" ht="12.75" customHeight="1">
      <c r="A204" s="9"/>
      <c r="B204" s="14"/>
      <c r="C204" s="54"/>
      <c r="D204" s="54"/>
      <c r="E204" s="54"/>
      <c r="F204" s="54"/>
      <c r="G204" s="54"/>
      <c r="H204" s="54"/>
      <c r="I204" s="15"/>
      <c r="J204" s="16"/>
      <c r="K204" s="16"/>
      <c r="L204" s="15"/>
      <c r="M204" s="16"/>
      <c r="N204" s="16"/>
      <c r="P204" s="19"/>
    </row>
    <row r="205" spans="1:16" ht="12.75" customHeight="1">
      <c r="A205" s="9"/>
      <c r="B205" s="14"/>
      <c r="C205" s="54"/>
      <c r="D205" s="54"/>
      <c r="E205" s="54"/>
      <c r="F205" s="54"/>
      <c r="G205" s="54"/>
      <c r="H205" s="54"/>
      <c r="I205" s="15"/>
      <c r="J205" s="16"/>
      <c r="K205" s="16"/>
      <c r="L205" s="15"/>
      <c r="M205" s="16"/>
      <c r="N205" s="16"/>
      <c r="P205" s="19"/>
    </row>
    <row r="206" spans="1:16" ht="12.75" customHeight="1">
      <c r="A206" s="9"/>
      <c r="B206" s="14"/>
      <c r="C206" s="54"/>
      <c r="D206" s="54"/>
      <c r="E206" s="54"/>
      <c r="F206" s="54"/>
      <c r="G206" s="54"/>
      <c r="H206" s="54"/>
      <c r="I206" s="15"/>
      <c r="J206" s="16"/>
      <c r="K206" s="16"/>
      <c r="L206" s="15"/>
      <c r="M206" s="16"/>
      <c r="N206" s="16"/>
      <c r="P206" s="19"/>
    </row>
    <row r="207" spans="1:16" ht="12.75" customHeight="1">
      <c r="A207" s="9"/>
      <c r="B207" s="14"/>
      <c r="C207" s="54"/>
      <c r="D207" s="54"/>
      <c r="E207" s="54"/>
      <c r="F207" s="54"/>
      <c r="G207" s="54"/>
      <c r="H207" s="54"/>
      <c r="I207" s="15"/>
      <c r="J207" s="16"/>
      <c r="K207" s="16"/>
      <c r="L207" s="15"/>
      <c r="M207" s="16"/>
      <c r="N207" s="16"/>
      <c r="P207" s="19"/>
    </row>
    <row r="208" spans="1:16" ht="12.75" customHeight="1">
      <c r="A208" s="19"/>
      <c r="B208" s="19"/>
      <c r="C208" s="19"/>
      <c r="D208" s="50"/>
      <c r="E208" s="48"/>
      <c r="F208" s="48"/>
      <c r="G208" s="50"/>
      <c r="H208" s="50"/>
      <c r="I208" s="74"/>
      <c r="J208" s="75"/>
      <c r="K208" s="25"/>
      <c r="L208" s="74"/>
      <c r="M208" s="25"/>
      <c r="N208" s="25"/>
      <c r="P208" s="19"/>
    </row>
    <row r="209" spans="1:16" ht="12.75" customHeight="1">
      <c r="A209" s="19"/>
      <c r="B209" s="19"/>
      <c r="C209" s="19"/>
      <c r="D209" s="50"/>
      <c r="E209" s="48"/>
      <c r="F209" s="48"/>
      <c r="G209" s="50"/>
      <c r="H209" s="50"/>
      <c r="I209" s="74"/>
      <c r="J209" s="75"/>
      <c r="K209" s="25"/>
      <c r="L209" s="74"/>
      <c r="M209" s="25"/>
      <c r="N209" s="25"/>
      <c r="P209" s="19"/>
    </row>
    <row r="210" spans="1:16" ht="12.75" customHeight="1">
      <c r="A210" s="19"/>
      <c r="B210" s="19"/>
      <c r="C210" s="19"/>
      <c r="D210" s="50"/>
      <c r="E210" s="48"/>
      <c r="F210" s="48"/>
      <c r="G210" s="50"/>
      <c r="H210" s="50"/>
      <c r="I210" s="74"/>
      <c r="J210" s="75"/>
      <c r="K210" s="25"/>
      <c r="L210" s="74"/>
      <c r="M210" s="25"/>
      <c r="N210" s="25"/>
      <c r="P210" s="19"/>
    </row>
    <row r="211" spans="1:16" ht="12.75" customHeight="1">
      <c r="A211" s="19"/>
      <c r="B211" s="19"/>
      <c r="C211" s="19"/>
      <c r="D211" s="50"/>
      <c r="E211" s="48"/>
      <c r="F211" s="48"/>
      <c r="G211" s="50"/>
      <c r="H211" s="50"/>
      <c r="I211" s="74"/>
      <c r="J211" s="75"/>
      <c r="K211" s="25"/>
      <c r="L211" s="74"/>
      <c r="M211" s="25"/>
      <c r="N211" s="25"/>
      <c r="P211" s="19"/>
    </row>
    <row r="212" spans="1:16" ht="12.75" customHeight="1">
      <c r="A212" s="19"/>
      <c r="B212" s="19"/>
      <c r="C212" s="19"/>
      <c r="D212" s="50"/>
      <c r="E212" s="48"/>
      <c r="F212" s="48"/>
      <c r="G212" s="50"/>
      <c r="H212" s="50"/>
      <c r="I212" s="74"/>
      <c r="J212" s="75"/>
      <c r="K212" s="25"/>
      <c r="L212" s="74"/>
      <c r="M212" s="25"/>
      <c r="N212" s="25"/>
      <c r="P212" s="19"/>
    </row>
    <row r="213" spans="1:16" ht="12.75" customHeight="1">
      <c r="A213" s="19"/>
      <c r="B213" s="19"/>
      <c r="C213" s="19"/>
      <c r="D213" s="50"/>
      <c r="E213" s="48"/>
      <c r="F213" s="48"/>
      <c r="G213" s="50"/>
      <c r="H213" s="50"/>
      <c r="I213" s="74"/>
      <c r="J213" s="75"/>
      <c r="K213" s="25"/>
      <c r="L213" s="74"/>
      <c r="M213" s="25"/>
      <c r="N213" s="25"/>
      <c r="P213" s="19"/>
    </row>
    <row r="214" spans="1:16" ht="12.75" customHeight="1">
      <c r="A214" s="19"/>
      <c r="B214" s="19"/>
      <c r="C214" s="19"/>
      <c r="D214" s="50"/>
      <c r="E214" s="48"/>
      <c r="F214" s="48"/>
      <c r="G214" s="50"/>
      <c r="H214" s="50"/>
      <c r="I214" s="74"/>
      <c r="J214" s="75"/>
      <c r="K214" s="25"/>
      <c r="L214" s="74"/>
      <c r="M214" s="25"/>
      <c r="N214" s="25"/>
      <c r="P214" s="19"/>
    </row>
    <row r="215" spans="1:16" ht="12.75" customHeight="1">
      <c r="A215" s="19"/>
      <c r="B215" s="19"/>
      <c r="C215" s="19"/>
      <c r="D215" s="50"/>
      <c r="E215" s="48"/>
      <c r="F215" s="48"/>
      <c r="G215" s="50"/>
      <c r="H215" s="50"/>
      <c r="I215" s="74"/>
      <c r="J215" s="75"/>
      <c r="K215" s="25"/>
      <c r="L215" s="74"/>
      <c r="M215" s="25"/>
      <c r="N215" s="25"/>
      <c r="P215" s="19"/>
    </row>
    <row r="216" spans="1:16" ht="12.75" customHeight="1">
      <c r="A216" s="19"/>
      <c r="B216" s="19"/>
      <c r="C216" s="19"/>
      <c r="D216" s="50"/>
      <c r="E216" s="48"/>
      <c r="F216" s="48"/>
      <c r="G216" s="50"/>
      <c r="H216" s="50"/>
      <c r="I216" s="74"/>
      <c r="J216" s="75"/>
      <c r="K216" s="25"/>
      <c r="L216" s="74"/>
      <c r="M216" s="25"/>
      <c r="N216" s="25"/>
      <c r="P216" s="19"/>
    </row>
    <row r="217" spans="1:16" ht="12.75" customHeight="1">
      <c r="A217" s="19"/>
      <c r="B217" s="19"/>
      <c r="C217" s="19"/>
      <c r="D217" s="50"/>
      <c r="E217" s="48"/>
      <c r="F217" s="48"/>
      <c r="G217" s="50"/>
      <c r="H217" s="50"/>
      <c r="I217" s="74"/>
      <c r="J217" s="75"/>
      <c r="K217" s="25"/>
      <c r="L217" s="74"/>
      <c r="M217" s="25"/>
      <c r="N217" s="25"/>
      <c r="P217" s="19"/>
    </row>
    <row r="218" spans="1:16" ht="12.75" customHeight="1">
      <c r="A218" s="19"/>
      <c r="B218" s="19"/>
      <c r="C218" s="19"/>
      <c r="D218" s="50"/>
      <c r="E218" s="48"/>
      <c r="F218" s="48"/>
      <c r="G218" s="50"/>
      <c r="H218" s="50"/>
      <c r="I218" s="74"/>
      <c r="J218" s="75"/>
      <c r="K218" s="25"/>
      <c r="L218" s="74"/>
      <c r="M218" s="25"/>
      <c r="N218" s="25"/>
      <c r="P218" s="19"/>
    </row>
    <row r="219" spans="1:16" ht="12.75" customHeight="1">
      <c r="A219" s="19"/>
      <c r="B219" s="19"/>
      <c r="C219" s="19"/>
      <c r="D219" s="50"/>
      <c r="E219" s="48"/>
      <c r="F219" s="48"/>
      <c r="G219" s="50"/>
      <c r="H219" s="50"/>
      <c r="I219" s="74"/>
      <c r="J219" s="75"/>
      <c r="K219" s="25"/>
      <c r="L219" s="74"/>
      <c r="M219" s="25"/>
      <c r="N219" s="25"/>
      <c r="P219" s="19"/>
    </row>
    <row r="220" spans="1:16" ht="12.75" customHeight="1">
      <c r="A220" s="19"/>
      <c r="B220" s="19"/>
      <c r="C220" s="19"/>
      <c r="D220" s="50"/>
      <c r="E220" s="48"/>
      <c r="F220" s="48"/>
      <c r="G220" s="50"/>
      <c r="H220" s="50"/>
      <c r="I220" s="74"/>
      <c r="J220" s="75"/>
      <c r="K220" s="25"/>
      <c r="L220" s="74"/>
      <c r="M220" s="25"/>
      <c r="N220" s="25"/>
      <c r="P220" s="19"/>
    </row>
    <row r="221" spans="1:16" ht="12.75" customHeight="1">
      <c r="A221" s="19"/>
      <c r="B221" s="19"/>
      <c r="C221" s="19"/>
      <c r="D221" s="50"/>
      <c r="E221" s="48"/>
      <c r="F221" s="48"/>
      <c r="G221" s="50"/>
      <c r="H221" s="50"/>
      <c r="I221" s="74"/>
      <c r="J221" s="75"/>
      <c r="K221" s="25"/>
      <c r="L221" s="74"/>
      <c r="M221" s="25"/>
      <c r="N221" s="25"/>
      <c r="P221" s="19"/>
    </row>
    <row r="222" spans="1:16" ht="12.75" customHeight="1">
      <c r="A222" s="19"/>
      <c r="B222" s="19"/>
      <c r="C222" s="19"/>
      <c r="D222" s="50"/>
      <c r="E222" s="48"/>
      <c r="F222" s="48"/>
      <c r="G222" s="50"/>
      <c r="H222" s="50"/>
      <c r="I222" s="74"/>
      <c r="J222" s="75"/>
      <c r="K222" s="25"/>
      <c r="L222" s="74"/>
      <c r="M222" s="25"/>
      <c r="N222" s="25"/>
      <c r="P222" s="19"/>
    </row>
    <row r="223" spans="1:16" ht="12.75" customHeight="1">
      <c r="A223" s="19"/>
      <c r="B223" s="19"/>
      <c r="C223" s="19"/>
      <c r="D223" s="50"/>
      <c r="E223" s="48"/>
      <c r="F223" s="48"/>
      <c r="G223" s="50"/>
      <c r="H223" s="50"/>
      <c r="I223" s="74"/>
      <c r="J223" s="75"/>
      <c r="K223" s="25"/>
      <c r="L223" s="74"/>
      <c r="M223" s="25"/>
      <c r="N223" s="25"/>
      <c r="P223" s="19"/>
    </row>
    <row r="224" spans="1:16" ht="12.75" customHeight="1">
      <c r="A224" s="19"/>
      <c r="B224" s="19"/>
      <c r="C224" s="19"/>
      <c r="D224" s="50"/>
      <c r="E224" s="48"/>
      <c r="F224" s="48"/>
      <c r="G224" s="50"/>
      <c r="H224" s="50"/>
      <c r="I224" s="74"/>
      <c r="J224" s="75"/>
      <c r="K224" s="25"/>
      <c r="L224" s="74"/>
      <c r="M224" s="25"/>
      <c r="N224" s="25"/>
      <c r="P224" s="19"/>
    </row>
    <row r="225" spans="1:16" ht="12.75" customHeight="1">
      <c r="A225" s="19"/>
      <c r="B225" s="19"/>
      <c r="C225" s="19"/>
      <c r="D225" s="50"/>
      <c r="E225" s="48"/>
      <c r="F225" s="48"/>
      <c r="G225" s="50"/>
      <c r="H225" s="50"/>
      <c r="I225" s="74"/>
      <c r="J225" s="75"/>
      <c r="K225" s="25"/>
      <c r="L225" s="74"/>
      <c r="M225" s="25"/>
      <c r="N225" s="25"/>
      <c r="P225" s="19"/>
    </row>
    <row r="226" spans="1:16" ht="12.75" customHeight="1">
      <c r="A226" s="19"/>
      <c r="B226" s="19"/>
      <c r="C226" s="19"/>
      <c r="D226" s="50"/>
      <c r="E226" s="48"/>
      <c r="F226" s="48"/>
      <c r="G226" s="50"/>
      <c r="H226" s="50"/>
      <c r="I226" s="74"/>
      <c r="J226" s="75"/>
      <c r="K226" s="25"/>
      <c r="L226" s="74"/>
      <c r="M226" s="25"/>
      <c r="N226" s="25"/>
      <c r="P226" s="19"/>
    </row>
    <row r="227" spans="1:16" ht="12.75" customHeight="1">
      <c r="A227" s="19"/>
      <c r="B227" s="19"/>
      <c r="C227" s="19"/>
      <c r="D227" s="50"/>
      <c r="E227" s="48"/>
      <c r="F227" s="48"/>
      <c r="G227" s="50"/>
      <c r="H227" s="50"/>
      <c r="I227" s="74"/>
      <c r="J227" s="75"/>
      <c r="K227" s="25"/>
      <c r="L227" s="74"/>
      <c r="M227" s="25"/>
      <c r="N227" s="25"/>
      <c r="P227" s="19"/>
    </row>
    <row r="228" spans="1:16" ht="12.75" customHeight="1">
      <c r="A228" s="19"/>
      <c r="B228" s="19"/>
      <c r="C228" s="19"/>
      <c r="D228" s="50"/>
      <c r="E228" s="48"/>
      <c r="F228" s="48"/>
      <c r="G228" s="50"/>
      <c r="H228" s="50"/>
      <c r="I228" s="74"/>
      <c r="J228" s="75"/>
      <c r="K228" s="25"/>
      <c r="L228" s="74"/>
      <c r="M228" s="25"/>
      <c r="N228" s="25"/>
      <c r="P228" s="19"/>
    </row>
    <row r="229" spans="1:16" ht="12.75" customHeight="1">
      <c r="A229" s="19"/>
      <c r="B229" s="19"/>
      <c r="C229" s="19"/>
      <c r="D229" s="50"/>
      <c r="E229" s="48"/>
      <c r="F229" s="48"/>
      <c r="G229" s="50"/>
      <c r="H229" s="50"/>
      <c r="I229" s="74"/>
      <c r="J229" s="75"/>
      <c r="K229" s="25"/>
      <c r="L229" s="74"/>
      <c r="M229" s="25"/>
      <c r="N229" s="25"/>
      <c r="P229" s="19"/>
    </row>
    <row r="230" spans="1:16" ht="12.75" customHeight="1">
      <c r="A230" s="19"/>
      <c r="B230" s="19"/>
      <c r="C230" s="19"/>
      <c r="D230" s="50"/>
      <c r="E230" s="48"/>
      <c r="F230" s="48"/>
      <c r="G230" s="50"/>
      <c r="H230" s="50"/>
      <c r="I230" s="74"/>
      <c r="J230" s="75"/>
      <c r="K230" s="25"/>
      <c r="L230" s="74"/>
      <c r="M230" s="25"/>
      <c r="N230" s="25"/>
      <c r="P230" s="19"/>
    </row>
    <row r="231" spans="1:16" ht="12.75" customHeight="1">
      <c r="A231" s="19"/>
      <c r="B231" s="19"/>
      <c r="C231" s="19"/>
      <c r="D231" s="50"/>
      <c r="E231" s="48"/>
      <c r="F231" s="48"/>
      <c r="G231" s="50"/>
      <c r="H231" s="50"/>
      <c r="I231" s="74"/>
      <c r="J231" s="75"/>
      <c r="K231" s="25"/>
      <c r="L231" s="74"/>
      <c r="M231" s="25"/>
      <c r="N231" s="25"/>
      <c r="P231" s="19"/>
    </row>
    <row r="232" spans="1:16" ht="12.75" customHeight="1">
      <c r="A232" s="19"/>
      <c r="B232" s="19"/>
      <c r="C232" s="19"/>
      <c r="D232" s="50"/>
      <c r="E232" s="48"/>
      <c r="F232" s="48"/>
      <c r="G232" s="50"/>
      <c r="H232" s="50"/>
      <c r="I232" s="74"/>
      <c r="J232" s="75"/>
      <c r="K232" s="25"/>
      <c r="L232" s="74"/>
      <c r="M232" s="25"/>
      <c r="N232" s="25"/>
      <c r="P232" s="19"/>
    </row>
    <row r="233" spans="1:16" ht="12.75" customHeight="1">
      <c r="A233" s="19"/>
      <c r="B233" s="19"/>
      <c r="C233" s="19"/>
      <c r="D233" s="50"/>
      <c r="E233" s="48"/>
      <c r="F233" s="48"/>
      <c r="G233" s="50"/>
      <c r="H233" s="50"/>
      <c r="I233" s="74"/>
      <c r="J233" s="75"/>
      <c r="K233" s="25"/>
      <c r="L233" s="74"/>
      <c r="M233" s="25"/>
      <c r="N233" s="25"/>
      <c r="P233" s="19"/>
    </row>
    <row r="234" spans="1:16" ht="12.75" customHeight="1">
      <c r="A234" s="19"/>
      <c r="B234" s="19"/>
      <c r="C234" s="19"/>
      <c r="D234" s="50"/>
      <c r="E234" s="48"/>
      <c r="F234" s="48"/>
      <c r="G234" s="50"/>
      <c r="H234" s="50"/>
      <c r="I234" s="74"/>
      <c r="J234" s="75"/>
      <c r="K234" s="25"/>
      <c r="L234" s="74"/>
      <c r="M234" s="25"/>
      <c r="N234" s="25"/>
      <c r="P234" s="19"/>
    </row>
    <row r="235" spans="1:16" ht="12.75" customHeight="1">
      <c r="A235" s="19"/>
      <c r="B235" s="19"/>
      <c r="C235" s="19"/>
      <c r="D235" s="50"/>
      <c r="E235" s="48"/>
      <c r="F235" s="48"/>
      <c r="G235" s="50"/>
      <c r="H235" s="50"/>
      <c r="I235" s="74"/>
      <c r="J235" s="75"/>
      <c r="K235" s="25"/>
      <c r="L235" s="74"/>
      <c r="M235" s="25"/>
      <c r="N235" s="25"/>
      <c r="P235" s="19"/>
    </row>
    <row r="236" spans="1:16" ht="12.75" customHeight="1">
      <c r="A236" s="19"/>
      <c r="B236" s="19"/>
      <c r="C236" s="19"/>
      <c r="D236" s="50"/>
      <c r="E236" s="48"/>
      <c r="F236" s="48"/>
      <c r="G236" s="50"/>
      <c r="H236" s="50"/>
      <c r="I236" s="74"/>
      <c r="J236" s="75"/>
      <c r="K236" s="25"/>
      <c r="L236" s="74"/>
      <c r="M236" s="25"/>
      <c r="N236" s="25"/>
      <c r="P236" s="19"/>
    </row>
    <row r="237" spans="1:16" ht="12.75" customHeight="1">
      <c r="A237" s="19"/>
      <c r="B237" s="19"/>
      <c r="C237" s="19"/>
      <c r="D237" s="50"/>
      <c r="E237" s="48"/>
      <c r="F237" s="48"/>
      <c r="G237" s="50"/>
      <c r="H237" s="50"/>
      <c r="I237" s="74"/>
      <c r="J237" s="75"/>
      <c r="K237" s="25"/>
      <c r="L237" s="74"/>
      <c r="M237" s="25"/>
      <c r="N237" s="25"/>
      <c r="P237" s="19"/>
    </row>
    <row r="238" spans="1:16" ht="12.75" customHeight="1">
      <c r="A238" s="19"/>
      <c r="B238" s="19"/>
      <c r="C238" s="19"/>
      <c r="D238" s="50"/>
      <c r="E238" s="48"/>
      <c r="F238" s="48"/>
      <c r="G238" s="50"/>
      <c r="H238" s="50"/>
      <c r="I238" s="74"/>
      <c r="J238" s="75"/>
      <c r="K238" s="25"/>
      <c r="L238" s="74"/>
      <c r="M238" s="25"/>
      <c r="N238" s="25"/>
      <c r="P238" s="19"/>
    </row>
    <row r="239" spans="1:16" ht="12.75" customHeight="1">
      <c r="A239" s="19"/>
      <c r="B239" s="19"/>
      <c r="C239" s="19"/>
      <c r="D239" s="50"/>
      <c r="E239" s="48"/>
      <c r="F239" s="48"/>
      <c r="G239" s="50"/>
      <c r="H239" s="50"/>
      <c r="I239" s="74"/>
      <c r="J239" s="75"/>
      <c r="K239" s="25"/>
      <c r="L239" s="74"/>
      <c r="M239" s="25"/>
      <c r="N239" s="25"/>
      <c r="P239" s="19"/>
    </row>
    <row r="240" spans="1:16" ht="12.75" customHeight="1">
      <c r="A240" s="19"/>
      <c r="B240" s="19"/>
      <c r="C240" s="19"/>
      <c r="D240" s="50"/>
      <c r="E240" s="48"/>
      <c r="F240" s="48"/>
      <c r="G240" s="50"/>
      <c r="H240" s="50"/>
      <c r="I240" s="74"/>
      <c r="J240" s="75"/>
      <c r="K240" s="25"/>
      <c r="L240" s="74"/>
      <c r="M240" s="25"/>
      <c r="N240" s="25"/>
      <c r="P240" s="19"/>
    </row>
    <row r="241" spans="1:16" ht="12.75" customHeight="1">
      <c r="A241" s="19"/>
      <c r="B241" s="19"/>
      <c r="C241" s="19"/>
      <c r="D241" s="50"/>
      <c r="E241" s="48"/>
      <c r="F241" s="48"/>
      <c r="G241" s="50"/>
      <c r="H241" s="50"/>
      <c r="I241" s="74"/>
      <c r="J241" s="75"/>
      <c r="K241" s="25"/>
      <c r="L241" s="74"/>
      <c r="M241" s="25"/>
      <c r="N241" s="25"/>
      <c r="P241" s="19"/>
    </row>
    <row r="242" spans="1:16" ht="12.75" customHeight="1">
      <c r="A242" s="19"/>
      <c r="B242" s="19"/>
      <c r="C242" s="19"/>
      <c r="D242" s="50"/>
      <c r="E242" s="48"/>
      <c r="F242" s="48"/>
      <c r="G242" s="50"/>
      <c r="H242" s="50"/>
      <c r="I242" s="74"/>
      <c r="J242" s="75"/>
      <c r="K242" s="25"/>
      <c r="L242" s="74"/>
      <c r="M242" s="25"/>
      <c r="N242" s="25"/>
      <c r="P242" s="19"/>
    </row>
    <row r="243" spans="1:16" ht="12.75" customHeight="1">
      <c r="A243" s="19"/>
      <c r="B243" s="19"/>
      <c r="C243" s="19"/>
      <c r="D243" s="50"/>
      <c r="E243" s="48"/>
      <c r="F243" s="48"/>
      <c r="G243" s="50"/>
      <c r="H243" s="50"/>
      <c r="I243" s="74"/>
      <c r="J243" s="75"/>
      <c r="K243" s="25"/>
      <c r="L243" s="74"/>
      <c r="M243" s="25"/>
      <c r="N243" s="25"/>
      <c r="P243" s="19"/>
    </row>
    <row r="244" spans="1:16" ht="12.75" customHeight="1">
      <c r="A244" s="19"/>
      <c r="B244" s="19"/>
      <c r="C244" s="19"/>
      <c r="D244" s="50"/>
      <c r="E244" s="48"/>
      <c r="F244" s="48"/>
      <c r="G244" s="50"/>
      <c r="H244" s="50"/>
      <c r="I244" s="74"/>
      <c r="J244" s="75"/>
      <c r="K244" s="25"/>
      <c r="L244" s="74"/>
      <c r="M244" s="25"/>
      <c r="N244" s="25"/>
      <c r="P244" s="19"/>
    </row>
    <row r="245" spans="1:16" ht="12.75" customHeight="1">
      <c r="A245" s="19"/>
      <c r="B245" s="19"/>
      <c r="C245" s="19"/>
      <c r="D245" s="50"/>
      <c r="E245" s="48"/>
      <c r="F245" s="48"/>
      <c r="G245" s="50"/>
      <c r="H245" s="50"/>
      <c r="I245" s="74"/>
      <c r="J245" s="75"/>
      <c r="K245" s="25"/>
      <c r="L245" s="74"/>
      <c r="M245" s="25"/>
      <c r="N245" s="25"/>
      <c r="P245" s="19"/>
    </row>
    <row r="246" spans="1:16" ht="12.75" customHeight="1">
      <c r="A246" s="19"/>
      <c r="B246" s="19"/>
      <c r="C246" s="19"/>
      <c r="D246" s="50"/>
      <c r="E246" s="48"/>
      <c r="F246" s="48"/>
      <c r="G246" s="50"/>
      <c r="H246" s="50"/>
      <c r="I246" s="74"/>
      <c r="J246" s="75"/>
      <c r="K246" s="25"/>
      <c r="L246" s="74"/>
      <c r="M246" s="25"/>
      <c r="N246" s="25"/>
      <c r="P246" s="19"/>
    </row>
    <row r="247" spans="1:16" ht="12.75" customHeight="1">
      <c r="A247" s="19"/>
      <c r="B247" s="19"/>
      <c r="C247" s="19"/>
      <c r="D247" s="50"/>
      <c r="E247" s="48"/>
      <c r="F247" s="48"/>
      <c r="G247" s="50"/>
      <c r="H247" s="50"/>
      <c r="I247" s="74"/>
      <c r="J247" s="75"/>
      <c r="K247" s="25"/>
      <c r="L247" s="74"/>
      <c r="M247" s="25"/>
      <c r="N247" s="25"/>
      <c r="P247" s="19"/>
    </row>
    <row r="248" spans="1:16" ht="12.75" customHeight="1">
      <c r="A248" s="19"/>
      <c r="B248" s="19"/>
      <c r="C248" s="19"/>
      <c r="D248" s="50"/>
      <c r="E248" s="48"/>
      <c r="F248" s="48"/>
      <c r="G248" s="50"/>
      <c r="H248" s="50"/>
      <c r="I248" s="74"/>
      <c r="J248" s="75"/>
      <c r="K248" s="25"/>
      <c r="L248" s="74"/>
      <c r="M248" s="25"/>
      <c r="N248" s="25"/>
      <c r="P248" s="19"/>
    </row>
    <row r="249" spans="1:16" ht="12.75" customHeight="1">
      <c r="A249" s="19"/>
      <c r="B249" s="19"/>
      <c r="C249" s="19"/>
      <c r="D249" s="50"/>
      <c r="E249" s="48"/>
      <c r="F249" s="48"/>
      <c r="G249" s="50"/>
      <c r="H249" s="50"/>
      <c r="I249" s="74"/>
      <c r="J249" s="75"/>
      <c r="K249" s="25"/>
      <c r="L249" s="74"/>
      <c r="M249" s="25"/>
      <c r="N249" s="25"/>
      <c r="P249" s="19"/>
    </row>
    <row r="250" spans="1:16" ht="12.75" customHeight="1">
      <c r="A250" s="19"/>
      <c r="B250" s="19"/>
      <c r="C250" s="19"/>
      <c r="D250" s="50"/>
      <c r="E250" s="48"/>
      <c r="F250" s="48"/>
      <c r="G250" s="50"/>
      <c r="H250" s="50"/>
      <c r="I250" s="74"/>
      <c r="J250" s="75"/>
      <c r="K250" s="25"/>
      <c r="L250" s="74"/>
      <c r="M250" s="25"/>
      <c r="N250" s="25"/>
      <c r="P250" s="19"/>
    </row>
    <row r="251" spans="1:16" ht="12.75" customHeight="1">
      <c r="A251" s="19"/>
      <c r="B251" s="19"/>
      <c r="C251" s="19"/>
      <c r="D251" s="50"/>
      <c r="E251" s="48"/>
      <c r="F251" s="48"/>
      <c r="G251" s="50"/>
      <c r="H251" s="50"/>
      <c r="I251" s="74"/>
      <c r="J251" s="75"/>
      <c r="K251" s="25"/>
      <c r="L251" s="74"/>
      <c r="M251" s="25"/>
      <c r="N251" s="25"/>
      <c r="P251" s="19"/>
    </row>
    <row r="252" spans="1:16" ht="12.75" customHeight="1">
      <c r="A252" s="19"/>
      <c r="B252" s="19"/>
      <c r="C252" s="19"/>
      <c r="D252" s="50"/>
      <c r="E252" s="48"/>
      <c r="F252" s="48"/>
      <c r="G252" s="50"/>
      <c r="H252" s="50"/>
      <c r="I252" s="74"/>
      <c r="J252" s="75"/>
      <c r="K252" s="25"/>
      <c r="L252" s="74"/>
      <c r="M252" s="25"/>
      <c r="N252" s="25"/>
      <c r="P252" s="19"/>
    </row>
    <row r="253" spans="1:16" ht="12.75" customHeight="1">
      <c r="A253" s="19"/>
      <c r="B253" s="19"/>
      <c r="C253" s="19"/>
      <c r="D253" s="50"/>
      <c r="E253" s="48"/>
      <c r="F253" s="48"/>
      <c r="G253" s="50"/>
      <c r="H253" s="50"/>
      <c r="I253" s="74"/>
      <c r="J253" s="75"/>
      <c r="K253" s="25"/>
      <c r="L253" s="74"/>
      <c r="M253" s="25"/>
      <c r="N253" s="25"/>
      <c r="P253" s="19"/>
    </row>
    <row r="254" spans="1:16" ht="12.75" customHeight="1">
      <c r="A254" s="19"/>
      <c r="B254" s="19"/>
      <c r="C254" s="19"/>
      <c r="D254" s="50"/>
      <c r="E254" s="48"/>
      <c r="F254" s="48"/>
      <c r="G254" s="50"/>
      <c r="H254" s="50"/>
      <c r="I254" s="74"/>
      <c r="J254" s="75"/>
      <c r="K254" s="25"/>
      <c r="L254" s="74"/>
      <c r="M254" s="25"/>
      <c r="N254" s="25"/>
      <c r="P254" s="19"/>
    </row>
    <row r="255" spans="1:16" ht="12.75" customHeight="1">
      <c r="A255" s="19"/>
      <c r="B255" s="19"/>
      <c r="C255" s="19"/>
      <c r="D255" s="50"/>
      <c r="E255" s="48"/>
      <c r="F255" s="48"/>
      <c r="G255" s="50"/>
      <c r="H255" s="50"/>
      <c r="I255" s="74"/>
      <c r="J255" s="75"/>
      <c r="K255" s="25"/>
      <c r="L255" s="74"/>
      <c r="M255" s="25"/>
      <c r="N255" s="25"/>
      <c r="P255" s="19"/>
    </row>
    <row r="256" spans="1:16" ht="12.75" customHeight="1">
      <c r="A256" s="19"/>
      <c r="B256" s="19"/>
      <c r="C256" s="19"/>
      <c r="D256" s="50"/>
      <c r="E256" s="48"/>
      <c r="F256" s="48"/>
      <c r="G256" s="50"/>
      <c r="H256" s="50"/>
      <c r="I256" s="74"/>
      <c r="J256" s="75"/>
      <c r="K256" s="25"/>
      <c r="L256" s="74"/>
      <c r="M256" s="25"/>
      <c r="N256" s="25"/>
      <c r="P256" s="19"/>
    </row>
    <row r="257" spans="1:16" ht="12.75" customHeight="1">
      <c r="A257" s="19"/>
      <c r="B257" s="19"/>
      <c r="C257" s="19"/>
      <c r="D257" s="50"/>
      <c r="E257" s="48"/>
      <c r="F257" s="48"/>
      <c r="G257" s="50"/>
      <c r="H257" s="50"/>
      <c r="I257" s="74"/>
      <c r="J257" s="75"/>
      <c r="K257" s="25"/>
      <c r="L257" s="74"/>
      <c r="M257" s="25"/>
      <c r="N257" s="25"/>
      <c r="P257" s="19"/>
    </row>
    <row r="258" spans="1:16" ht="12.75" customHeight="1">
      <c r="A258" s="19"/>
      <c r="B258" s="19"/>
      <c r="C258" s="19"/>
      <c r="D258" s="50"/>
      <c r="E258" s="48"/>
      <c r="F258" s="48"/>
      <c r="G258" s="50"/>
      <c r="H258" s="50"/>
      <c r="I258" s="74"/>
      <c r="J258" s="75"/>
      <c r="K258" s="25"/>
      <c r="L258" s="74"/>
      <c r="M258" s="25"/>
      <c r="N258" s="25"/>
      <c r="P258" s="19"/>
    </row>
    <row r="259" spans="1:16" ht="12.75" customHeight="1">
      <c r="A259" s="19"/>
      <c r="B259" s="19"/>
      <c r="C259" s="19"/>
      <c r="D259" s="50"/>
      <c r="E259" s="48"/>
      <c r="F259" s="48"/>
      <c r="G259" s="50"/>
      <c r="H259" s="50"/>
      <c r="I259" s="74"/>
      <c r="J259" s="75"/>
      <c r="K259" s="25"/>
      <c r="L259" s="74"/>
      <c r="M259" s="25"/>
      <c r="N259" s="25"/>
      <c r="P259" s="19"/>
    </row>
    <row r="260" spans="1:16" ht="12.75" customHeight="1">
      <c r="A260" s="19"/>
      <c r="B260" s="19"/>
      <c r="C260" s="19"/>
      <c r="D260" s="50"/>
      <c r="E260" s="48"/>
      <c r="F260" s="48"/>
      <c r="G260" s="50"/>
      <c r="H260" s="50"/>
      <c r="I260" s="74"/>
      <c r="J260" s="75"/>
      <c r="K260" s="25"/>
      <c r="L260" s="74"/>
      <c r="M260" s="25"/>
      <c r="N260" s="25"/>
      <c r="P260" s="19"/>
    </row>
    <row r="261" spans="1:16" ht="12.75" customHeight="1">
      <c r="A261" s="19"/>
      <c r="B261" s="19"/>
      <c r="C261" s="19"/>
      <c r="D261" s="50"/>
      <c r="E261" s="48"/>
      <c r="F261" s="48"/>
      <c r="G261" s="50"/>
      <c r="H261" s="50"/>
      <c r="I261" s="74"/>
      <c r="J261" s="75"/>
      <c r="K261" s="25"/>
      <c r="L261" s="74"/>
      <c r="M261" s="25"/>
      <c r="N261" s="25"/>
      <c r="P261" s="19"/>
    </row>
    <row r="262" spans="1:16" ht="12.75" customHeight="1">
      <c r="A262" s="19"/>
      <c r="B262" s="19"/>
      <c r="C262" s="19"/>
      <c r="D262" s="50"/>
      <c r="E262" s="48"/>
      <c r="F262" s="48"/>
      <c r="G262" s="50"/>
      <c r="H262" s="50"/>
      <c r="I262" s="74"/>
      <c r="J262" s="75"/>
      <c r="K262" s="25"/>
      <c r="L262" s="74"/>
      <c r="M262" s="25"/>
      <c r="N262" s="25"/>
      <c r="P262" s="19"/>
    </row>
    <row r="263" spans="1:16" ht="12.75" customHeight="1">
      <c r="A263" s="19"/>
      <c r="B263" s="19"/>
      <c r="C263" s="19"/>
      <c r="D263" s="50"/>
      <c r="E263" s="48"/>
      <c r="F263" s="48"/>
      <c r="G263" s="50"/>
      <c r="H263" s="50"/>
      <c r="I263" s="74"/>
      <c r="J263" s="75"/>
      <c r="K263" s="25"/>
      <c r="L263" s="74"/>
      <c r="M263" s="25"/>
      <c r="N263" s="25"/>
      <c r="P263" s="19"/>
    </row>
    <row r="264" spans="1:16" ht="12.75" customHeight="1">
      <c r="A264" s="19"/>
      <c r="B264" s="19"/>
      <c r="C264" s="19"/>
      <c r="D264" s="50"/>
      <c r="E264" s="48"/>
      <c r="F264" s="48"/>
      <c r="G264" s="50"/>
      <c r="H264" s="50"/>
      <c r="I264" s="74"/>
      <c r="J264" s="75"/>
      <c r="K264" s="25"/>
      <c r="L264" s="74"/>
      <c r="M264" s="25"/>
      <c r="N264" s="25"/>
      <c r="P264" s="19"/>
    </row>
    <row r="265" spans="1:16" ht="12.75" customHeight="1">
      <c r="A265" s="19"/>
      <c r="B265" s="19"/>
      <c r="C265" s="19"/>
      <c r="D265" s="50"/>
      <c r="E265" s="48"/>
      <c r="F265" s="48"/>
      <c r="G265" s="50"/>
      <c r="H265" s="50"/>
      <c r="I265" s="74"/>
      <c r="J265" s="75"/>
      <c r="K265" s="25"/>
      <c r="L265" s="74"/>
      <c r="M265" s="25"/>
      <c r="N265" s="25"/>
      <c r="P265" s="19"/>
    </row>
    <row r="266" spans="1:16" ht="12.75" customHeight="1">
      <c r="A266" s="19"/>
      <c r="B266" s="19"/>
      <c r="C266" s="19"/>
      <c r="D266" s="50"/>
      <c r="E266" s="48"/>
      <c r="F266" s="48"/>
      <c r="G266" s="50"/>
      <c r="H266" s="50"/>
      <c r="I266" s="74"/>
      <c r="J266" s="75"/>
      <c r="K266" s="25"/>
      <c r="L266" s="74"/>
      <c r="M266" s="25"/>
      <c r="N266" s="25"/>
      <c r="P266" s="19"/>
    </row>
    <row r="267" spans="1:16" ht="12.75" customHeight="1">
      <c r="A267" s="19"/>
      <c r="B267" s="19"/>
      <c r="C267" s="19"/>
      <c r="D267" s="50"/>
      <c r="E267" s="48"/>
      <c r="F267" s="48"/>
      <c r="G267" s="50"/>
      <c r="H267" s="50"/>
      <c r="I267" s="74"/>
      <c r="J267" s="75"/>
      <c r="K267" s="25"/>
      <c r="L267" s="74"/>
      <c r="M267" s="25"/>
      <c r="N267" s="25"/>
      <c r="P267" s="19"/>
    </row>
    <row r="268" spans="1:16" ht="12.75" customHeight="1">
      <c r="A268" s="19"/>
      <c r="B268" s="19"/>
      <c r="C268" s="19"/>
      <c r="D268" s="50"/>
      <c r="E268" s="48"/>
      <c r="F268" s="48"/>
      <c r="G268" s="50"/>
      <c r="H268" s="50"/>
      <c r="I268" s="74"/>
      <c r="J268" s="75"/>
      <c r="K268" s="25"/>
      <c r="L268" s="74"/>
      <c r="M268" s="25"/>
      <c r="N268" s="25"/>
      <c r="P268" s="19"/>
    </row>
    <row r="269" spans="1:16" ht="12.75" customHeight="1">
      <c r="A269" s="19"/>
      <c r="B269" s="19"/>
      <c r="C269" s="19"/>
      <c r="D269" s="50"/>
      <c r="E269" s="48"/>
      <c r="F269" s="48"/>
      <c r="G269" s="50"/>
      <c r="H269" s="50"/>
      <c r="I269" s="74"/>
      <c r="J269" s="75"/>
      <c r="K269" s="25"/>
      <c r="L269" s="74"/>
      <c r="M269" s="25"/>
      <c r="N269" s="25"/>
      <c r="P269" s="19"/>
    </row>
    <row r="270" spans="1:16" ht="12.75" customHeight="1">
      <c r="A270" s="19"/>
      <c r="B270" s="19"/>
      <c r="C270" s="19"/>
      <c r="D270" s="50"/>
      <c r="E270" s="48"/>
      <c r="F270" s="48"/>
      <c r="G270" s="50"/>
      <c r="H270" s="50"/>
      <c r="I270" s="74"/>
      <c r="J270" s="75"/>
      <c r="K270" s="25"/>
      <c r="L270" s="74"/>
      <c r="M270" s="25"/>
      <c r="N270" s="25"/>
      <c r="P270" s="19"/>
    </row>
    <row r="271" spans="1:16" ht="12.75" customHeight="1">
      <c r="A271" s="19"/>
      <c r="B271" s="19"/>
      <c r="C271" s="19"/>
      <c r="D271" s="50"/>
      <c r="E271" s="48"/>
      <c r="F271" s="48"/>
      <c r="G271" s="50"/>
      <c r="H271" s="50"/>
      <c r="I271" s="74"/>
      <c r="J271" s="75"/>
      <c r="K271" s="25"/>
      <c r="L271" s="74"/>
      <c r="M271" s="25"/>
      <c r="N271" s="25"/>
      <c r="P271" s="19"/>
    </row>
    <row r="272" spans="1:16" ht="12.75" customHeight="1">
      <c r="A272" s="19"/>
      <c r="B272" s="19"/>
      <c r="C272" s="19"/>
      <c r="D272" s="50"/>
      <c r="E272" s="48"/>
      <c r="F272" s="48"/>
      <c r="G272" s="50"/>
      <c r="H272" s="50"/>
      <c r="I272" s="74"/>
      <c r="J272" s="75"/>
      <c r="K272" s="25"/>
      <c r="L272" s="74"/>
      <c r="M272" s="25"/>
      <c r="N272" s="25"/>
      <c r="P272" s="19"/>
    </row>
    <row r="273" spans="1:16" ht="12.75" customHeight="1">
      <c r="A273" s="19"/>
      <c r="B273" s="19"/>
      <c r="C273" s="19"/>
      <c r="D273" s="50"/>
      <c r="E273" s="48"/>
      <c r="F273" s="48"/>
      <c r="G273" s="50"/>
      <c r="H273" s="50"/>
      <c r="I273" s="74"/>
      <c r="J273" s="75"/>
      <c r="K273" s="25"/>
      <c r="L273" s="74"/>
      <c r="M273" s="25"/>
      <c r="N273" s="25"/>
      <c r="P273" s="19"/>
    </row>
    <row r="274" spans="1:16" ht="12.75" customHeight="1">
      <c r="A274" s="19"/>
      <c r="B274" s="19"/>
      <c r="C274" s="19"/>
      <c r="D274" s="50"/>
      <c r="E274" s="48"/>
      <c r="F274" s="48"/>
      <c r="G274" s="50"/>
      <c r="H274" s="50"/>
      <c r="I274" s="74"/>
      <c r="J274" s="75"/>
      <c r="K274" s="25"/>
      <c r="L274" s="74"/>
      <c r="M274" s="25"/>
      <c r="N274" s="25"/>
      <c r="P274" s="19"/>
    </row>
    <row r="275" spans="1:16" ht="12.75" customHeight="1">
      <c r="A275" s="19"/>
      <c r="B275" s="19"/>
      <c r="C275" s="19"/>
      <c r="D275" s="50"/>
      <c r="E275" s="48"/>
      <c r="F275" s="48"/>
      <c r="G275" s="50"/>
      <c r="H275" s="50"/>
      <c r="I275" s="74"/>
      <c r="J275" s="75"/>
      <c r="K275" s="25"/>
      <c r="L275" s="74"/>
      <c r="M275" s="25"/>
      <c r="N275" s="25"/>
      <c r="P275" s="19"/>
    </row>
    <row r="276" spans="1:16" ht="12.75" customHeight="1">
      <c r="A276" s="19"/>
      <c r="B276" s="19"/>
      <c r="C276" s="19"/>
      <c r="D276" s="50"/>
      <c r="E276" s="48"/>
      <c r="F276" s="48"/>
      <c r="G276" s="50"/>
      <c r="H276" s="50"/>
      <c r="I276" s="74"/>
      <c r="J276" s="75"/>
      <c r="K276" s="25"/>
      <c r="L276" s="74"/>
      <c r="M276" s="25"/>
      <c r="N276" s="25"/>
      <c r="P276" s="19"/>
    </row>
    <row r="277" spans="1:16" ht="12.75" customHeight="1">
      <c r="A277" s="19"/>
      <c r="B277" s="19"/>
      <c r="C277" s="19"/>
      <c r="D277" s="50"/>
      <c r="E277" s="48"/>
      <c r="F277" s="48"/>
      <c r="G277" s="50"/>
      <c r="H277" s="50"/>
      <c r="I277" s="74"/>
      <c r="J277" s="75"/>
      <c r="K277" s="25"/>
      <c r="L277" s="74"/>
      <c r="M277" s="25"/>
      <c r="N277" s="25"/>
      <c r="P277" s="19"/>
    </row>
    <row r="278" spans="1:16" ht="12.75" customHeight="1">
      <c r="A278" s="19"/>
      <c r="B278" s="19"/>
      <c r="C278" s="19"/>
      <c r="D278" s="50"/>
      <c r="E278" s="48"/>
      <c r="F278" s="48"/>
      <c r="G278" s="50"/>
      <c r="H278" s="50"/>
      <c r="I278" s="74"/>
      <c r="J278" s="75"/>
      <c r="K278" s="25"/>
      <c r="L278" s="74"/>
      <c r="M278" s="25"/>
      <c r="N278" s="25"/>
      <c r="P278" s="19"/>
    </row>
    <row r="279" spans="1:16" ht="12.75" customHeight="1">
      <c r="A279" s="19"/>
      <c r="B279" s="19"/>
      <c r="C279" s="19"/>
      <c r="D279" s="50"/>
      <c r="E279" s="48"/>
      <c r="F279" s="48"/>
      <c r="G279" s="50"/>
      <c r="H279" s="50"/>
      <c r="I279" s="74"/>
      <c r="J279" s="75"/>
      <c r="K279" s="25"/>
      <c r="L279" s="74"/>
      <c r="M279" s="25"/>
      <c r="N279" s="25"/>
      <c r="P279" s="19"/>
    </row>
    <row r="280" spans="1:16" ht="12.75" customHeight="1">
      <c r="A280" s="19"/>
      <c r="B280" s="19"/>
      <c r="C280" s="19"/>
      <c r="D280" s="50"/>
      <c r="E280" s="48"/>
      <c r="F280" s="48"/>
      <c r="G280" s="50"/>
      <c r="H280" s="50"/>
      <c r="I280" s="74"/>
      <c r="J280" s="75"/>
      <c r="K280" s="25"/>
      <c r="L280" s="74"/>
      <c r="M280" s="25"/>
      <c r="N280" s="25"/>
      <c r="P280" s="19"/>
    </row>
    <row r="281" spans="1:16" ht="12.75" customHeight="1">
      <c r="A281" s="19"/>
      <c r="B281" s="19"/>
      <c r="C281" s="19"/>
      <c r="D281" s="50"/>
      <c r="E281" s="48"/>
      <c r="F281" s="48"/>
      <c r="G281" s="50"/>
      <c r="H281" s="50"/>
      <c r="I281" s="74"/>
      <c r="J281" s="75"/>
      <c r="K281" s="25"/>
      <c r="L281" s="74"/>
      <c r="M281" s="25"/>
      <c r="N281" s="25"/>
      <c r="P281" s="19"/>
    </row>
    <row r="282" spans="1:16" ht="12.75" customHeight="1">
      <c r="A282" s="19"/>
      <c r="B282" s="19"/>
      <c r="C282" s="19"/>
      <c r="D282" s="50"/>
      <c r="E282" s="48"/>
      <c r="F282" s="48"/>
      <c r="G282" s="50"/>
      <c r="H282" s="50"/>
      <c r="I282" s="74"/>
      <c r="J282" s="75"/>
      <c r="K282" s="25"/>
      <c r="L282" s="74"/>
      <c r="M282" s="25"/>
      <c r="N282" s="25"/>
      <c r="P282" s="19"/>
    </row>
    <row r="283" spans="1:16" ht="12.75" customHeight="1">
      <c r="A283" s="19"/>
      <c r="B283" s="19"/>
      <c r="C283" s="19"/>
      <c r="D283" s="50"/>
      <c r="E283" s="48"/>
      <c r="F283" s="48"/>
      <c r="G283" s="50"/>
      <c r="H283" s="50"/>
      <c r="I283" s="74"/>
      <c r="J283" s="75"/>
      <c r="K283" s="25"/>
      <c r="L283" s="74"/>
      <c r="M283" s="25"/>
      <c r="N283" s="25"/>
      <c r="P283" s="19"/>
    </row>
    <row r="284" spans="1:16" ht="12.75" customHeight="1">
      <c r="A284" s="19"/>
      <c r="B284" s="19"/>
      <c r="C284" s="19"/>
      <c r="D284" s="50"/>
      <c r="E284" s="48"/>
      <c r="F284" s="48"/>
      <c r="G284" s="50"/>
      <c r="H284" s="50"/>
      <c r="I284" s="74"/>
      <c r="J284" s="75"/>
      <c r="K284" s="25"/>
      <c r="L284" s="74"/>
      <c r="M284" s="25"/>
      <c r="N284" s="25"/>
      <c r="P284" s="19"/>
    </row>
    <row r="285" spans="1:16" ht="12.75" customHeight="1">
      <c r="A285" s="19"/>
      <c r="B285" s="19"/>
      <c r="C285" s="19"/>
      <c r="D285" s="50"/>
      <c r="E285" s="48"/>
      <c r="F285" s="48"/>
      <c r="G285" s="50"/>
      <c r="H285" s="50"/>
      <c r="I285" s="74"/>
      <c r="J285" s="75"/>
      <c r="K285" s="25"/>
      <c r="L285" s="74"/>
      <c r="M285" s="25"/>
      <c r="N285" s="25"/>
      <c r="P285" s="19"/>
    </row>
    <row r="286" spans="1:16" ht="12.75" customHeight="1">
      <c r="A286" s="19"/>
      <c r="B286" s="19"/>
      <c r="C286" s="19"/>
      <c r="D286" s="50"/>
      <c r="E286" s="48"/>
      <c r="F286" s="48"/>
      <c r="G286" s="50"/>
      <c r="H286" s="50"/>
      <c r="I286" s="74"/>
      <c r="J286" s="75"/>
      <c r="K286" s="25"/>
      <c r="L286" s="74"/>
      <c r="M286" s="25"/>
      <c r="N286" s="25"/>
      <c r="P286" s="19"/>
    </row>
    <row r="287" spans="1:16" ht="12.75" customHeight="1">
      <c r="A287" s="19"/>
      <c r="B287" s="19"/>
      <c r="C287" s="19"/>
      <c r="D287" s="50"/>
      <c r="E287" s="48"/>
      <c r="F287" s="48"/>
      <c r="G287" s="50"/>
      <c r="H287" s="50"/>
      <c r="I287" s="74"/>
      <c r="J287" s="75"/>
      <c r="K287" s="25"/>
      <c r="L287" s="74"/>
      <c r="M287" s="25"/>
      <c r="N287" s="25"/>
      <c r="P287" s="19"/>
    </row>
    <row r="288" spans="1:16" ht="12.75" customHeight="1">
      <c r="A288" s="19"/>
      <c r="B288" s="19"/>
      <c r="C288" s="19"/>
      <c r="D288" s="50"/>
      <c r="E288" s="48"/>
      <c r="F288" s="48"/>
      <c r="G288" s="50"/>
      <c r="H288" s="50"/>
      <c r="I288" s="74"/>
      <c r="J288" s="75"/>
      <c r="K288" s="25"/>
      <c r="L288" s="74"/>
      <c r="M288" s="25"/>
      <c r="N288" s="25"/>
      <c r="P288" s="19"/>
    </row>
    <row r="289" spans="1:16" ht="12.75" customHeight="1">
      <c r="A289" s="19"/>
      <c r="B289" s="19"/>
      <c r="C289" s="19"/>
      <c r="D289" s="50"/>
      <c r="E289" s="48"/>
      <c r="F289" s="48"/>
      <c r="G289" s="50"/>
      <c r="H289" s="50"/>
      <c r="I289" s="74"/>
      <c r="J289" s="75"/>
      <c r="K289" s="25"/>
      <c r="L289" s="74"/>
      <c r="M289" s="25"/>
      <c r="N289" s="25"/>
      <c r="P289" s="19"/>
    </row>
    <row r="290" spans="1:16" ht="12.75" customHeight="1">
      <c r="A290" s="19"/>
      <c r="B290" s="19"/>
      <c r="C290" s="19"/>
      <c r="D290" s="50"/>
      <c r="E290" s="48"/>
      <c r="F290" s="48"/>
      <c r="G290" s="50"/>
      <c r="H290" s="50"/>
      <c r="I290" s="74"/>
      <c r="J290" s="75"/>
      <c r="K290" s="25"/>
      <c r="L290" s="74"/>
      <c r="M290" s="25"/>
      <c r="N290" s="25"/>
      <c r="P290" s="19"/>
    </row>
    <row r="291" spans="1:16" ht="12.75" customHeight="1">
      <c r="A291" s="19"/>
      <c r="B291" s="19"/>
      <c r="C291" s="19"/>
      <c r="D291" s="50"/>
      <c r="E291" s="48"/>
      <c r="F291" s="48"/>
      <c r="G291" s="50"/>
      <c r="H291" s="50"/>
      <c r="I291" s="74"/>
      <c r="J291" s="75"/>
      <c r="K291" s="25"/>
      <c r="L291" s="74"/>
      <c r="M291" s="25"/>
      <c r="N291" s="25"/>
      <c r="P291" s="19"/>
    </row>
    <row r="292" spans="1:16" ht="12.75" customHeight="1">
      <c r="A292" s="19"/>
      <c r="B292" s="19"/>
      <c r="C292" s="19"/>
      <c r="D292" s="50"/>
      <c r="E292" s="48"/>
      <c r="F292" s="48"/>
      <c r="G292" s="50"/>
      <c r="H292" s="50"/>
      <c r="I292" s="74"/>
      <c r="J292" s="75"/>
      <c r="K292" s="25"/>
      <c r="L292" s="74"/>
      <c r="M292" s="25"/>
      <c r="N292" s="25"/>
      <c r="P292" s="19"/>
    </row>
    <row r="293" spans="1:16" ht="12.75" customHeight="1">
      <c r="A293" s="19"/>
      <c r="B293" s="19"/>
      <c r="C293" s="19"/>
      <c r="D293" s="50"/>
      <c r="E293" s="48"/>
      <c r="F293" s="48"/>
      <c r="G293" s="50"/>
      <c r="H293" s="50"/>
      <c r="I293" s="74"/>
      <c r="J293" s="75"/>
      <c r="K293" s="25"/>
      <c r="L293" s="74"/>
      <c r="M293" s="25"/>
      <c r="N293" s="25"/>
      <c r="P293" s="19"/>
    </row>
    <row r="294" spans="1:16" ht="12.75" customHeight="1">
      <c r="A294" s="19"/>
      <c r="B294" s="19"/>
      <c r="C294" s="19"/>
      <c r="D294" s="50"/>
      <c r="E294" s="48"/>
      <c r="F294" s="48"/>
      <c r="G294" s="50"/>
      <c r="H294" s="50"/>
      <c r="I294" s="74"/>
      <c r="J294" s="75"/>
      <c r="K294" s="25"/>
      <c r="L294" s="74"/>
      <c r="M294" s="25"/>
      <c r="N294" s="25"/>
      <c r="P294" s="19"/>
    </row>
    <row r="295" spans="1:16" ht="12.75" customHeight="1">
      <c r="A295" s="19"/>
      <c r="B295" s="19"/>
      <c r="C295" s="19"/>
      <c r="D295" s="50"/>
      <c r="E295" s="48"/>
      <c r="F295" s="48"/>
      <c r="G295" s="50"/>
      <c r="H295" s="50"/>
      <c r="I295" s="74"/>
      <c r="J295" s="75"/>
      <c r="K295" s="25"/>
      <c r="L295" s="74"/>
      <c r="M295" s="25"/>
      <c r="N295" s="25"/>
      <c r="P295" s="19"/>
    </row>
    <row r="296" spans="1:16" ht="12.75" customHeight="1">
      <c r="A296" s="19"/>
      <c r="B296" s="19"/>
      <c r="C296" s="19"/>
      <c r="D296" s="50"/>
      <c r="E296" s="48"/>
      <c r="F296" s="48"/>
      <c r="G296" s="50"/>
      <c r="H296" s="50"/>
      <c r="I296" s="74"/>
      <c r="J296" s="75"/>
      <c r="K296" s="25"/>
      <c r="L296" s="74"/>
      <c r="M296" s="25"/>
      <c r="N296" s="25"/>
      <c r="P296" s="19"/>
    </row>
    <row r="297" spans="1:16" ht="12.75" customHeight="1">
      <c r="A297" s="19"/>
      <c r="B297" s="19"/>
      <c r="C297" s="19"/>
      <c r="D297" s="50"/>
      <c r="E297" s="48"/>
      <c r="F297" s="48"/>
      <c r="G297" s="50"/>
      <c r="H297" s="50"/>
      <c r="I297" s="74"/>
      <c r="J297" s="75"/>
      <c r="K297" s="25"/>
      <c r="L297" s="74"/>
      <c r="M297" s="25"/>
      <c r="N297" s="25"/>
      <c r="P297" s="19"/>
    </row>
    <row r="298" spans="1:16" ht="12.75" customHeight="1">
      <c r="A298" s="19"/>
      <c r="B298" s="19"/>
      <c r="C298" s="19"/>
      <c r="D298" s="50"/>
      <c r="E298" s="48"/>
      <c r="F298" s="48"/>
      <c r="G298" s="50"/>
      <c r="H298" s="50"/>
      <c r="I298" s="74"/>
      <c r="J298" s="75"/>
      <c r="K298" s="25"/>
      <c r="L298" s="74"/>
      <c r="M298" s="25"/>
      <c r="N298" s="25"/>
      <c r="P298" s="19"/>
    </row>
    <row r="299" spans="1:16" ht="12.75" customHeight="1">
      <c r="A299" s="19"/>
      <c r="B299" s="19"/>
      <c r="C299" s="19"/>
      <c r="D299" s="50"/>
      <c r="E299" s="48"/>
      <c r="F299" s="48"/>
      <c r="G299" s="50"/>
      <c r="H299" s="50"/>
      <c r="I299" s="74"/>
      <c r="J299" s="75"/>
      <c r="K299" s="25"/>
      <c r="L299" s="74"/>
      <c r="M299" s="25"/>
      <c r="N299" s="25"/>
      <c r="P299" s="19"/>
    </row>
    <row r="300" spans="1:16" ht="12.75" customHeight="1">
      <c r="A300" s="19"/>
      <c r="B300" s="19"/>
      <c r="C300" s="19"/>
      <c r="D300" s="50"/>
      <c r="E300" s="48"/>
      <c r="F300" s="48"/>
      <c r="G300" s="50"/>
      <c r="H300" s="50"/>
      <c r="I300" s="74"/>
      <c r="J300" s="75"/>
      <c r="K300" s="25"/>
      <c r="L300" s="74"/>
      <c r="M300" s="25"/>
      <c r="N300" s="25"/>
      <c r="P300" s="19"/>
    </row>
    <row r="301" spans="1:16" ht="12.75" customHeight="1">
      <c r="A301" s="19"/>
      <c r="B301" s="19"/>
      <c r="C301" s="19"/>
      <c r="D301" s="50"/>
      <c r="E301" s="48"/>
      <c r="F301" s="48"/>
      <c r="G301" s="50"/>
      <c r="H301" s="50"/>
      <c r="I301" s="74"/>
      <c r="J301" s="75"/>
      <c r="K301" s="25"/>
      <c r="L301" s="74"/>
      <c r="M301" s="25"/>
      <c r="N301" s="25"/>
      <c r="P301" s="19"/>
    </row>
    <row r="302" spans="1:16" ht="12.75" customHeight="1">
      <c r="A302" s="19"/>
      <c r="B302" s="19"/>
      <c r="C302" s="19"/>
      <c r="D302" s="50"/>
      <c r="E302" s="48"/>
      <c r="F302" s="48"/>
      <c r="G302" s="50"/>
      <c r="H302" s="50"/>
      <c r="I302" s="74"/>
      <c r="J302" s="75"/>
      <c r="K302" s="25"/>
      <c r="L302" s="74"/>
      <c r="M302" s="25"/>
      <c r="N302" s="25"/>
      <c r="P302" s="19"/>
    </row>
    <row r="303" spans="1:16" ht="12.75" customHeight="1">
      <c r="A303" s="19"/>
      <c r="B303" s="19"/>
      <c r="C303" s="19"/>
      <c r="D303" s="50"/>
      <c r="E303" s="48"/>
      <c r="F303" s="48"/>
      <c r="G303" s="50"/>
      <c r="H303" s="50"/>
      <c r="I303" s="74"/>
      <c r="J303" s="75"/>
      <c r="K303" s="25"/>
      <c r="L303" s="74"/>
      <c r="M303" s="25"/>
      <c r="N303" s="25"/>
      <c r="P303" s="19"/>
    </row>
    <row r="304" spans="1:16" ht="12.75" customHeight="1">
      <c r="A304" s="19"/>
      <c r="B304" s="19"/>
      <c r="C304" s="19"/>
      <c r="D304" s="50"/>
      <c r="E304" s="48"/>
      <c r="F304" s="48"/>
      <c r="G304" s="50"/>
      <c r="H304" s="50"/>
      <c r="I304" s="74"/>
      <c r="J304" s="75"/>
      <c r="K304" s="25"/>
      <c r="L304" s="74"/>
      <c r="M304" s="25"/>
      <c r="N304" s="25"/>
      <c r="P304" s="19"/>
    </row>
    <row r="305" spans="1:16" ht="12.75" customHeight="1">
      <c r="A305" s="19"/>
      <c r="B305" s="19"/>
      <c r="C305" s="19"/>
      <c r="D305" s="50"/>
      <c r="E305" s="48"/>
      <c r="F305" s="48"/>
      <c r="G305" s="50"/>
      <c r="H305" s="50"/>
      <c r="I305" s="74"/>
      <c r="J305" s="75"/>
      <c r="K305" s="25"/>
      <c r="L305" s="74"/>
      <c r="M305" s="25"/>
      <c r="N305" s="25"/>
      <c r="P305" s="19"/>
    </row>
    <row r="306" spans="1:16" ht="12.75" customHeight="1">
      <c r="A306" s="19"/>
      <c r="B306" s="19"/>
      <c r="C306" s="19"/>
      <c r="D306" s="50"/>
      <c r="E306" s="48"/>
      <c r="F306" s="48"/>
      <c r="G306" s="50"/>
      <c r="H306" s="50"/>
      <c r="I306" s="74"/>
      <c r="J306" s="75"/>
      <c r="K306" s="25"/>
      <c r="L306" s="74"/>
      <c r="M306" s="25"/>
      <c r="N306" s="25"/>
      <c r="P306" s="19"/>
    </row>
    <row r="307" spans="1:16" ht="12.75" customHeight="1">
      <c r="A307" s="19"/>
      <c r="B307" s="19"/>
      <c r="C307" s="19"/>
      <c r="D307" s="50"/>
      <c r="E307" s="48"/>
      <c r="F307" s="48"/>
      <c r="G307" s="50"/>
      <c r="H307" s="50"/>
      <c r="I307" s="74"/>
      <c r="J307" s="75"/>
      <c r="K307" s="25"/>
      <c r="L307" s="74"/>
      <c r="M307" s="25"/>
      <c r="N307" s="25"/>
      <c r="P307" s="19"/>
    </row>
    <row r="308" spans="1:16" ht="12.75" customHeight="1">
      <c r="A308" s="19"/>
      <c r="B308" s="19"/>
      <c r="C308" s="19"/>
      <c r="D308" s="50"/>
      <c r="E308" s="48"/>
      <c r="F308" s="48"/>
      <c r="G308" s="50"/>
      <c r="H308" s="50"/>
      <c r="I308" s="74"/>
      <c r="J308" s="75"/>
      <c r="K308" s="25"/>
      <c r="L308" s="74"/>
      <c r="M308" s="25"/>
      <c r="N308" s="25"/>
      <c r="P308" s="19"/>
    </row>
    <row r="309" spans="1:16" ht="12.75" customHeight="1">
      <c r="A309" s="19"/>
      <c r="B309" s="19"/>
      <c r="C309" s="19"/>
      <c r="D309" s="50"/>
      <c r="E309" s="48"/>
      <c r="F309" s="48"/>
      <c r="G309" s="50"/>
      <c r="H309" s="50"/>
      <c r="I309" s="74"/>
      <c r="J309" s="75"/>
      <c r="K309" s="25"/>
      <c r="L309" s="74"/>
      <c r="M309" s="25"/>
      <c r="N309" s="25"/>
      <c r="P309" s="19"/>
    </row>
    <row r="310" spans="1:16" ht="12.75" customHeight="1">
      <c r="A310" s="19"/>
      <c r="B310" s="19"/>
      <c r="C310" s="19"/>
      <c r="D310" s="50"/>
      <c r="E310" s="48"/>
      <c r="F310" s="48"/>
      <c r="G310" s="50"/>
      <c r="H310" s="50"/>
      <c r="I310" s="74"/>
      <c r="J310" s="75"/>
      <c r="K310" s="25"/>
      <c r="L310" s="74"/>
      <c r="M310" s="25"/>
      <c r="N310" s="25"/>
      <c r="P310" s="19"/>
    </row>
    <row r="311" spans="1:16" ht="12.75" customHeight="1">
      <c r="A311" s="19"/>
      <c r="B311" s="19"/>
      <c r="C311" s="19"/>
      <c r="D311" s="50"/>
      <c r="E311" s="48"/>
      <c r="F311" s="48"/>
      <c r="G311" s="50"/>
      <c r="H311" s="50"/>
      <c r="I311" s="74"/>
      <c r="J311" s="75"/>
      <c r="K311" s="25"/>
      <c r="L311" s="74"/>
      <c r="M311" s="25"/>
      <c r="N311" s="25"/>
      <c r="P311" s="19"/>
    </row>
    <row r="312" spans="1:16" ht="12.75" customHeight="1">
      <c r="A312" s="19"/>
      <c r="B312" s="19"/>
      <c r="C312" s="19"/>
      <c r="D312" s="50"/>
      <c r="E312" s="48"/>
      <c r="F312" s="48"/>
      <c r="G312" s="50"/>
      <c r="H312" s="50"/>
      <c r="I312" s="74"/>
      <c r="J312" s="75"/>
      <c r="K312" s="25"/>
      <c r="L312" s="74"/>
      <c r="M312" s="25"/>
      <c r="N312" s="25"/>
      <c r="P312" s="19"/>
    </row>
    <row r="313" spans="1:16" ht="12.75" customHeight="1">
      <c r="A313" s="19"/>
      <c r="B313" s="19"/>
      <c r="C313" s="19"/>
      <c r="D313" s="50"/>
      <c r="E313" s="48"/>
      <c r="F313" s="48"/>
      <c r="G313" s="50"/>
      <c r="H313" s="50"/>
      <c r="I313" s="74"/>
      <c r="J313" s="75"/>
      <c r="K313" s="25"/>
      <c r="L313" s="74"/>
      <c r="M313" s="25"/>
      <c r="N313" s="25"/>
      <c r="P313" s="19"/>
    </row>
    <row r="314" spans="1:16" ht="12.75" customHeight="1">
      <c r="A314" s="19"/>
      <c r="B314" s="19"/>
      <c r="C314" s="19"/>
      <c r="D314" s="50"/>
      <c r="E314" s="48"/>
      <c r="F314" s="48"/>
      <c r="G314" s="50"/>
      <c r="H314" s="50"/>
      <c r="I314" s="74"/>
      <c r="J314" s="75"/>
      <c r="K314" s="25"/>
      <c r="L314" s="74"/>
      <c r="M314" s="25"/>
      <c r="N314" s="25"/>
      <c r="P314" s="19"/>
    </row>
    <row r="315" spans="1:16" ht="12.75" customHeight="1">
      <c r="A315" s="19"/>
      <c r="B315" s="19"/>
      <c r="C315" s="19"/>
      <c r="D315" s="50"/>
      <c r="E315" s="48"/>
      <c r="F315" s="48"/>
      <c r="G315" s="50"/>
      <c r="H315" s="50"/>
      <c r="I315" s="74"/>
      <c r="J315" s="75"/>
      <c r="K315" s="25"/>
      <c r="L315" s="74"/>
      <c r="M315" s="25"/>
      <c r="N315" s="25"/>
      <c r="P315" s="19"/>
    </row>
    <row r="316" spans="1:16" ht="12.75" customHeight="1">
      <c r="A316" s="19"/>
      <c r="B316" s="19"/>
      <c r="C316" s="19"/>
      <c r="D316" s="50"/>
      <c r="E316" s="48"/>
      <c r="F316" s="48"/>
      <c r="G316" s="50"/>
      <c r="H316" s="50"/>
      <c r="I316" s="74"/>
      <c r="J316" s="75"/>
      <c r="K316" s="25"/>
      <c r="L316" s="74"/>
      <c r="M316" s="25"/>
      <c r="N316" s="25"/>
      <c r="P316" s="19"/>
    </row>
    <row r="317" spans="1:16" ht="12.75" customHeight="1">
      <c r="A317" s="19"/>
      <c r="B317" s="19"/>
      <c r="C317" s="19"/>
      <c r="D317" s="50"/>
      <c r="E317" s="48"/>
      <c r="F317" s="48"/>
      <c r="G317" s="50"/>
      <c r="H317" s="50"/>
      <c r="I317" s="74"/>
      <c r="J317" s="75"/>
      <c r="K317" s="25"/>
      <c r="L317" s="74"/>
      <c r="M317" s="25"/>
      <c r="N317" s="25"/>
      <c r="P317" s="19"/>
    </row>
    <row r="318" spans="1:16" ht="12.75" customHeight="1">
      <c r="A318" s="19"/>
      <c r="B318" s="19"/>
      <c r="C318" s="19"/>
      <c r="D318" s="50"/>
      <c r="E318" s="48"/>
      <c r="F318" s="48"/>
      <c r="G318" s="50"/>
      <c r="H318" s="50"/>
      <c r="I318" s="74"/>
      <c r="J318" s="75"/>
      <c r="K318" s="25"/>
      <c r="L318" s="74"/>
      <c r="M318" s="25"/>
      <c r="N318" s="25"/>
      <c r="P318" s="19"/>
    </row>
    <row r="319" spans="1:16" ht="12.75" customHeight="1">
      <c r="A319" s="19"/>
      <c r="B319" s="19"/>
      <c r="C319" s="19"/>
      <c r="D319" s="50"/>
      <c r="E319" s="48"/>
      <c r="F319" s="48"/>
      <c r="G319" s="50"/>
      <c r="H319" s="50"/>
      <c r="I319" s="74"/>
      <c r="J319" s="75"/>
      <c r="K319" s="25"/>
      <c r="L319" s="74"/>
      <c r="M319" s="25"/>
      <c r="N319" s="25"/>
      <c r="P319" s="19"/>
    </row>
    <row r="320" spans="1:16" ht="12.75" customHeight="1">
      <c r="A320" s="19"/>
      <c r="B320" s="19"/>
      <c r="C320" s="19"/>
      <c r="D320" s="50"/>
      <c r="E320" s="48"/>
      <c r="F320" s="48"/>
      <c r="G320" s="50"/>
      <c r="H320" s="50"/>
      <c r="I320" s="74"/>
      <c r="J320" s="75"/>
      <c r="K320" s="25"/>
      <c r="L320" s="74"/>
      <c r="M320" s="25"/>
      <c r="N320" s="25"/>
      <c r="P320" s="19"/>
    </row>
    <row r="321" spans="1:16" ht="12.75" customHeight="1">
      <c r="A321" s="19"/>
      <c r="B321" s="19"/>
      <c r="C321" s="19"/>
      <c r="D321" s="50"/>
      <c r="E321" s="48"/>
      <c r="F321" s="48"/>
      <c r="G321" s="50"/>
      <c r="H321" s="50"/>
      <c r="I321" s="74"/>
      <c r="J321" s="75"/>
      <c r="K321" s="25"/>
      <c r="L321" s="74"/>
      <c r="M321" s="25"/>
      <c r="N321" s="25"/>
      <c r="P321" s="19"/>
    </row>
    <row r="322" spans="1:16" ht="12.75" customHeight="1">
      <c r="A322" s="19"/>
      <c r="B322" s="19"/>
      <c r="C322" s="19"/>
      <c r="D322" s="50"/>
      <c r="E322" s="48"/>
      <c r="F322" s="48"/>
      <c r="G322" s="50"/>
      <c r="H322" s="50"/>
      <c r="I322" s="74"/>
      <c r="J322" s="75"/>
      <c r="K322" s="25"/>
      <c r="L322" s="74"/>
      <c r="M322" s="25"/>
      <c r="N322" s="25"/>
      <c r="P322" s="19"/>
    </row>
    <row r="323" spans="1:16" ht="12.75" customHeight="1">
      <c r="A323" s="19"/>
      <c r="B323" s="19"/>
      <c r="C323" s="19"/>
      <c r="D323" s="50"/>
      <c r="E323" s="48"/>
      <c r="F323" s="48"/>
      <c r="G323" s="50"/>
      <c r="H323" s="50"/>
      <c r="I323" s="74"/>
      <c r="J323" s="75"/>
      <c r="K323" s="25"/>
      <c r="L323" s="74"/>
      <c r="M323" s="25"/>
      <c r="N323" s="25"/>
      <c r="P323" s="19"/>
    </row>
    <row r="324" spans="1:16" ht="12.75" customHeight="1">
      <c r="A324" s="19"/>
      <c r="B324" s="19"/>
      <c r="C324" s="19"/>
      <c r="D324" s="50"/>
      <c r="E324" s="48"/>
      <c r="F324" s="48"/>
      <c r="G324" s="50"/>
      <c r="H324" s="50"/>
      <c r="I324" s="74"/>
      <c r="J324" s="75"/>
      <c r="K324" s="25"/>
      <c r="L324" s="74"/>
      <c r="M324" s="25"/>
      <c r="N324" s="25"/>
      <c r="P324" s="19"/>
    </row>
    <row r="325" spans="1:16" ht="12.75" customHeight="1">
      <c r="A325" s="19"/>
      <c r="B325" s="19"/>
      <c r="C325" s="19"/>
      <c r="D325" s="50"/>
      <c r="E325" s="48"/>
      <c r="F325" s="48"/>
      <c r="G325" s="50"/>
      <c r="H325" s="50"/>
      <c r="I325" s="74"/>
      <c r="J325" s="75"/>
      <c r="K325" s="25"/>
      <c r="L325" s="74"/>
      <c r="M325" s="25"/>
      <c r="N325" s="25"/>
      <c r="P325" s="19"/>
    </row>
    <row r="326" spans="1:16" ht="12.75" customHeight="1">
      <c r="A326" s="19"/>
      <c r="B326" s="19"/>
      <c r="C326" s="19"/>
      <c r="D326" s="50"/>
      <c r="E326" s="48"/>
      <c r="F326" s="48"/>
      <c r="G326" s="50"/>
      <c r="H326" s="50"/>
      <c r="I326" s="74"/>
      <c r="J326" s="75"/>
      <c r="K326" s="25"/>
      <c r="L326" s="74"/>
      <c r="M326" s="25"/>
      <c r="N326" s="25"/>
      <c r="P326" s="19"/>
    </row>
    <row r="327" spans="1:16" ht="12.75" customHeight="1">
      <c r="A327" s="19"/>
      <c r="B327" s="19"/>
      <c r="C327" s="19"/>
      <c r="D327" s="50"/>
      <c r="E327" s="48"/>
      <c r="F327" s="48"/>
      <c r="G327" s="50"/>
      <c r="H327" s="50"/>
      <c r="I327" s="74"/>
      <c r="J327" s="75"/>
      <c r="K327" s="25"/>
      <c r="L327" s="74"/>
      <c r="M327" s="25"/>
      <c r="N327" s="25"/>
      <c r="P327" s="19"/>
    </row>
    <row r="328" spans="1:16" ht="12.75" customHeight="1">
      <c r="A328" s="19"/>
      <c r="B328" s="19"/>
      <c r="C328" s="19"/>
      <c r="D328" s="50"/>
      <c r="E328" s="48"/>
      <c r="F328" s="48"/>
      <c r="G328" s="50"/>
      <c r="H328" s="50"/>
      <c r="I328" s="74"/>
      <c r="J328" s="75"/>
      <c r="K328" s="25"/>
      <c r="L328" s="74"/>
      <c r="M328" s="25"/>
      <c r="N328" s="25"/>
      <c r="P328" s="19"/>
    </row>
    <row r="329" spans="1:16" ht="12.75" customHeight="1">
      <c r="A329" s="19"/>
      <c r="B329" s="19"/>
      <c r="C329" s="19"/>
      <c r="D329" s="50"/>
      <c r="E329" s="48"/>
      <c r="F329" s="48"/>
      <c r="G329" s="50"/>
      <c r="H329" s="50"/>
      <c r="I329" s="74"/>
      <c r="J329" s="75"/>
      <c r="K329" s="25"/>
      <c r="L329" s="74"/>
      <c r="M329" s="25"/>
      <c r="N329" s="25"/>
      <c r="P329" s="19"/>
    </row>
    <row r="330" spans="1:16" ht="12.75" customHeight="1">
      <c r="A330" s="19"/>
      <c r="B330" s="19"/>
      <c r="C330" s="19"/>
      <c r="D330" s="50"/>
      <c r="E330" s="48"/>
      <c r="F330" s="48"/>
      <c r="G330" s="50"/>
      <c r="H330" s="50"/>
      <c r="I330" s="74"/>
      <c r="J330" s="75"/>
      <c r="K330" s="25"/>
      <c r="L330" s="74"/>
      <c r="M330" s="25"/>
      <c r="N330" s="25"/>
      <c r="P330" s="19"/>
    </row>
    <row r="331" spans="1:16" ht="12.75" customHeight="1">
      <c r="A331" s="19"/>
      <c r="B331" s="19"/>
      <c r="C331" s="19"/>
      <c r="D331" s="50"/>
      <c r="E331" s="48"/>
      <c r="F331" s="48"/>
      <c r="G331" s="50"/>
      <c r="H331" s="50"/>
      <c r="I331" s="74"/>
      <c r="J331" s="75"/>
      <c r="K331" s="25"/>
      <c r="L331" s="74"/>
      <c r="M331" s="25"/>
      <c r="N331" s="25"/>
      <c r="P331" s="19"/>
    </row>
    <row r="332" spans="1:16" ht="12.75" customHeight="1">
      <c r="A332" s="19"/>
      <c r="B332" s="19"/>
      <c r="C332" s="19"/>
      <c r="D332" s="50"/>
      <c r="E332" s="48"/>
      <c r="F332" s="48"/>
      <c r="G332" s="50"/>
      <c r="H332" s="50"/>
      <c r="I332" s="74"/>
      <c r="J332" s="75"/>
      <c r="K332" s="25"/>
      <c r="L332" s="74"/>
      <c r="M332" s="25"/>
      <c r="N332" s="25"/>
      <c r="P332" s="19"/>
    </row>
    <row r="333" spans="1:16" ht="12.75" customHeight="1">
      <c r="A333" s="19"/>
      <c r="B333" s="19"/>
      <c r="C333" s="19"/>
      <c r="D333" s="50"/>
      <c r="E333" s="48"/>
      <c r="F333" s="48"/>
      <c r="G333" s="50"/>
      <c r="H333" s="50"/>
      <c r="I333" s="74"/>
      <c r="J333" s="75"/>
      <c r="K333" s="25"/>
      <c r="L333" s="74"/>
      <c r="M333" s="25"/>
      <c r="N333" s="25"/>
      <c r="P333" s="19"/>
    </row>
    <row r="334" spans="1:16" ht="12.75" customHeight="1">
      <c r="A334" s="19"/>
      <c r="B334" s="19"/>
      <c r="C334" s="19"/>
      <c r="D334" s="50"/>
      <c r="E334" s="48"/>
      <c r="F334" s="48"/>
      <c r="G334" s="50"/>
      <c r="H334" s="50"/>
      <c r="I334" s="74"/>
      <c r="J334" s="75"/>
      <c r="K334" s="25"/>
      <c r="L334" s="74"/>
      <c r="M334" s="25"/>
      <c r="N334" s="25"/>
      <c r="P334" s="19"/>
    </row>
    <row r="335" spans="1:16" ht="12.75" customHeight="1">
      <c r="A335" s="19"/>
      <c r="B335" s="19"/>
      <c r="C335" s="19"/>
      <c r="D335" s="50"/>
      <c r="E335" s="48"/>
      <c r="F335" s="48"/>
      <c r="G335" s="50"/>
      <c r="H335" s="50"/>
      <c r="I335" s="74"/>
      <c r="J335" s="75"/>
      <c r="K335" s="25"/>
      <c r="L335" s="74"/>
      <c r="M335" s="25"/>
      <c r="N335" s="25"/>
      <c r="P335" s="19"/>
    </row>
    <row r="336" spans="1:16" ht="12.75" customHeight="1">
      <c r="A336" s="19"/>
      <c r="B336" s="19"/>
      <c r="C336" s="19"/>
      <c r="D336" s="50"/>
      <c r="E336" s="48"/>
      <c r="F336" s="48"/>
      <c r="G336" s="50"/>
      <c r="H336" s="50"/>
      <c r="I336" s="74"/>
      <c r="J336" s="75"/>
      <c r="K336" s="25"/>
      <c r="L336" s="74"/>
      <c r="M336" s="25"/>
      <c r="N336" s="25"/>
      <c r="P336" s="19"/>
    </row>
    <row r="337" spans="1:16" ht="12.75" customHeight="1">
      <c r="A337" s="19"/>
      <c r="B337" s="19"/>
      <c r="C337" s="19"/>
      <c r="D337" s="50"/>
      <c r="E337" s="48"/>
      <c r="F337" s="48"/>
      <c r="G337" s="50"/>
      <c r="H337" s="50"/>
      <c r="I337" s="74"/>
      <c r="J337" s="75"/>
      <c r="K337" s="25"/>
      <c r="L337" s="74"/>
      <c r="M337" s="25"/>
      <c r="N337" s="25"/>
      <c r="P337" s="19"/>
    </row>
    <row r="338" spans="1:16" ht="12.75" customHeight="1">
      <c r="A338" s="19"/>
      <c r="B338" s="19"/>
      <c r="C338" s="19"/>
      <c r="D338" s="50"/>
      <c r="E338" s="48"/>
      <c r="F338" s="48"/>
      <c r="G338" s="50"/>
      <c r="H338" s="50"/>
      <c r="I338" s="74"/>
      <c r="J338" s="75"/>
      <c r="K338" s="25"/>
      <c r="L338" s="74"/>
      <c r="M338" s="25"/>
      <c r="N338" s="25"/>
      <c r="P338" s="19"/>
    </row>
    <row r="339" spans="1:16" ht="12.75" customHeight="1">
      <c r="A339" s="19"/>
      <c r="B339" s="19"/>
      <c r="C339" s="19"/>
      <c r="D339" s="50"/>
      <c r="E339" s="48"/>
      <c r="F339" s="48"/>
      <c r="G339" s="50"/>
      <c r="H339" s="50"/>
      <c r="I339" s="74"/>
      <c r="J339" s="75"/>
      <c r="K339" s="25"/>
      <c r="L339" s="74"/>
      <c r="M339" s="25"/>
      <c r="N339" s="25"/>
      <c r="P339" s="19"/>
    </row>
    <row r="340" spans="1:16" ht="12.75" customHeight="1">
      <c r="A340" s="19"/>
      <c r="B340" s="19"/>
      <c r="C340" s="19"/>
      <c r="D340" s="50"/>
      <c r="E340" s="48"/>
      <c r="F340" s="48"/>
      <c r="G340" s="50"/>
      <c r="H340" s="50"/>
      <c r="I340" s="74"/>
      <c r="J340" s="75"/>
      <c r="K340" s="25"/>
      <c r="L340" s="74"/>
      <c r="M340" s="25"/>
      <c r="N340" s="25"/>
      <c r="P340" s="19"/>
    </row>
    <row r="341" spans="1:16" ht="12.75" customHeight="1">
      <c r="A341" s="19"/>
      <c r="B341" s="19"/>
      <c r="C341" s="19"/>
      <c r="D341" s="50"/>
      <c r="E341" s="48"/>
      <c r="F341" s="48"/>
      <c r="G341" s="50"/>
      <c r="H341" s="50"/>
      <c r="I341" s="74"/>
      <c r="J341" s="75"/>
      <c r="K341" s="25"/>
      <c r="L341" s="74"/>
      <c r="M341" s="25"/>
      <c r="N341" s="25"/>
      <c r="P341" s="19"/>
    </row>
    <row r="342" spans="1:16" ht="12.75" customHeight="1">
      <c r="A342" s="19"/>
      <c r="B342" s="19"/>
      <c r="C342" s="19"/>
      <c r="D342" s="50"/>
      <c r="E342" s="48"/>
      <c r="F342" s="48"/>
      <c r="G342" s="50"/>
      <c r="H342" s="50"/>
      <c r="I342" s="74"/>
      <c r="J342" s="75"/>
      <c r="K342" s="25"/>
      <c r="L342" s="74"/>
      <c r="M342" s="25"/>
      <c r="N342" s="25"/>
      <c r="P342" s="19"/>
    </row>
    <row r="343" spans="1:16" ht="12.75" customHeight="1">
      <c r="A343" s="19"/>
      <c r="B343" s="19"/>
      <c r="C343" s="19"/>
      <c r="D343" s="50"/>
      <c r="E343" s="48"/>
      <c r="F343" s="48"/>
      <c r="G343" s="50"/>
      <c r="H343" s="50"/>
      <c r="I343" s="74"/>
      <c r="J343" s="75"/>
      <c r="K343" s="25"/>
      <c r="L343" s="74"/>
      <c r="M343" s="25"/>
      <c r="N343" s="25"/>
      <c r="P343" s="19"/>
    </row>
    <row r="344" spans="1:16" ht="12.75" customHeight="1">
      <c r="A344" s="19"/>
      <c r="B344" s="19"/>
      <c r="C344" s="19"/>
      <c r="D344" s="50"/>
      <c r="E344" s="48"/>
      <c r="F344" s="48"/>
      <c r="G344" s="50"/>
      <c r="H344" s="50"/>
      <c r="I344" s="74"/>
      <c r="J344" s="75"/>
      <c r="K344" s="25"/>
      <c r="L344" s="74"/>
      <c r="M344" s="25"/>
      <c r="N344" s="25"/>
      <c r="P344" s="19"/>
    </row>
    <row r="345" spans="1:16" ht="12.75" customHeight="1">
      <c r="A345" s="19"/>
      <c r="B345" s="19"/>
      <c r="C345" s="19"/>
      <c r="D345" s="50"/>
      <c r="E345" s="48"/>
      <c r="F345" s="48"/>
      <c r="G345" s="50"/>
      <c r="H345" s="50"/>
      <c r="I345" s="74"/>
      <c r="J345" s="75"/>
      <c r="K345" s="25"/>
      <c r="L345" s="74"/>
      <c r="M345" s="25"/>
      <c r="N345" s="25"/>
      <c r="P345" s="19"/>
    </row>
    <row r="346" spans="1:16" ht="12.75" customHeight="1">
      <c r="A346" s="19"/>
      <c r="B346" s="19"/>
      <c r="C346" s="19"/>
      <c r="D346" s="50"/>
      <c r="E346" s="48"/>
      <c r="F346" s="48"/>
      <c r="G346" s="50"/>
      <c r="H346" s="50"/>
      <c r="I346" s="74"/>
      <c r="J346" s="75"/>
      <c r="K346" s="25"/>
      <c r="L346" s="74"/>
      <c r="M346" s="25"/>
      <c r="N346" s="25"/>
      <c r="P346" s="19"/>
    </row>
    <row r="347" spans="1:16" ht="12.75" customHeight="1">
      <c r="A347" s="19"/>
      <c r="B347" s="19"/>
      <c r="C347" s="19"/>
      <c r="D347" s="50"/>
      <c r="E347" s="48"/>
      <c r="F347" s="48"/>
      <c r="G347" s="50"/>
      <c r="H347" s="50"/>
      <c r="I347" s="74"/>
      <c r="J347" s="75"/>
      <c r="K347" s="25"/>
      <c r="L347" s="74"/>
      <c r="M347" s="25"/>
      <c r="N347" s="25"/>
      <c r="P347" s="19"/>
    </row>
    <row r="348" spans="1:16" ht="12.75" customHeight="1">
      <c r="A348" s="19"/>
      <c r="B348" s="19"/>
      <c r="C348" s="19"/>
      <c r="D348" s="50"/>
      <c r="E348" s="48"/>
      <c r="F348" s="48"/>
      <c r="G348" s="50"/>
      <c r="H348" s="50"/>
      <c r="I348" s="74"/>
      <c r="J348" s="75"/>
      <c r="K348" s="25"/>
      <c r="L348" s="74"/>
      <c r="M348" s="25"/>
      <c r="N348" s="25"/>
      <c r="P348" s="19"/>
    </row>
    <row r="349" spans="1:16" ht="12.75" customHeight="1">
      <c r="A349" s="19"/>
      <c r="B349" s="19"/>
      <c r="C349" s="19"/>
      <c r="D349" s="50"/>
      <c r="E349" s="48"/>
      <c r="F349" s="48"/>
      <c r="G349" s="50"/>
      <c r="H349" s="50"/>
      <c r="I349" s="74"/>
      <c r="J349" s="75"/>
      <c r="K349" s="25"/>
      <c r="L349" s="74"/>
      <c r="M349" s="25"/>
      <c r="N349" s="25"/>
      <c r="P349" s="19"/>
    </row>
    <row r="350" spans="1:16" ht="12.75" customHeight="1">
      <c r="A350" s="19"/>
      <c r="B350" s="19"/>
      <c r="C350" s="19"/>
      <c r="D350" s="50"/>
      <c r="E350" s="48"/>
      <c r="F350" s="48"/>
      <c r="G350" s="50"/>
      <c r="H350" s="50"/>
      <c r="I350" s="74"/>
      <c r="J350" s="75"/>
      <c r="K350" s="25"/>
      <c r="L350" s="74"/>
      <c r="M350" s="25"/>
      <c r="N350" s="25"/>
      <c r="P350" s="19"/>
    </row>
    <row r="351" spans="1:16" ht="12.75" customHeight="1">
      <c r="A351" s="19"/>
      <c r="B351" s="19"/>
      <c r="C351" s="19"/>
      <c r="D351" s="50"/>
      <c r="E351" s="48"/>
      <c r="F351" s="48"/>
      <c r="G351" s="50"/>
      <c r="H351" s="50"/>
      <c r="I351" s="74"/>
      <c r="J351" s="75"/>
      <c r="K351" s="25"/>
      <c r="L351" s="74"/>
      <c r="M351" s="25"/>
      <c r="N351" s="25"/>
      <c r="P351" s="19"/>
    </row>
    <row r="352" spans="1:16" ht="12.75" customHeight="1">
      <c r="A352" s="19"/>
      <c r="B352" s="19"/>
      <c r="C352" s="19"/>
      <c r="D352" s="50"/>
      <c r="E352" s="48"/>
      <c r="F352" s="48"/>
      <c r="G352" s="50"/>
      <c r="H352" s="50"/>
      <c r="I352" s="74"/>
      <c r="J352" s="75"/>
      <c r="K352" s="25"/>
      <c r="L352" s="74"/>
      <c r="M352" s="25"/>
      <c r="N352" s="25"/>
      <c r="P352" s="19"/>
    </row>
    <row r="353" spans="1:16" ht="12.75" customHeight="1">
      <c r="A353" s="19"/>
      <c r="B353" s="19"/>
      <c r="C353" s="19"/>
      <c r="D353" s="50"/>
      <c r="E353" s="48"/>
      <c r="F353" s="48"/>
      <c r="G353" s="50"/>
      <c r="H353" s="50"/>
      <c r="I353" s="74"/>
      <c r="J353" s="75"/>
      <c r="K353" s="25"/>
      <c r="L353" s="74"/>
      <c r="M353" s="25"/>
      <c r="N353" s="25"/>
      <c r="P353" s="19"/>
    </row>
    <row r="354" spans="1:16" ht="12.75" customHeight="1">
      <c r="A354" s="19"/>
      <c r="B354" s="19"/>
      <c r="C354" s="19"/>
      <c r="D354" s="50"/>
      <c r="E354" s="48"/>
      <c r="F354" s="48"/>
      <c r="G354" s="50"/>
      <c r="H354" s="50"/>
      <c r="I354" s="74"/>
      <c r="J354" s="75"/>
      <c r="K354" s="25"/>
      <c r="L354" s="74"/>
      <c r="M354" s="25"/>
      <c r="N354" s="25"/>
      <c r="P354" s="19"/>
    </row>
    <row r="355" spans="1:16" ht="12.75" customHeight="1">
      <c r="A355" s="19"/>
      <c r="B355" s="19"/>
      <c r="C355" s="19"/>
      <c r="D355" s="50"/>
      <c r="E355" s="48"/>
      <c r="F355" s="48"/>
      <c r="G355" s="50"/>
      <c r="H355" s="50"/>
      <c r="I355" s="74"/>
      <c r="J355" s="75"/>
      <c r="K355" s="25"/>
      <c r="L355" s="74"/>
      <c r="M355" s="25"/>
      <c r="N355" s="25"/>
      <c r="P355" s="19"/>
    </row>
    <row r="356" spans="1:16" ht="12.75" customHeight="1">
      <c r="A356" s="19"/>
      <c r="B356" s="19"/>
      <c r="C356" s="19"/>
      <c r="D356" s="50"/>
      <c r="E356" s="48"/>
      <c r="F356" s="48"/>
      <c r="G356" s="50"/>
      <c r="H356" s="50"/>
      <c r="I356" s="74"/>
      <c r="J356" s="75"/>
      <c r="K356" s="25"/>
      <c r="L356" s="74"/>
      <c r="M356" s="25"/>
      <c r="N356" s="25"/>
      <c r="P356" s="19"/>
    </row>
    <row r="357" spans="1:16" ht="12.75" customHeight="1">
      <c r="A357" s="19"/>
      <c r="B357" s="19"/>
      <c r="C357" s="19"/>
      <c r="D357" s="50"/>
      <c r="E357" s="48"/>
      <c r="F357" s="48"/>
      <c r="G357" s="50"/>
      <c r="H357" s="50"/>
      <c r="I357" s="74"/>
      <c r="J357" s="75"/>
      <c r="K357" s="25"/>
      <c r="L357" s="74"/>
      <c r="M357" s="25"/>
      <c r="N357" s="25"/>
      <c r="P357" s="19"/>
    </row>
    <row r="358" spans="1:16" ht="12.75" customHeight="1">
      <c r="A358" s="19"/>
      <c r="B358" s="19"/>
      <c r="C358" s="19"/>
      <c r="D358" s="50"/>
      <c r="E358" s="48"/>
      <c r="F358" s="48"/>
      <c r="G358" s="50"/>
      <c r="H358" s="50"/>
      <c r="I358" s="74"/>
      <c r="J358" s="75"/>
      <c r="K358" s="25"/>
      <c r="L358" s="74"/>
      <c r="M358" s="25"/>
      <c r="N358" s="25"/>
      <c r="P358" s="19"/>
    </row>
    <row r="359" spans="1:16" ht="12.75" customHeight="1">
      <c r="A359" s="19"/>
      <c r="B359" s="19"/>
      <c r="C359" s="19"/>
      <c r="D359" s="50"/>
      <c r="E359" s="48"/>
      <c r="F359" s="48"/>
      <c r="G359" s="50"/>
      <c r="H359" s="50"/>
      <c r="I359" s="74"/>
      <c r="J359" s="75"/>
      <c r="K359" s="25"/>
      <c r="L359" s="74"/>
      <c r="M359" s="25"/>
      <c r="N359" s="25"/>
      <c r="P359" s="19"/>
    </row>
    <row r="360" spans="1:16" ht="12.75" customHeight="1">
      <c r="A360" s="19"/>
      <c r="B360" s="19"/>
      <c r="C360" s="19"/>
      <c r="D360" s="50"/>
      <c r="E360" s="48"/>
      <c r="F360" s="48"/>
      <c r="G360" s="50"/>
      <c r="H360" s="50"/>
      <c r="I360" s="74"/>
      <c r="J360" s="75"/>
      <c r="K360" s="25"/>
      <c r="L360" s="74"/>
      <c r="M360" s="25"/>
      <c r="N360" s="25"/>
      <c r="P360" s="19"/>
    </row>
    <row r="361" spans="1:16" ht="12.75" customHeight="1">
      <c r="A361" s="19"/>
      <c r="B361" s="19"/>
      <c r="C361" s="19"/>
      <c r="D361" s="50"/>
      <c r="E361" s="48"/>
      <c r="F361" s="48"/>
      <c r="G361" s="50"/>
      <c r="H361" s="50"/>
      <c r="I361" s="74"/>
      <c r="J361" s="75"/>
      <c r="K361" s="25"/>
      <c r="L361" s="74"/>
      <c r="M361" s="25"/>
      <c r="N361" s="25"/>
      <c r="P361" s="19"/>
    </row>
    <row r="362" spans="1:16" ht="12.75" customHeight="1">
      <c r="A362" s="19"/>
      <c r="B362" s="19"/>
      <c r="C362" s="19"/>
      <c r="D362" s="50"/>
      <c r="E362" s="48"/>
      <c r="F362" s="48"/>
      <c r="G362" s="50"/>
      <c r="H362" s="50"/>
      <c r="I362" s="74"/>
      <c r="J362" s="75"/>
      <c r="K362" s="25"/>
      <c r="L362" s="74"/>
      <c r="M362" s="25"/>
      <c r="N362" s="25"/>
      <c r="P362" s="19"/>
    </row>
    <row r="363" spans="1:16" ht="12.75" customHeight="1">
      <c r="A363" s="19"/>
      <c r="B363" s="19"/>
      <c r="C363" s="19"/>
      <c r="D363" s="50"/>
      <c r="E363" s="48"/>
      <c r="F363" s="48"/>
      <c r="G363" s="50"/>
      <c r="H363" s="50"/>
      <c r="I363" s="74"/>
      <c r="J363" s="75"/>
      <c r="K363" s="25"/>
      <c r="L363" s="74"/>
      <c r="M363" s="25"/>
      <c r="N363" s="25"/>
      <c r="P363" s="19"/>
    </row>
    <row r="364" spans="1:16" ht="12.75" customHeight="1">
      <c r="A364" s="19"/>
      <c r="B364" s="19"/>
      <c r="C364" s="19"/>
      <c r="D364" s="50"/>
      <c r="E364" s="48"/>
      <c r="F364" s="48"/>
      <c r="G364" s="50"/>
      <c r="H364" s="50"/>
      <c r="I364" s="74"/>
      <c r="J364" s="75"/>
      <c r="K364" s="25"/>
      <c r="L364" s="74"/>
      <c r="M364" s="25"/>
      <c r="N364" s="25"/>
      <c r="P364" s="19"/>
    </row>
    <row r="365" spans="1:16" ht="12.75" customHeight="1">
      <c r="A365" s="19"/>
      <c r="B365" s="19"/>
      <c r="C365" s="19"/>
      <c r="D365" s="50"/>
      <c r="E365" s="48"/>
      <c r="F365" s="48"/>
      <c r="G365" s="50"/>
      <c r="H365" s="50"/>
      <c r="I365" s="74"/>
      <c r="J365" s="75"/>
      <c r="K365" s="25"/>
      <c r="L365" s="74"/>
      <c r="M365" s="25"/>
      <c r="N365" s="25"/>
      <c r="P365" s="19"/>
    </row>
    <row r="366" spans="1:16" ht="12.75" customHeight="1">
      <c r="A366" s="19"/>
      <c r="B366" s="19"/>
      <c r="C366" s="19"/>
      <c r="D366" s="50"/>
      <c r="E366" s="48"/>
      <c r="F366" s="48"/>
      <c r="G366" s="50"/>
      <c r="H366" s="50"/>
      <c r="I366" s="74"/>
      <c r="J366" s="75"/>
      <c r="K366" s="25"/>
      <c r="L366" s="74"/>
      <c r="M366" s="25"/>
      <c r="N366" s="25"/>
      <c r="P366" s="19"/>
    </row>
    <row r="367" spans="1:16" ht="12.75" customHeight="1">
      <c r="A367" s="19"/>
      <c r="B367" s="19"/>
      <c r="C367" s="19"/>
      <c r="D367" s="50"/>
      <c r="E367" s="48"/>
      <c r="F367" s="48"/>
      <c r="G367" s="50"/>
      <c r="H367" s="50"/>
      <c r="I367" s="74"/>
      <c r="J367" s="75"/>
      <c r="K367" s="25"/>
      <c r="L367" s="74"/>
      <c r="M367" s="25"/>
      <c r="N367" s="25"/>
      <c r="P367" s="19"/>
    </row>
    <row r="368" spans="1:16" ht="12.75" customHeight="1">
      <c r="A368" s="19"/>
      <c r="B368" s="19"/>
      <c r="C368" s="19"/>
      <c r="D368" s="50"/>
      <c r="E368" s="48"/>
      <c r="F368" s="48"/>
      <c r="G368" s="50"/>
      <c r="H368" s="50"/>
      <c r="I368" s="74"/>
      <c r="J368" s="75"/>
      <c r="K368" s="25"/>
      <c r="L368" s="74"/>
      <c r="M368" s="25"/>
      <c r="N368" s="25"/>
      <c r="P368" s="19"/>
    </row>
    <row r="369" spans="1:16" ht="12.75" customHeight="1">
      <c r="A369" s="19"/>
      <c r="B369" s="19"/>
      <c r="C369" s="19"/>
      <c r="D369" s="50"/>
      <c r="E369" s="48"/>
      <c r="F369" s="48"/>
      <c r="G369" s="50"/>
      <c r="H369" s="50"/>
      <c r="I369" s="74"/>
      <c r="J369" s="75"/>
      <c r="K369" s="25"/>
      <c r="L369" s="74"/>
      <c r="M369" s="25"/>
      <c r="N369" s="25"/>
      <c r="P369" s="19"/>
    </row>
    <row r="370" spans="1:16" ht="12.75" customHeight="1">
      <c r="A370" s="19"/>
      <c r="B370" s="19"/>
      <c r="C370" s="19"/>
      <c r="D370" s="50"/>
      <c r="E370" s="48"/>
      <c r="F370" s="48"/>
      <c r="G370" s="50"/>
      <c r="H370" s="50"/>
      <c r="I370" s="74"/>
      <c r="J370" s="75"/>
      <c r="K370" s="25"/>
      <c r="L370" s="74"/>
      <c r="M370" s="25"/>
      <c r="N370" s="25"/>
      <c r="P370" s="19"/>
    </row>
    <row r="371" spans="1:16" ht="12.75" customHeight="1">
      <c r="A371" s="19"/>
      <c r="B371" s="19"/>
      <c r="C371" s="19"/>
      <c r="D371" s="50"/>
      <c r="E371" s="48"/>
      <c r="F371" s="48"/>
      <c r="G371" s="50"/>
      <c r="H371" s="50"/>
      <c r="I371" s="74"/>
      <c r="J371" s="75"/>
      <c r="K371" s="25"/>
      <c r="L371" s="74"/>
      <c r="M371" s="25"/>
      <c r="N371" s="25"/>
      <c r="P371" s="19"/>
    </row>
    <row r="372" spans="1:16" ht="12.75" customHeight="1">
      <c r="A372" s="19"/>
      <c r="B372" s="19"/>
      <c r="C372" s="19"/>
      <c r="D372" s="50"/>
      <c r="E372" s="48"/>
      <c r="F372" s="48"/>
      <c r="G372" s="50"/>
      <c r="H372" s="50"/>
      <c r="I372" s="74"/>
      <c r="J372" s="75"/>
      <c r="K372" s="25"/>
      <c r="L372" s="74"/>
      <c r="M372" s="25"/>
      <c r="N372" s="25"/>
      <c r="P372" s="19"/>
    </row>
    <row r="373" spans="1:16" ht="12.75" customHeight="1">
      <c r="A373" s="19"/>
      <c r="B373" s="19"/>
      <c r="C373" s="19"/>
      <c r="D373" s="50"/>
      <c r="E373" s="48"/>
      <c r="F373" s="48"/>
      <c r="G373" s="50"/>
      <c r="H373" s="50"/>
      <c r="I373" s="74"/>
      <c r="J373" s="75"/>
      <c r="K373" s="25"/>
      <c r="L373" s="74"/>
      <c r="M373" s="25"/>
      <c r="N373" s="25"/>
      <c r="P373" s="19"/>
    </row>
    <row r="374" spans="1:16" ht="12.75" customHeight="1">
      <c r="A374" s="19"/>
      <c r="B374" s="19"/>
      <c r="C374" s="19"/>
      <c r="D374" s="50"/>
      <c r="E374" s="48"/>
      <c r="F374" s="48"/>
      <c r="G374" s="50"/>
      <c r="H374" s="50"/>
      <c r="I374" s="74"/>
      <c r="J374" s="75"/>
      <c r="K374" s="25"/>
      <c r="L374" s="74"/>
      <c r="M374" s="25"/>
      <c r="N374" s="25"/>
      <c r="P374" s="19"/>
    </row>
    <row r="375" spans="1:16" ht="12.75" customHeight="1">
      <c r="A375" s="19"/>
      <c r="B375" s="19"/>
      <c r="C375" s="19"/>
      <c r="D375" s="50"/>
      <c r="E375" s="48"/>
      <c r="F375" s="48"/>
      <c r="G375" s="50"/>
      <c r="H375" s="50"/>
      <c r="I375" s="74"/>
      <c r="J375" s="75"/>
      <c r="K375" s="25"/>
      <c r="L375" s="74"/>
      <c r="M375" s="25"/>
      <c r="N375" s="25"/>
      <c r="P375" s="19"/>
    </row>
    <row r="376" spans="1:16" ht="12.75" customHeight="1">
      <c r="A376" s="19"/>
      <c r="B376" s="19"/>
      <c r="C376" s="19"/>
      <c r="D376" s="50"/>
      <c r="E376" s="48"/>
      <c r="F376" s="48"/>
      <c r="G376" s="50"/>
      <c r="H376" s="50"/>
      <c r="I376" s="74"/>
      <c r="J376" s="75"/>
      <c r="K376" s="25"/>
      <c r="L376" s="74"/>
      <c r="M376" s="25"/>
      <c r="N376" s="25"/>
      <c r="P376" s="19"/>
    </row>
    <row r="377" spans="1:16" ht="12.75" customHeight="1">
      <c r="A377" s="19"/>
      <c r="B377" s="19"/>
      <c r="C377" s="19"/>
      <c r="D377" s="50"/>
      <c r="E377" s="48"/>
      <c r="F377" s="48"/>
      <c r="G377" s="50"/>
      <c r="H377" s="50"/>
      <c r="I377" s="74"/>
      <c r="J377" s="75"/>
      <c r="K377" s="25"/>
      <c r="L377" s="74"/>
      <c r="M377" s="25"/>
      <c r="N377" s="25"/>
      <c r="P377" s="19"/>
    </row>
    <row r="378" spans="1:16" ht="12.75" customHeight="1">
      <c r="A378" s="19"/>
      <c r="B378" s="19"/>
      <c r="C378" s="19"/>
      <c r="D378" s="50"/>
      <c r="E378" s="48"/>
      <c r="F378" s="48"/>
      <c r="G378" s="50"/>
      <c r="H378" s="50"/>
      <c r="I378" s="74"/>
      <c r="J378" s="75"/>
      <c r="K378" s="25"/>
      <c r="L378" s="74"/>
      <c r="M378" s="25"/>
      <c r="N378" s="25"/>
      <c r="P378" s="19"/>
    </row>
    <row r="379" spans="1:16" ht="12.75" customHeight="1">
      <c r="A379" s="19"/>
      <c r="B379" s="19"/>
      <c r="C379" s="19"/>
      <c r="D379" s="50"/>
      <c r="E379" s="48"/>
      <c r="F379" s="48"/>
      <c r="G379" s="50"/>
      <c r="H379" s="50"/>
      <c r="I379" s="74"/>
      <c r="J379" s="75"/>
      <c r="K379" s="25"/>
      <c r="L379" s="74"/>
      <c r="M379" s="25"/>
      <c r="N379" s="25"/>
      <c r="P379" s="19"/>
    </row>
    <row r="380" spans="1:16" ht="12.75" customHeight="1">
      <c r="A380" s="19"/>
      <c r="B380" s="19"/>
      <c r="C380" s="19"/>
      <c r="D380" s="50"/>
      <c r="E380" s="48"/>
      <c r="F380" s="48"/>
      <c r="G380" s="50"/>
      <c r="H380" s="50"/>
      <c r="I380" s="74"/>
      <c r="J380" s="75"/>
      <c r="K380" s="25"/>
      <c r="L380" s="74"/>
      <c r="M380" s="25"/>
      <c r="N380" s="25"/>
      <c r="P380" s="19"/>
    </row>
    <row r="381" spans="1:16" ht="12.75" customHeight="1">
      <c r="A381" s="19"/>
      <c r="B381" s="19"/>
      <c r="C381" s="19"/>
      <c r="D381" s="50"/>
      <c r="E381" s="48"/>
      <c r="F381" s="48"/>
      <c r="G381" s="50"/>
      <c r="H381" s="50"/>
      <c r="I381" s="74"/>
      <c r="J381" s="75"/>
      <c r="K381" s="25"/>
      <c r="L381" s="74"/>
      <c r="M381" s="25"/>
      <c r="N381" s="25"/>
      <c r="P381" s="19"/>
    </row>
    <row r="382" spans="1:16" ht="12.75" customHeight="1">
      <c r="A382" s="19"/>
      <c r="B382" s="19"/>
      <c r="C382" s="19"/>
      <c r="D382" s="50"/>
      <c r="E382" s="48"/>
      <c r="F382" s="48"/>
      <c r="G382" s="50"/>
      <c r="H382" s="50"/>
      <c r="I382" s="74"/>
      <c r="J382" s="75"/>
      <c r="K382" s="25"/>
      <c r="L382" s="74"/>
      <c r="M382" s="25"/>
      <c r="N382" s="25"/>
      <c r="P382" s="19"/>
    </row>
    <row r="383" spans="1:16" ht="12.75" customHeight="1">
      <c r="A383" s="19"/>
      <c r="B383" s="19"/>
      <c r="C383" s="19"/>
      <c r="D383" s="50"/>
      <c r="E383" s="48"/>
      <c r="F383" s="48"/>
      <c r="G383" s="50"/>
      <c r="H383" s="50"/>
      <c r="I383" s="74"/>
      <c r="J383" s="75"/>
      <c r="K383" s="25"/>
      <c r="L383" s="74"/>
      <c r="M383" s="25"/>
      <c r="N383" s="25"/>
      <c r="P383" s="19"/>
    </row>
    <row r="384" spans="1:16" ht="12.75" customHeight="1">
      <c r="A384" s="19"/>
      <c r="B384" s="19"/>
      <c r="C384" s="19"/>
      <c r="D384" s="50"/>
      <c r="E384" s="48"/>
      <c r="F384" s="48"/>
      <c r="G384" s="50"/>
      <c r="H384" s="50"/>
      <c r="I384" s="74"/>
      <c r="J384" s="75"/>
      <c r="K384" s="25"/>
      <c r="L384" s="74"/>
      <c r="M384" s="25"/>
      <c r="N384" s="25"/>
      <c r="P384" s="19"/>
    </row>
    <row r="385" spans="1:16" ht="12.75" customHeight="1">
      <c r="A385" s="19"/>
      <c r="B385" s="19"/>
      <c r="C385" s="19"/>
      <c r="D385" s="50"/>
      <c r="E385" s="48"/>
      <c r="F385" s="48"/>
      <c r="G385" s="50"/>
      <c r="H385" s="50"/>
      <c r="I385" s="74"/>
      <c r="J385" s="75"/>
      <c r="K385" s="25"/>
      <c r="L385" s="74"/>
      <c r="M385" s="25"/>
      <c r="N385" s="25"/>
      <c r="P385" s="19"/>
    </row>
    <row r="386" spans="1:16" ht="12.75" customHeight="1">
      <c r="A386" s="19"/>
      <c r="B386" s="19"/>
      <c r="C386" s="19"/>
      <c r="D386" s="50"/>
      <c r="E386" s="48"/>
      <c r="F386" s="48"/>
      <c r="G386" s="50"/>
      <c r="H386" s="50"/>
      <c r="I386" s="74"/>
      <c r="J386" s="75"/>
      <c r="K386" s="25"/>
      <c r="L386" s="74"/>
      <c r="M386" s="25"/>
      <c r="N386" s="25"/>
      <c r="P386" s="19"/>
    </row>
    <row r="387" spans="1:16" ht="12.75" customHeight="1">
      <c r="A387" s="19"/>
      <c r="B387" s="19"/>
      <c r="C387" s="19"/>
      <c r="D387" s="50"/>
      <c r="E387" s="48"/>
      <c r="F387" s="48"/>
      <c r="G387" s="50"/>
      <c r="H387" s="50"/>
      <c r="I387" s="74"/>
      <c r="J387" s="75"/>
      <c r="K387" s="25"/>
      <c r="L387" s="74"/>
      <c r="M387" s="25"/>
      <c r="N387" s="25"/>
      <c r="P387" s="19"/>
    </row>
    <row r="388" spans="1:16" ht="12.75" customHeight="1">
      <c r="A388" s="19"/>
      <c r="B388" s="19"/>
      <c r="C388" s="19"/>
      <c r="D388" s="50"/>
      <c r="E388" s="48"/>
      <c r="F388" s="48"/>
      <c r="G388" s="50"/>
      <c r="H388" s="50"/>
      <c r="I388" s="74"/>
      <c r="J388" s="75"/>
      <c r="K388" s="25"/>
      <c r="L388" s="74"/>
      <c r="M388" s="25"/>
      <c r="N388" s="25"/>
      <c r="P388" s="19"/>
    </row>
    <row r="389" spans="1:16" ht="12.75" customHeight="1">
      <c r="A389" s="19"/>
      <c r="B389" s="19"/>
      <c r="C389" s="19"/>
      <c r="D389" s="50"/>
      <c r="E389" s="48"/>
      <c r="F389" s="48"/>
      <c r="G389" s="50"/>
      <c r="H389" s="50"/>
      <c r="I389" s="74"/>
      <c r="J389" s="75"/>
      <c r="K389" s="25"/>
      <c r="L389" s="74"/>
      <c r="M389" s="25"/>
      <c r="N389" s="25"/>
      <c r="P389" s="19"/>
    </row>
    <row r="390" spans="1:16" ht="12.75" customHeight="1">
      <c r="A390" s="19"/>
      <c r="B390" s="19"/>
      <c r="C390" s="19"/>
      <c r="D390" s="50"/>
      <c r="E390" s="48"/>
      <c r="F390" s="48"/>
      <c r="G390" s="50"/>
      <c r="H390" s="50"/>
      <c r="I390" s="74"/>
      <c r="J390" s="75"/>
      <c r="K390" s="25"/>
      <c r="L390" s="74"/>
      <c r="M390" s="25"/>
      <c r="N390" s="25"/>
      <c r="P390" s="19"/>
    </row>
    <row r="391" spans="1:16" ht="12.75" customHeight="1">
      <c r="A391" s="19"/>
      <c r="B391" s="19"/>
      <c r="C391" s="19"/>
      <c r="D391" s="50"/>
      <c r="E391" s="48"/>
      <c r="F391" s="48"/>
      <c r="G391" s="50"/>
      <c r="H391" s="50"/>
      <c r="I391" s="74"/>
      <c r="J391" s="75"/>
      <c r="K391" s="25"/>
      <c r="L391" s="74"/>
      <c r="M391" s="25"/>
      <c r="N391" s="25"/>
      <c r="P391" s="19"/>
    </row>
    <row r="392" spans="1:16" ht="12.75" customHeight="1">
      <c r="A392" s="19"/>
      <c r="B392" s="19"/>
      <c r="C392" s="19"/>
      <c r="D392" s="50"/>
      <c r="E392" s="48"/>
      <c r="F392" s="48"/>
      <c r="G392" s="50"/>
      <c r="H392" s="50"/>
      <c r="I392" s="74"/>
      <c r="J392" s="75"/>
      <c r="K392" s="25"/>
      <c r="L392" s="74"/>
      <c r="M392" s="25"/>
      <c r="N392" s="25"/>
      <c r="P392" s="19"/>
    </row>
    <row r="393" spans="1:16" ht="12.75" customHeight="1">
      <c r="A393" s="19"/>
      <c r="B393" s="19"/>
      <c r="C393" s="19"/>
      <c r="D393" s="50"/>
      <c r="E393" s="48"/>
      <c r="F393" s="48"/>
      <c r="G393" s="50"/>
      <c r="H393" s="50"/>
      <c r="I393" s="74"/>
      <c r="J393" s="75"/>
      <c r="K393" s="25"/>
      <c r="L393" s="74"/>
      <c r="M393" s="25"/>
      <c r="N393" s="25"/>
      <c r="P393" s="19"/>
    </row>
    <row r="394" spans="1:16" ht="12.75" customHeight="1">
      <c r="A394" s="19"/>
      <c r="B394" s="19"/>
      <c r="C394" s="19"/>
      <c r="D394" s="50"/>
      <c r="E394" s="48"/>
      <c r="F394" s="48"/>
      <c r="G394" s="50"/>
      <c r="H394" s="50"/>
      <c r="I394" s="74"/>
      <c r="J394" s="75"/>
      <c r="K394" s="25"/>
      <c r="L394" s="74"/>
      <c r="M394" s="25"/>
      <c r="N394" s="25"/>
      <c r="P394" s="19"/>
    </row>
    <row r="395" spans="1:16" ht="12.75" customHeight="1">
      <c r="A395" s="19"/>
      <c r="B395" s="19"/>
      <c r="C395" s="19"/>
      <c r="D395" s="50"/>
      <c r="E395" s="48"/>
      <c r="F395" s="48"/>
      <c r="G395" s="50"/>
      <c r="H395" s="50"/>
      <c r="I395" s="74"/>
      <c r="J395" s="75"/>
      <c r="K395" s="25"/>
      <c r="L395" s="74"/>
      <c r="M395" s="25"/>
      <c r="N395" s="25"/>
      <c r="P395" s="19"/>
    </row>
    <row r="396" spans="1:16" ht="12.75" customHeight="1">
      <c r="A396" s="19"/>
      <c r="B396" s="19"/>
      <c r="C396" s="19"/>
      <c r="D396" s="50"/>
      <c r="E396" s="48"/>
      <c r="F396" s="48"/>
      <c r="G396" s="50"/>
      <c r="H396" s="50"/>
      <c r="I396" s="74"/>
      <c r="J396" s="75"/>
      <c r="K396" s="25"/>
      <c r="L396" s="74"/>
      <c r="M396" s="25"/>
      <c r="N396" s="25"/>
      <c r="P396" s="19"/>
    </row>
    <row r="397" spans="1:16" ht="12.75" customHeight="1">
      <c r="A397" s="19"/>
      <c r="B397" s="19"/>
      <c r="C397" s="19"/>
      <c r="D397" s="50"/>
      <c r="E397" s="48"/>
      <c r="F397" s="48"/>
      <c r="G397" s="50"/>
      <c r="H397" s="50"/>
      <c r="I397" s="74"/>
      <c r="J397" s="75"/>
      <c r="K397" s="25"/>
      <c r="L397" s="74"/>
      <c r="M397" s="25"/>
      <c r="N397" s="25"/>
      <c r="P397" s="19"/>
    </row>
    <row r="398" spans="1:16" ht="12.75" customHeight="1">
      <c r="A398" s="19"/>
      <c r="B398" s="19"/>
      <c r="C398" s="19"/>
      <c r="D398" s="50"/>
      <c r="E398" s="48"/>
      <c r="F398" s="48"/>
      <c r="G398" s="50"/>
      <c r="H398" s="50"/>
      <c r="I398" s="74"/>
      <c r="J398" s="75"/>
      <c r="K398" s="25"/>
      <c r="L398" s="74"/>
      <c r="M398" s="25"/>
      <c r="N398" s="25"/>
      <c r="P398" s="19"/>
    </row>
    <row r="399" spans="1:16" ht="12.75" customHeight="1">
      <c r="A399" s="19"/>
      <c r="B399" s="19"/>
      <c r="C399" s="19"/>
      <c r="D399" s="50"/>
      <c r="E399" s="48"/>
      <c r="F399" s="48"/>
      <c r="G399" s="50"/>
      <c r="H399" s="50"/>
      <c r="I399" s="74"/>
      <c r="J399" s="75"/>
      <c r="K399" s="25"/>
      <c r="L399" s="74"/>
      <c r="M399" s="25"/>
      <c r="N399" s="25"/>
      <c r="P399" s="19"/>
    </row>
    <row r="400" spans="1:16" ht="12.75" customHeight="1">
      <c r="A400" s="19"/>
      <c r="B400" s="19"/>
      <c r="C400" s="19"/>
      <c r="D400" s="50"/>
      <c r="E400" s="48"/>
      <c r="F400" s="48"/>
      <c r="G400" s="50"/>
      <c r="H400" s="50"/>
      <c r="I400" s="74"/>
      <c r="J400" s="75"/>
      <c r="K400" s="25"/>
      <c r="L400" s="74"/>
      <c r="M400" s="25"/>
      <c r="N400" s="25"/>
      <c r="P400" s="19"/>
    </row>
    <row r="401" spans="1:16" ht="12.75" customHeight="1">
      <c r="A401" s="19"/>
      <c r="B401" s="19"/>
      <c r="C401" s="19"/>
      <c r="D401" s="50"/>
      <c r="E401" s="48"/>
      <c r="F401" s="48"/>
      <c r="G401" s="50"/>
      <c r="H401" s="50"/>
      <c r="I401" s="74"/>
      <c r="J401" s="75"/>
      <c r="K401" s="25"/>
      <c r="L401" s="74"/>
      <c r="M401" s="25"/>
      <c r="N401" s="25"/>
      <c r="P401" s="19"/>
    </row>
    <row r="402" spans="1:16" ht="12.75" customHeight="1">
      <c r="A402" s="19"/>
      <c r="B402" s="19"/>
      <c r="C402" s="19"/>
      <c r="D402" s="50"/>
      <c r="E402" s="48"/>
      <c r="F402" s="48"/>
      <c r="G402" s="50"/>
      <c r="H402" s="50"/>
      <c r="I402" s="74"/>
      <c r="J402" s="75"/>
      <c r="K402" s="25"/>
      <c r="L402" s="74"/>
      <c r="M402" s="25"/>
      <c r="N402" s="25"/>
      <c r="P402" s="19"/>
    </row>
    <row r="403" spans="1:16" ht="12.75" customHeight="1">
      <c r="A403" s="19"/>
      <c r="B403" s="19"/>
      <c r="C403" s="19"/>
      <c r="D403" s="50"/>
      <c r="E403" s="48"/>
      <c r="F403" s="48"/>
      <c r="G403" s="50"/>
      <c r="H403" s="50"/>
      <c r="I403" s="74"/>
      <c r="J403" s="75"/>
      <c r="K403" s="25"/>
      <c r="L403" s="74"/>
      <c r="M403" s="25"/>
      <c r="N403" s="25"/>
      <c r="P403" s="19"/>
    </row>
    <row r="404" spans="1:16" ht="12.75" customHeight="1">
      <c r="A404" s="19"/>
      <c r="B404" s="19"/>
      <c r="C404" s="19"/>
      <c r="D404" s="50"/>
      <c r="E404" s="48"/>
      <c r="F404" s="48"/>
      <c r="G404" s="50"/>
      <c r="H404" s="50"/>
      <c r="I404" s="74"/>
      <c r="J404" s="75"/>
      <c r="K404" s="25"/>
      <c r="L404" s="74"/>
      <c r="M404" s="25"/>
      <c r="N404" s="25"/>
      <c r="P404" s="19"/>
    </row>
    <row r="405" spans="1:16" ht="12.75" customHeight="1">
      <c r="A405" s="19"/>
      <c r="B405" s="19"/>
      <c r="C405" s="19"/>
      <c r="D405" s="50"/>
      <c r="E405" s="48"/>
      <c r="F405" s="48"/>
      <c r="G405" s="50"/>
      <c r="H405" s="50"/>
      <c r="I405" s="74"/>
      <c r="J405" s="75"/>
      <c r="K405" s="25"/>
      <c r="L405" s="74"/>
      <c r="M405" s="25"/>
      <c r="N405" s="25"/>
      <c r="P405" s="19"/>
    </row>
    <row r="406" spans="1:16" ht="12.75" customHeight="1">
      <c r="A406" s="19"/>
      <c r="B406" s="19"/>
      <c r="C406" s="19"/>
      <c r="D406" s="50"/>
      <c r="E406" s="48"/>
      <c r="F406" s="48"/>
      <c r="G406" s="50"/>
      <c r="H406" s="50"/>
      <c r="I406" s="74"/>
      <c r="J406" s="75"/>
      <c r="K406" s="25"/>
      <c r="L406" s="74"/>
      <c r="M406" s="25"/>
      <c r="N406" s="25"/>
      <c r="P406" s="19"/>
    </row>
    <row r="407" spans="1:16" ht="12.75" customHeight="1">
      <c r="A407" s="19"/>
      <c r="B407" s="19"/>
      <c r="C407" s="19"/>
      <c r="D407" s="50"/>
      <c r="E407" s="48"/>
      <c r="F407" s="48"/>
      <c r="G407" s="50"/>
      <c r="H407" s="50"/>
      <c r="I407" s="74"/>
      <c r="J407" s="75"/>
      <c r="K407" s="25"/>
      <c r="L407" s="74"/>
      <c r="M407" s="25"/>
      <c r="N407" s="25"/>
      <c r="P407" s="19"/>
    </row>
    <row r="408" spans="1:16" ht="12.75" customHeight="1">
      <c r="A408" s="19"/>
      <c r="B408" s="19"/>
      <c r="C408" s="19"/>
      <c r="D408" s="50"/>
      <c r="E408" s="48"/>
      <c r="F408" s="48"/>
      <c r="G408" s="50"/>
      <c r="H408" s="50"/>
      <c r="I408" s="74"/>
      <c r="J408" s="75"/>
      <c r="K408" s="25"/>
      <c r="L408" s="74"/>
      <c r="M408" s="25"/>
      <c r="N408" s="25"/>
      <c r="P408" s="19"/>
    </row>
    <row r="409" spans="1:16" ht="12.75" customHeight="1">
      <c r="A409" s="19"/>
      <c r="B409" s="19"/>
      <c r="C409" s="19"/>
      <c r="D409" s="50"/>
      <c r="E409" s="48"/>
      <c r="F409" s="48"/>
      <c r="G409" s="50"/>
      <c r="H409" s="50"/>
      <c r="I409" s="74"/>
      <c r="J409" s="75"/>
      <c r="K409" s="25"/>
      <c r="L409" s="74"/>
      <c r="M409" s="25"/>
      <c r="N409" s="25"/>
      <c r="P409" s="19"/>
    </row>
    <row r="410" spans="1:16" ht="12.75" customHeight="1">
      <c r="A410" s="19"/>
      <c r="B410" s="19"/>
      <c r="C410" s="19"/>
      <c r="D410" s="50"/>
      <c r="E410" s="48"/>
      <c r="F410" s="48"/>
      <c r="G410" s="50"/>
      <c r="H410" s="50"/>
      <c r="I410" s="74"/>
      <c r="J410" s="75"/>
      <c r="K410" s="25"/>
      <c r="L410" s="74"/>
      <c r="M410" s="25"/>
      <c r="N410" s="25"/>
      <c r="P410" s="19"/>
    </row>
    <row r="411" spans="1:16" ht="12.75" customHeight="1">
      <c r="A411" s="19"/>
      <c r="B411" s="19"/>
      <c r="C411" s="19"/>
      <c r="D411" s="50"/>
      <c r="E411" s="48"/>
      <c r="F411" s="48"/>
      <c r="G411" s="50"/>
      <c r="H411" s="50"/>
      <c r="I411" s="74"/>
      <c r="J411" s="75"/>
      <c r="K411" s="25"/>
      <c r="L411" s="74"/>
      <c r="M411" s="25"/>
      <c r="N411" s="25"/>
      <c r="P411" s="19"/>
    </row>
    <row r="412" spans="1:16" ht="12.75" customHeight="1">
      <c r="A412" s="19"/>
      <c r="B412" s="19"/>
      <c r="C412" s="19"/>
      <c r="D412" s="50"/>
      <c r="E412" s="48"/>
      <c r="F412" s="48"/>
      <c r="G412" s="50"/>
      <c r="H412" s="50"/>
      <c r="I412" s="74"/>
      <c r="J412" s="75"/>
      <c r="K412" s="25"/>
      <c r="L412" s="74"/>
      <c r="M412" s="25"/>
      <c r="N412" s="25"/>
      <c r="P412" s="19"/>
    </row>
    <row r="413" spans="1:16" ht="12.75" customHeight="1">
      <c r="A413" s="19"/>
      <c r="B413" s="19"/>
      <c r="C413" s="19"/>
      <c r="D413" s="50"/>
      <c r="E413" s="48"/>
      <c r="F413" s="48"/>
      <c r="G413" s="50"/>
      <c r="H413" s="50"/>
      <c r="I413" s="74"/>
      <c r="J413" s="75"/>
      <c r="K413" s="25"/>
      <c r="L413" s="74"/>
      <c r="M413" s="25"/>
      <c r="N413" s="25"/>
      <c r="P413" s="19"/>
    </row>
    <row r="414" spans="1:16" ht="12.75" customHeight="1">
      <c r="A414" s="19"/>
      <c r="B414" s="19"/>
      <c r="C414" s="19"/>
      <c r="D414" s="50"/>
      <c r="E414" s="48"/>
      <c r="F414" s="48"/>
      <c r="G414" s="50"/>
      <c r="H414" s="50"/>
      <c r="I414" s="74"/>
      <c r="J414" s="75"/>
      <c r="K414" s="25"/>
      <c r="L414" s="74"/>
      <c r="M414" s="25"/>
      <c r="N414" s="25"/>
      <c r="P414" s="19"/>
    </row>
    <row r="415" spans="1:16" ht="12.75" customHeight="1">
      <c r="A415" s="19"/>
      <c r="B415" s="19"/>
      <c r="C415" s="19"/>
      <c r="D415" s="50"/>
      <c r="E415" s="48"/>
      <c r="F415" s="48"/>
      <c r="G415" s="50"/>
      <c r="H415" s="50"/>
      <c r="I415" s="74"/>
      <c r="J415" s="75"/>
      <c r="K415" s="25"/>
      <c r="L415" s="74"/>
      <c r="M415" s="25"/>
      <c r="N415" s="25"/>
      <c r="P415" s="19"/>
    </row>
    <row r="416" spans="1:16" ht="12.75" customHeight="1">
      <c r="A416" s="19"/>
      <c r="B416" s="19"/>
      <c r="C416" s="19"/>
      <c r="D416" s="50"/>
      <c r="E416" s="48"/>
      <c r="F416" s="48"/>
      <c r="G416" s="50"/>
      <c r="H416" s="50"/>
      <c r="I416" s="74"/>
      <c r="J416" s="75"/>
      <c r="K416" s="25"/>
      <c r="L416" s="74"/>
      <c r="M416" s="25"/>
      <c r="N416" s="25"/>
      <c r="P416" s="19"/>
    </row>
    <row r="417" spans="1:16" ht="12.75" customHeight="1">
      <c r="A417" s="19"/>
      <c r="B417" s="19"/>
      <c r="C417" s="19"/>
      <c r="D417" s="50"/>
      <c r="E417" s="48"/>
      <c r="F417" s="48"/>
      <c r="G417" s="50"/>
      <c r="H417" s="50"/>
      <c r="I417" s="74"/>
      <c r="J417" s="75"/>
      <c r="K417" s="25"/>
      <c r="L417" s="74"/>
      <c r="M417" s="25"/>
      <c r="N417" s="25"/>
      <c r="P417" s="19"/>
    </row>
    <row r="418" spans="1:16" ht="12.75" customHeight="1">
      <c r="A418" s="19"/>
      <c r="B418" s="19"/>
      <c r="C418" s="19"/>
      <c r="D418" s="50"/>
      <c r="E418" s="48"/>
      <c r="F418" s="48"/>
      <c r="G418" s="50"/>
      <c r="H418" s="50"/>
      <c r="I418" s="74"/>
      <c r="J418" s="75"/>
      <c r="K418" s="25"/>
      <c r="L418" s="74"/>
      <c r="M418" s="25"/>
      <c r="N418" s="25"/>
      <c r="P418" s="19"/>
    </row>
    <row r="419" spans="1:16" ht="12.75" customHeight="1">
      <c r="A419" s="19"/>
      <c r="B419" s="19"/>
      <c r="C419" s="19"/>
      <c r="D419" s="50"/>
      <c r="E419" s="48"/>
      <c r="F419" s="48"/>
      <c r="G419" s="50"/>
      <c r="H419" s="50"/>
      <c r="I419" s="74"/>
      <c r="J419" s="75"/>
      <c r="K419" s="25"/>
      <c r="L419" s="74"/>
      <c r="M419" s="25"/>
      <c r="N419" s="25"/>
      <c r="P419" s="19"/>
    </row>
    <row r="420" spans="1:16" ht="12.75" customHeight="1">
      <c r="A420" s="19"/>
      <c r="B420" s="19"/>
      <c r="C420" s="19"/>
      <c r="D420" s="50"/>
      <c r="E420" s="48"/>
      <c r="F420" s="48"/>
      <c r="G420" s="50"/>
      <c r="H420" s="50"/>
      <c r="I420" s="74"/>
      <c r="J420" s="75"/>
      <c r="K420" s="25"/>
      <c r="L420" s="74"/>
      <c r="M420" s="25"/>
      <c r="N420" s="25"/>
      <c r="P420" s="19"/>
    </row>
    <row r="421" spans="1:16" ht="12.75" customHeight="1">
      <c r="A421" s="19"/>
      <c r="B421" s="19"/>
      <c r="C421" s="19"/>
      <c r="D421" s="50"/>
      <c r="E421" s="48"/>
      <c r="F421" s="48"/>
      <c r="G421" s="50"/>
      <c r="H421" s="50"/>
      <c r="I421" s="74"/>
      <c r="J421" s="75"/>
      <c r="K421" s="25"/>
      <c r="L421" s="74"/>
      <c r="M421" s="25"/>
      <c r="N421" s="25"/>
      <c r="P421" s="19"/>
    </row>
    <row r="422" spans="1:16" ht="12.75" customHeight="1">
      <c r="A422" s="19"/>
      <c r="B422" s="19"/>
      <c r="C422" s="19"/>
      <c r="D422" s="50"/>
      <c r="E422" s="48"/>
      <c r="F422" s="48"/>
      <c r="G422" s="50"/>
      <c r="H422" s="50"/>
      <c r="I422" s="74"/>
      <c r="J422" s="75"/>
      <c r="K422" s="25"/>
      <c r="L422" s="74"/>
      <c r="M422" s="25"/>
      <c r="N422" s="25"/>
      <c r="P422" s="19"/>
    </row>
    <row r="423" spans="1:16" ht="12.75" customHeight="1">
      <c r="A423" s="19"/>
      <c r="B423" s="19"/>
      <c r="C423" s="19"/>
      <c r="D423" s="50"/>
      <c r="E423" s="48"/>
      <c r="F423" s="48"/>
      <c r="G423" s="50"/>
      <c r="H423" s="50"/>
      <c r="I423" s="74"/>
      <c r="J423" s="75"/>
      <c r="K423" s="25"/>
      <c r="L423" s="74"/>
      <c r="M423" s="25"/>
      <c r="N423" s="25"/>
      <c r="P423" s="19"/>
    </row>
    <row r="424" spans="1:16" ht="12.75" customHeight="1">
      <c r="A424" s="19"/>
      <c r="B424" s="19"/>
      <c r="C424" s="19"/>
      <c r="D424" s="50"/>
      <c r="E424" s="48"/>
      <c r="F424" s="48"/>
      <c r="G424" s="50"/>
      <c r="H424" s="50"/>
      <c r="I424" s="74"/>
      <c r="J424" s="75"/>
      <c r="K424" s="25"/>
      <c r="L424" s="74"/>
      <c r="M424" s="25"/>
      <c r="N424" s="25"/>
      <c r="P424" s="19"/>
    </row>
    <row r="425" spans="1:16" ht="12.75" customHeight="1">
      <c r="A425" s="19"/>
      <c r="B425" s="19"/>
      <c r="C425" s="19"/>
      <c r="D425" s="50"/>
      <c r="E425" s="48"/>
      <c r="F425" s="48"/>
      <c r="G425" s="50"/>
      <c r="H425" s="50"/>
      <c r="I425" s="74"/>
      <c r="J425" s="75"/>
      <c r="K425" s="25"/>
      <c r="L425" s="74"/>
      <c r="M425" s="25"/>
      <c r="N425" s="25"/>
      <c r="P425" s="19"/>
    </row>
    <row r="426" spans="1:16" ht="12.75" customHeight="1">
      <c r="A426" s="19"/>
      <c r="B426" s="19"/>
      <c r="C426" s="19"/>
      <c r="D426" s="50"/>
      <c r="E426" s="48"/>
      <c r="F426" s="48"/>
      <c r="G426" s="50"/>
      <c r="H426" s="50"/>
      <c r="I426" s="74"/>
      <c r="J426" s="75"/>
      <c r="K426" s="25"/>
      <c r="L426" s="74"/>
      <c r="M426" s="25"/>
      <c r="N426" s="25"/>
      <c r="P426" s="19"/>
    </row>
    <row r="427" spans="1:16" ht="12.75" customHeight="1">
      <c r="A427" s="19"/>
      <c r="B427" s="19"/>
      <c r="C427" s="19"/>
      <c r="D427" s="50"/>
      <c r="E427" s="48"/>
      <c r="F427" s="48"/>
      <c r="G427" s="50"/>
      <c r="H427" s="50"/>
      <c r="I427" s="74"/>
      <c r="J427" s="75"/>
      <c r="K427" s="25"/>
      <c r="L427" s="74"/>
      <c r="M427" s="25"/>
      <c r="N427" s="25"/>
      <c r="P427" s="19"/>
    </row>
    <row r="428" spans="1:16" ht="12.75" customHeight="1">
      <c r="A428" s="19"/>
      <c r="B428" s="19"/>
      <c r="C428" s="19"/>
      <c r="D428" s="50"/>
      <c r="E428" s="48"/>
      <c r="F428" s="48"/>
      <c r="G428" s="50"/>
      <c r="H428" s="50"/>
      <c r="I428" s="74"/>
      <c r="J428" s="75"/>
      <c r="K428" s="25"/>
      <c r="L428" s="74"/>
      <c r="M428" s="25"/>
      <c r="N428" s="25"/>
      <c r="P428" s="19"/>
    </row>
    <row r="429" spans="1:16" ht="12.75" customHeight="1">
      <c r="A429" s="19"/>
      <c r="B429" s="19"/>
      <c r="C429" s="19"/>
      <c r="D429" s="50"/>
      <c r="E429" s="48"/>
      <c r="F429" s="48"/>
      <c r="G429" s="50"/>
      <c r="H429" s="50"/>
      <c r="I429" s="74"/>
      <c r="J429" s="75"/>
      <c r="K429" s="25"/>
      <c r="L429" s="74"/>
      <c r="M429" s="25"/>
      <c r="N429" s="25"/>
      <c r="P429" s="19"/>
    </row>
    <row r="430" spans="1:16" ht="12.75" customHeight="1">
      <c r="A430" s="19"/>
      <c r="B430" s="19"/>
      <c r="C430" s="19"/>
      <c r="D430" s="50"/>
      <c r="E430" s="48"/>
      <c r="F430" s="48"/>
      <c r="G430" s="50"/>
      <c r="H430" s="50"/>
      <c r="I430" s="74"/>
      <c r="J430" s="75"/>
      <c r="K430" s="25"/>
      <c r="L430" s="74"/>
      <c r="M430" s="25"/>
      <c r="N430" s="25"/>
      <c r="P430" s="19"/>
    </row>
    <row r="431" spans="1:16" ht="12.75" customHeight="1">
      <c r="A431" s="19"/>
      <c r="B431" s="19"/>
      <c r="C431" s="19"/>
      <c r="D431" s="50"/>
      <c r="E431" s="48"/>
      <c r="F431" s="48"/>
      <c r="G431" s="50"/>
      <c r="H431" s="50"/>
      <c r="I431" s="74"/>
      <c r="J431" s="75"/>
      <c r="K431" s="25"/>
      <c r="L431" s="74"/>
      <c r="M431" s="25"/>
      <c r="N431" s="25"/>
      <c r="P431" s="19"/>
    </row>
    <row r="432" spans="1:16" ht="12.75" customHeight="1">
      <c r="A432" s="19"/>
      <c r="B432" s="19"/>
      <c r="C432" s="19"/>
      <c r="D432" s="50"/>
      <c r="E432" s="48"/>
      <c r="F432" s="48"/>
      <c r="G432" s="50"/>
      <c r="H432" s="50"/>
      <c r="I432" s="74"/>
      <c r="J432" s="75"/>
      <c r="K432" s="25"/>
      <c r="L432" s="74"/>
      <c r="M432" s="25"/>
      <c r="N432" s="25"/>
      <c r="P432" s="19"/>
    </row>
    <row r="433" spans="1:16" ht="12.75" customHeight="1">
      <c r="A433" s="19"/>
      <c r="B433" s="19"/>
      <c r="C433" s="19"/>
      <c r="D433" s="50"/>
      <c r="E433" s="48"/>
      <c r="F433" s="48"/>
      <c r="G433" s="50"/>
      <c r="H433" s="50"/>
      <c r="I433" s="74"/>
      <c r="J433" s="75"/>
      <c r="K433" s="25"/>
      <c r="L433" s="74"/>
      <c r="M433" s="25"/>
      <c r="N433" s="25"/>
      <c r="P433" s="19"/>
    </row>
    <row r="434" spans="1:16" ht="12.75" customHeight="1">
      <c r="A434" s="19"/>
      <c r="B434" s="19"/>
      <c r="C434" s="19"/>
      <c r="D434" s="50"/>
      <c r="E434" s="48"/>
      <c r="F434" s="48"/>
      <c r="G434" s="50"/>
      <c r="H434" s="50"/>
      <c r="I434" s="74"/>
      <c r="J434" s="75"/>
      <c r="K434" s="25"/>
      <c r="L434" s="74"/>
      <c r="M434" s="25"/>
      <c r="N434" s="25"/>
      <c r="P434" s="19"/>
    </row>
    <row r="435" spans="1:16" ht="12.75" customHeight="1">
      <c r="A435" s="19"/>
      <c r="B435" s="19"/>
      <c r="C435" s="19"/>
      <c r="D435" s="50"/>
      <c r="E435" s="48"/>
      <c r="F435" s="48"/>
      <c r="G435" s="50"/>
      <c r="H435" s="50"/>
      <c r="I435" s="74"/>
      <c r="J435" s="75"/>
      <c r="K435" s="25"/>
      <c r="L435" s="74"/>
      <c r="M435" s="25"/>
      <c r="N435" s="25"/>
      <c r="P435" s="19"/>
    </row>
    <row r="436" spans="1:16" ht="12.75" customHeight="1">
      <c r="A436" s="19"/>
      <c r="B436" s="19"/>
      <c r="C436" s="19"/>
      <c r="D436" s="50"/>
      <c r="E436" s="48"/>
      <c r="F436" s="48"/>
      <c r="G436" s="50"/>
      <c r="H436" s="50"/>
      <c r="I436" s="74"/>
      <c r="J436" s="75"/>
      <c r="K436" s="25"/>
      <c r="L436" s="74"/>
      <c r="M436" s="25"/>
      <c r="N436" s="25"/>
      <c r="P436" s="19"/>
    </row>
    <row r="437" spans="1:16" ht="12.75" customHeight="1">
      <c r="A437" s="19"/>
      <c r="B437" s="19"/>
      <c r="C437" s="19"/>
      <c r="D437" s="50"/>
      <c r="E437" s="48"/>
      <c r="F437" s="48"/>
      <c r="G437" s="50"/>
      <c r="H437" s="50"/>
      <c r="I437" s="74"/>
      <c r="J437" s="75"/>
      <c r="K437" s="25"/>
      <c r="L437" s="74"/>
      <c r="M437" s="25"/>
      <c r="N437" s="25"/>
      <c r="P437" s="19"/>
    </row>
    <row r="438" spans="1:16" ht="12.75" customHeight="1">
      <c r="A438" s="19"/>
      <c r="B438" s="19"/>
      <c r="C438" s="19"/>
      <c r="D438" s="50"/>
      <c r="E438" s="48"/>
      <c r="F438" s="48"/>
      <c r="G438" s="50"/>
      <c r="H438" s="50"/>
      <c r="I438" s="74"/>
      <c r="J438" s="75"/>
      <c r="K438" s="25"/>
      <c r="L438" s="74"/>
      <c r="M438" s="25"/>
      <c r="N438" s="25"/>
      <c r="P438" s="19"/>
    </row>
    <row r="439" spans="1:16" ht="12.75" customHeight="1">
      <c r="A439" s="19"/>
      <c r="B439" s="19"/>
      <c r="C439" s="19"/>
      <c r="D439" s="50"/>
      <c r="E439" s="48"/>
      <c r="F439" s="48"/>
      <c r="G439" s="50"/>
      <c r="H439" s="50"/>
      <c r="I439" s="74"/>
      <c r="J439" s="75"/>
      <c r="K439" s="25"/>
      <c r="L439" s="74"/>
      <c r="M439" s="25"/>
      <c r="N439" s="25"/>
      <c r="P439" s="19"/>
    </row>
    <row r="440" spans="1:16" ht="12.75" customHeight="1">
      <c r="A440" s="19"/>
      <c r="B440" s="19"/>
      <c r="C440" s="19"/>
      <c r="D440" s="50"/>
      <c r="E440" s="48"/>
      <c r="F440" s="48"/>
      <c r="G440" s="50"/>
      <c r="H440" s="50"/>
      <c r="I440" s="74"/>
      <c r="J440" s="75"/>
      <c r="K440" s="25"/>
      <c r="L440" s="74"/>
      <c r="M440" s="25"/>
      <c r="N440" s="25"/>
      <c r="P440" s="19"/>
    </row>
    <row r="441" spans="1:16" ht="12.75" customHeight="1">
      <c r="A441" s="19"/>
      <c r="B441" s="19"/>
      <c r="C441" s="19"/>
      <c r="D441" s="50"/>
      <c r="E441" s="48"/>
      <c r="F441" s="48"/>
      <c r="G441" s="50"/>
      <c r="H441" s="50"/>
      <c r="I441" s="74"/>
      <c r="J441" s="75"/>
      <c r="K441" s="25"/>
      <c r="L441" s="74"/>
      <c r="M441" s="25"/>
      <c r="N441" s="25"/>
      <c r="P441" s="19"/>
    </row>
    <row r="442" spans="1:16" ht="12.75" customHeight="1">
      <c r="A442" s="19"/>
      <c r="B442" s="19"/>
      <c r="C442" s="19"/>
      <c r="D442" s="50"/>
      <c r="E442" s="48"/>
      <c r="F442" s="48"/>
      <c r="G442" s="50"/>
      <c r="H442" s="50"/>
      <c r="I442" s="74"/>
      <c r="J442" s="75"/>
      <c r="K442" s="25"/>
      <c r="L442" s="74"/>
      <c r="M442" s="25"/>
      <c r="N442" s="25"/>
      <c r="P442" s="19"/>
    </row>
    <row r="443" spans="1:16" ht="12.75" customHeight="1">
      <c r="A443" s="19"/>
      <c r="B443" s="19"/>
      <c r="C443" s="19"/>
      <c r="D443" s="50"/>
      <c r="E443" s="48"/>
      <c r="F443" s="48"/>
      <c r="G443" s="50"/>
      <c r="H443" s="50"/>
      <c r="I443" s="74"/>
      <c r="J443" s="75"/>
      <c r="K443" s="25"/>
      <c r="L443" s="74"/>
      <c r="M443" s="25"/>
      <c r="N443" s="25"/>
      <c r="P443" s="19"/>
    </row>
    <row r="444" spans="1:16" ht="12.75" customHeight="1">
      <c r="A444" s="19"/>
      <c r="B444" s="19"/>
      <c r="C444" s="19"/>
      <c r="D444" s="50"/>
      <c r="E444" s="48"/>
      <c r="F444" s="48"/>
      <c r="G444" s="50"/>
      <c r="H444" s="50"/>
      <c r="I444" s="74"/>
      <c r="J444" s="75"/>
      <c r="K444" s="25"/>
      <c r="L444" s="74"/>
      <c r="M444" s="25"/>
      <c r="N444" s="25"/>
      <c r="P444" s="19"/>
    </row>
    <row r="445" spans="1:16" ht="12.75" customHeight="1">
      <c r="A445" s="19"/>
      <c r="B445" s="19"/>
      <c r="C445" s="19"/>
      <c r="D445" s="50"/>
      <c r="E445" s="48"/>
      <c r="F445" s="48"/>
      <c r="G445" s="50"/>
      <c r="H445" s="50"/>
      <c r="I445" s="74"/>
      <c r="J445" s="75"/>
      <c r="K445" s="25"/>
      <c r="L445" s="74"/>
      <c r="M445" s="25"/>
      <c r="N445" s="25"/>
      <c r="P445" s="19"/>
    </row>
    <row r="446" spans="1:16" ht="12.75" customHeight="1">
      <c r="A446" s="19"/>
      <c r="B446" s="19"/>
      <c r="C446" s="19"/>
      <c r="D446" s="50"/>
      <c r="E446" s="48"/>
      <c r="F446" s="48"/>
      <c r="G446" s="50"/>
      <c r="H446" s="50"/>
      <c r="I446" s="74"/>
      <c r="J446" s="75"/>
      <c r="K446" s="25"/>
      <c r="L446" s="74"/>
      <c r="M446" s="25"/>
      <c r="N446" s="25"/>
      <c r="P446" s="19"/>
    </row>
    <row r="447" spans="1:16" ht="12.75" customHeight="1">
      <c r="A447" s="19"/>
      <c r="B447" s="19"/>
      <c r="C447" s="19"/>
      <c r="D447" s="50"/>
      <c r="E447" s="48"/>
      <c r="F447" s="48"/>
      <c r="G447" s="50"/>
      <c r="H447" s="50"/>
      <c r="I447" s="74"/>
      <c r="J447" s="75"/>
      <c r="K447" s="25"/>
      <c r="L447" s="74"/>
      <c r="M447" s="25"/>
      <c r="N447" s="25"/>
      <c r="P447" s="19"/>
    </row>
    <row r="448" spans="1:16" ht="12.75" customHeight="1">
      <c r="A448" s="19"/>
      <c r="B448" s="19"/>
      <c r="C448" s="19"/>
      <c r="D448" s="50"/>
      <c r="E448" s="48"/>
      <c r="F448" s="48"/>
      <c r="G448" s="50"/>
      <c r="H448" s="50"/>
      <c r="I448" s="74"/>
      <c r="J448" s="75"/>
      <c r="K448" s="25"/>
      <c r="L448" s="74"/>
      <c r="M448" s="25"/>
      <c r="N448" s="25"/>
      <c r="P448" s="19"/>
    </row>
    <row r="449" spans="1:16" ht="12.75" customHeight="1">
      <c r="A449" s="19"/>
      <c r="B449" s="19"/>
      <c r="C449" s="19"/>
      <c r="D449" s="50"/>
      <c r="E449" s="48"/>
      <c r="F449" s="48"/>
      <c r="G449" s="50"/>
      <c r="H449" s="50"/>
      <c r="I449" s="74"/>
      <c r="J449" s="75"/>
      <c r="K449" s="25"/>
      <c r="L449" s="74"/>
      <c r="M449" s="25"/>
      <c r="N449" s="25"/>
      <c r="P449" s="19"/>
    </row>
    <row r="450" spans="1:16" ht="12.75" customHeight="1">
      <c r="A450" s="19"/>
      <c r="B450" s="19"/>
      <c r="C450" s="19"/>
      <c r="D450" s="50"/>
      <c r="E450" s="48"/>
      <c r="F450" s="48"/>
      <c r="G450" s="50"/>
      <c r="H450" s="50"/>
      <c r="I450" s="74"/>
      <c r="J450" s="75"/>
      <c r="K450" s="25"/>
      <c r="L450" s="74"/>
      <c r="M450" s="25"/>
      <c r="N450" s="25"/>
      <c r="P450" s="19"/>
    </row>
    <row r="451" spans="1:16" ht="12.75" customHeight="1">
      <c r="A451" s="19"/>
      <c r="B451" s="19"/>
      <c r="C451" s="19"/>
      <c r="D451" s="50"/>
      <c r="E451" s="48"/>
      <c r="F451" s="48"/>
      <c r="G451" s="50"/>
      <c r="H451" s="50"/>
      <c r="I451" s="74"/>
      <c r="J451" s="75"/>
      <c r="K451" s="25"/>
      <c r="L451" s="74"/>
      <c r="M451" s="25"/>
      <c r="N451" s="25"/>
      <c r="P451" s="19"/>
    </row>
    <row r="452" spans="1:16" ht="12.75" customHeight="1">
      <c r="A452" s="19"/>
      <c r="B452" s="19"/>
      <c r="C452" s="19"/>
      <c r="D452" s="50"/>
      <c r="E452" s="48"/>
      <c r="F452" s="48"/>
      <c r="G452" s="50"/>
      <c r="H452" s="50"/>
      <c r="I452" s="74"/>
      <c r="J452" s="75"/>
      <c r="K452" s="25"/>
      <c r="L452" s="74"/>
      <c r="M452" s="25"/>
      <c r="N452" s="25"/>
      <c r="P452" s="19"/>
    </row>
    <row r="453" spans="1:16" ht="12.75" customHeight="1">
      <c r="A453" s="19"/>
      <c r="B453" s="19"/>
      <c r="C453" s="19"/>
      <c r="D453" s="50"/>
      <c r="E453" s="48"/>
      <c r="F453" s="48"/>
      <c r="G453" s="50"/>
      <c r="H453" s="50"/>
      <c r="I453" s="74"/>
      <c r="J453" s="75"/>
      <c r="K453" s="25"/>
      <c r="L453" s="74"/>
      <c r="M453" s="25"/>
      <c r="N453" s="25"/>
      <c r="P453" s="19"/>
    </row>
    <row r="454" spans="1:16" ht="12.75" customHeight="1">
      <c r="A454" s="19"/>
      <c r="B454" s="19"/>
      <c r="C454" s="19"/>
      <c r="D454" s="50"/>
      <c r="E454" s="48"/>
      <c r="F454" s="48"/>
      <c r="G454" s="50"/>
      <c r="H454" s="50"/>
      <c r="I454" s="74"/>
      <c r="J454" s="75"/>
      <c r="K454" s="25"/>
      <c r="L454" s="74"/>
      <c r="M454" s="25"/>
      <c r="N454" s="25"/>
      <c r="P454" s="19"/>
    </row>
    <row r="455" spans="1:16" ht="12.75" customHeight="1">
      <c r="A455" s="19"/>
      <c r="B455" s="19"/>
      <c r="C455" s="19"/>
      <c r="D455" s="50"/>
      <c r="E455" s="48"/>
      <c r="F455" s="48"/>
      <c r="G455" s="50"/>
      <c r="H455" s="50"/>
      <c r="I455" s="74"/>
      <c r="J455" s="75"/>
      <c r="K455" s="25"/>
      <c r="L455" s="74"/>
      <c r="M455" s="25"/>
      <c r="N455" s="25"/>
      <c r="P455" s="19"/>
    </row>
    <row r="456" spans="1:16" ht="12.75" customHeight="1">
      <c r="A456" s="19"/>
      <c r="B456" s="19"/>
      <c r="C456" s="19"/>
      <c r="D456" s="50"/>
      <c r="E456" s="48"/>
      <c r="F456" s="48"/>
      <c r="G456" s="50"/>
      <c r="H456" s="50"/>
      <c r="I456" s="74"/>
      <c r="J456" s="75"/>
      <c r="K456" s="25"/>
      <c r="L456" s="74"/>
      <c r="M456" s="25"/>
      <c r="N456" s="25"/>
      <c r="P456" s="19"/>
    </row>
    <row r="457" spans="1:16" ht="12.75" customHeight="1">
      <c r="A457" s="19"/>
      <c r="B457" s="19"/>
      <c r="C457" s="19"/>
      <c r="D457" s="50"/>
      <c r="E457" s="48"/>
      <c r="F457" s="48"/>
      <c r="G457" s="50"/>
      <c r="H457" s="50"/>
      <c r="I457" s="74"/>
      <c r="J457" s="75"/>
      <c r="K457" s="25"/>
      <c r="L457" s="74"/>
      <c r="M457" s="25"/>
      <c r="N457" s="25"/>
      <c r="P457" s="19"/>
    </row>
    <row r="458" spans="1:16" ht="12.75" customHeight="1">
      <c r="A458" s="19"/>
      <c r="B458" s="19"/>
      <c r="C458" s="19"/>
      <c r="D458" s="50"/>
      <c r="E458" s="48"/>
      <c r="F458" s="48"/>
      <c r="G458" s="50"/>
      <c r="H458" s="50"/>
      <c r="I458" s="74"/>
      <c r="J458" s="75"/>
      <c r="K458" s="25"/>
      <c r="L458" s="74"/>
      <c r="M458" s="25"/>
      <c r="N458" s="25"/>
      <c r="P458" s="19"/>
    </row>
    <row r="459" spans="1:16" ht="12.75" customHeight="1">
      <c r="A459" s="19"/>
      <c r="B459" s="19"/>
      <c r="C459" s="19"/>
      <c r="D459" s="50"/>
      <c r="E459" s="48"/>
      <c r="F459" s="48"/>
      <c r="G459" s="50"/>
      <c r="H459" s="50"/>
      <c r="I459" s="74"/>
      <c r="J459" s="75"/>
      <c r="K459" s="25"/>
      <c r="L459" s="74"/>
      <c r="M459" s="25"/>
      <c r="N459" s="25"/>
      <c r="P459" s="19"/>
    </row>
    <row r="460" spans="1:16" ht="12.75" customHeight="1">
      <c r="A460" s="19"/>
      <c r="B460" s="19"/>
      <c r="C460" s="19"/>
      <c r="D460" s="50"/>
      <c r="E460" s="48"/>
      <c r="F460" s="48"/>
      <c r="G460" s="50"/>
      <c r="H460" s="50"/>
      <c r="I460" s="74"/>
      <c r="J460" s="75"/>
      <c r="K460" s="25"/>
      <c r="L460" s="74"/>
      <c r="M460" s="25"/>
      <c r="N460" s="25"/>
      <c r="P460" s="19"/>
    </row>
    <row r="461" spans="1:16" ht="12.75" customHeight="1">
      <c r="A461" s="19"/>
      <c r="B461" s="19"/>
      <c r="C461" s="19"/>
      <c r="D461" s="50"/>
      <c r="E461" s="48"/>
      <c r="F461" s="48"/>
      <c r="G461" s="50"/>
      <c r="H461" s="50"/>
      <c r="I461" s="74"/>
      <c r="J461" s="75"/>
      <c r="K461" s="25"/>
      <c r="L461" s="74"/>
      <c r="M461" s="25"/>
      <c r="N461" s="25"/>
      <c r="P461" s="19"/>
    </row>
    <row r="462" spans="1:16" ht="12.75" customHeight="1">
      <c r="A462" s="19"/>
      <c r="B462" s="19"/>
      <c r="C462" s="19"/>
      <c r="D462" s="50"/>
      <c r="E462" s="48"/>
      <c r="F462" s="48"/>
      <c r="G462" s="50"/>
      <c r="H462" s="50"/>
      <c r="I462" s="74"/>
      <c r="J462" s="75"/>
      <c r="K462" s="25"/>
      <c r="L462" s="74"/>
      <c r="M462" s="25"/>
      <c r="N462" s="25"/>
      <c r="P462" s="19"/>
    </row>
    <row r="463" spans="1:16" ht="12.75" customHeight="1">
      <c r="A463" s="19"/>
      <c r="B463" s="19"/>
      <c r="C463" s="19"/>
      <c r="D463" s="50"/>
      <c r="E463" s="48"/>
      <c r="F463" s="48"/>
      <c r="G463" s="50"/>
      <c r="H463" s="50"/>
      <c r="I463" s="74"/>
      <c r="J463" s="75"/>
      <c r="K463" s="25"/>
      <c r="L463" s="74"/>
      <c r="M463" s="25"/>
      <c r="N463" s="25"/>
      <c r="P463" s="19"/>
    </row>
    <row r="464" spans="1:16" ht="12.75" customHeight="1">
      <c r="A464" s="19"/>
      <c r="B464" s="19"/>
      <c r="C464" s="19"/>
      <c r="D464" s="50"/>
      <c r="E464" s="48"/>
      <c r="F464" s="48"/>
      <c r="G464" s="50"/>
      <c r="H464" s="50"/>
      <c r="I464" s="74"/>
      <c r="J464" s="75"/>
      <c r="K464" s="25"/>
      <c r="L464" s="74"/>
      <c r="M464" s="25"/>
      <c r="N464" s="25"/>
      <c r="P464" s="19"/>
    </row>
    <row r="465" spans="1:16" ht="12.75" customHeight="1">
      <c r="A465" s="19"/>
      <c r="B465" s="19"/>
      <c r="C465" s="19"/>
      <c r="D465" s="50"/>
      <c r="E465" s="48"/>
      <c r="F465" s="48"/>
      <c r="G465" s="50"/>
      <c r="H465" s="50"/>
      <c r="I465" s="74"/>
      <c r="J465" s="75"/>
      <c r="K465" s="25"/>
      <c r="L465" s="74"/>
      <c r="M465" s="25"/>
      <c r="N465" s="25"/>
      <c r="P465" s="19"/>
    </row>
    <row r="466" spans="1:16" ht="12.75" customHeight="1">
      <c r="A466" s="19"/>
      <c r="B466" s="19"/>
      <c r="C466" s="19"/>
      <c r="D466" s="50"/>
      <c r="E466" s="48"/>
      <c r="F466" s="48"/>
      <c r="G466" s="50"/>
      <c r="H466" s="50"/>
      <c r="I466" s="74"/>
      <c r="J466" s="75"/>
      <c r="K466" s="25"/>
      <c r="L466" s="74"/>
      <c r="M466" s="25"/>
      <c r="N466" s="25"/>
      <c r="P466" s="19"/>
    </row>
    <row r="467" spans="1:16" ht="12.75" customHeight="1">
      <c r="A467" s="19"/>
      <c r="B467" s="19"/>
      <c r="C467" s="19"/>
      <c r="D467" s="50"/>
      <c r="E467" s="48"/>
      <c r="F467" s="48"/>
      <c r="G467" s="50"/>
      <c r="H467" s="50"/>
      <c r="I467" s="74"/>
      <c r="J467" s="75"/>
      <c r="K467" s="25"/>
      <c r="L467" s="74"/>
      <c r="M467" s="25"/>
      <c r="N467" s="25"/>
      <c r="P467" s="19"/>
    </row>
    <row r="468" spans="1:16" ht="12.75" customHeight="1">
      <c r="A468" s="19"/>
      <c r="B468" s="19"/>
      <c r="C468" s="19"/>
      <c r="D468" s="50"/>
      <c r="E468" s="48"/>
      <c r="F468" s="48"/>
      <c r="G468" s="50"/>
      <c r="H468" s="50"/>
      <c r="I468" s="74"/>
      <c r="J468" s="75"/>
      <c r="K468" s="25"/>
      <c r="L468" s="74"/>
      <c r="M468" s="25"/>
      <c r="N468" s="25"/>
      <c r="P468" s="19"/>
    </row>
    <row r="469" spans="1:16" ht="12.75" customHeight="1">
      <c r="A469" s="19"/>
      <c r="B469" s="19"/>
      <c r="C469" s="19"/>
      <c r="D469" s="50"/>
      <c r="E469" s="48"/>
      <c r="F469" s="48"/>
      <c r="G469" s="50"/>
      <c r="H469" s="50"/>
      <c r="I469" s="74"/>
      <c r="J469" s="75"/>
      <c r="K469" s="25"/>
      <c r="L469" s="74"/>
      <c r="M469" s="25"/>
      <c r="N469" s="25"/>
      <c r="P469" s="19"/>
    </row>
    <row r="470" spans="1:16" ht="12.75" customHeight="1">
      <c r="A470" s="19"/>
      <c r="B470" s="19"/>
      <c r="C470" s="19"/>
      <c r="D470" s="50"/>
      <c r="E470" s="48"/>
      <c r="F470" s="48"/>
      <c r="G470" s="50"/>
      <c r="H470" s="50"/>
      <c r="I470" s="74"/>
      <c r="J470" s="75"/>
      <c r="K470" s="25"/>
      <c r="L470" s="74"/>
      <c r="M470" s="25"/>
      <c r="N470" s="25"/>
      <c r="P470" s="19"/>
    </row>
    <row r="471" spans="1:16" ht="12.75" customHeight="1">
      <c r="A471" s="19"/>
      <c r="B471" s="19"/>
      <c r="C471" s="19"/>
      <c r="D471" s="50"/>
      <c r="E471" s="48"/>
      <c r="F471" s="48"/>
      <c r="G471" s="50"/>
      <c r="H471" s="50"/>
      <c r="I471" s="74"/>
      <c r="J471" s="75"/>
      <c r="K471" s="25"/>
      <c r="L471" s="74"/>
      <c r="M471" s="25"/>
      <c r="N471" s="25"/>
      <c r="P471" s="19"/>
    </row>
    <row r="472" spans="1:16" ht="12.75" customHeight="1">
      <c r="A472" s="19"/>
      <c r="B472" s="19"/>
      <c r="C472" s="19"/>
      <c r="D472" s="50"/>
      <c r="E472" s="48"/>
      <c r="F472" s="48"/>
      <c r="G472" s="50"/>
      <c r="H472" s="50"/>
      <c r="I472" s="74"/>
      <c r="J472" s="75"/>
      <c r="K472" s="25"/>
      <c r="L472" s="74"/>
      <c r="M472" s="25"/>
      <c r="N472" s="25"/>
      <c r="P472" s="19"/>
    </row>
    <row r="473" spans="1:16" ht="12.75" customHeight="1">
      <c r="A473" s="19"/>
      <c r="B473" s="19"/>
      <c r="C473" s="19"/>
      <c r="D473" s="50"/>
      <c r="E473" s="48"/>
      <c r="F473" s="48"/>
      <c r="G473" s="50"/>
      <c r="H473" s="50"/>
      <c r="I473" s="74"/>
      <c r="J473" s="75"/>
      <c r="K473" s="25"/>
      <c r="L473" s="74"/>
      <c r="M473" s="25"/>
      <c r="N473" s="25"/>
      <c r="P473" s="19"/>
    </row>
    <row r="474" spans="1:16" ht="12.75" customHeight="1">
      <c r="A474" s="19"/>
      <c r="B474" s="19"/>
      <c r="C474" s="19"/>
      <c r="D474" s="50"/>
      <c r="E474" s="48"/>
      <c r="F474" s="48"/>
      <c r="G474" s="50"/>
      <c r="H474" s="50"/>
      <c r="I474" s="74"/>
      <c r="J474" s="75"/>
      <c r="K474" s="25"/>
      <c r="L474" s="74"/>
      <c r="M474" s="25"/>
      <c r="N474" s="25"/>
      <c r="P474" s="19"/>
    </row>
    <row r="475" spans="1:16" ht="12.75" customHeight="1">
      <c r="A475" s="19"/>
      <c r="B475" s="19"/>
      <c r="C475" s="19"/>
      <c r="D475" s="50"/>
      <c r="E475" s="48"/>
      <c r="F475" s="48"/>
      <c r="G475" s="50"/>
      <c r="H475" s="50"/>
      <c r="I475" s="74"/>
      <c r="J475" s="75"/>
      <c r="K475" s="25"/>
      <c r="L475" s="74"/>
      <c r="M475" s="25"/>
      <c r="N475" s="25"/>
      <c r="P475" s="19"/>
    </row>
    <row r="476" spans="1:16" ht="12.75" customHeight="1">
      <c r="A476" s="19"/>
      <c r="B476" s="19"/>
      <c r="C476" s="19"/>
      <c r="D476" s="50"/>
      <c r="E476" s="48"/>
      <c r="F476" s="48"/>
      <c r="G476" s="50"/>
      <c r="H476" s="50"/>
      <c r="I476" s="74"/>
      <c r="J476" s="75"/>
      <c r="K476" s="25"/>
      <c r="L476" s="74"/>
      <c r="M476" s="25"/>
      <c r="N476" s="25"/>
      <c r="P476" s="19"/>
    </row>
    <row r="477" spans="1:16" ht="12.75" customHeight="1">
      <c r="A477" s="19"/>
      <c r="B477" s="19"/>
      <c r="C477" s="19"/>
      <c r="D477" s="50"/>
      <c r="E477" s="48"/>
      <c r="F477" s="48"/>
      <c r="G477" s="50"/>
      <c r="H477" s="50"/>
      <c r="I477" s="74"/>
      <c r="J477" s="75"/>
      <c r="K477" s="25"/>
      <c r="L477" s="74"/>
      <c r="M477" s="25"/>
      <c r="N477" s="25"/>
      <c r="P477" s="19"/>
    </row>
    <row r="478" spans="1:16" ht="12.75" customHeight="1">
      <c r="A478" s="19"/>
      <c r="B478" s="19"/>
      <c r="C478" s="19"/>
      <c r="D478" s="50"/>
      <c r="E478" s="48"/>
      <c r="F478" s="48"/>
      <c r="G478" s="50"/>
      <c r="H478" s="50"/>
      <c r="I478" s="74"/>
      <c r="J478" s="75"/>
      <c r="K478" s="25"/>
      <c r="L478" s="74"/>
      <c r="M478" s="25"/>
      <c r="N478" s="25"/>
      <c r="P478" s="19"/>
    </row>
    <row r="479" spans="1:16" ht="12.75" customHeight="1">
      <c r="A479" s="19"/>
      <c r="B479" s="19"/>
      <c r="C479" s="19"/>
      <c r="D479" s="50"/>
      <c r="E479" s="48"/>
      <c r="F479" s="48"/>
      <c r="G479" s="50"/>
      <c r="H479" s="50"/>
      <c r="I479" s="74"/>
      <c r="J479" s="75"/>
      <c r="K479" s="25"/>
      <c r="L479" s="74"/>
      <c r="M479" s="25"/>
      <c r="N479" s="25"/>
      <c r="P479" s="19"/>
    </row>
    <row r="480" spans="1:16" ht="12.75" customHeight="1">
      <c r="A480" s="19"/>
      <c r="B480" s="19"/>
      <c r="C480" s="19"/>
      <c r="D480" s="50"/>
      <c r="E480" s="48"/>
      <c r="F480" s="48"/>
      <c r="G480" s="50"/>
      <c r="H480" s="50"/>
      <c r="I480" s="74"/>
      <c r="J480" s="75"/>
      <c r="K480" s="25"/>
      <c r="L480" s="74"/>
      <c r="M480" s="25"/>
      <c r="N480" s="25"/>
      <c r="P480" s="19"/>
    </row>
    <row r="481" spans="1:16" ht="12.75" customHeight="1">
      <c r="A481" s="19"/>
      <c r="B481" s="19"/>
      <c r="C481" s="19"/>
      <c r="D481" s="50"/>
      <c r="E481" s="48"/>
      <c r="F481" s="48"/>
      <c r="G481" s="50"/>
      <c r="H481" s="50"/>
      <c r="I481" s="74"/>
      <c r="J481" s="75"/>
      <c r="K481" s="25"/>
      <c r="L481" s="74"/>
      <c r="M481" s="25"/>
      <c r="N481" s="25"/>
      <c r="P481" s="19"/>
    </row>
    <row r="482" spans="1:16" ht="12.75" customHeight="1">
      <c r="A482" s="19"/>
      <c r="B482" s="19"/>
      <c r="C482" s="19"/>
      <c r="D482" s="50"/>
      <c r="E482" s="48"/>
      <c r="F482" s="48"/>
      <c r="G482" s="50"/>
      <c r="H482" s="50"/>
      <c r="I482" s="74"/>
      <c r="J482" s="75"/>
      <c r="K482" s="25"/>
      <c r="L482" s="74"/>
      <c r="M482" s="25"/>
      <c r="N482" s="25"/>
      <c r="P482" s="19"/>
    </row>
    <row r="483" spans="1:16" ht="12.75" customHeight="1">
      <c r="A483" s="19"/>
      <c r="B483" s="19"/>
      <c r="C483" s="19"/>
      <c r="D483" s="50"/>
      <c r="E483" s="48"/>
      <c r="F483" s="48"/>
      <c r="G483" s="50"/>
      <c r="H483" s="50"/>
      <c r="I483" s="74"/>
      <c r="J483" s="75"/>
      <c r="K483" s="25"/>
      <c r="L483" s="74"/>
      <c r="M483" s="25"/>
      <c r="N483" s="25"/>
      <c r="P483" s="19"/>
    </row>
    <row r="484" spans="1:16" ht="12.75" customHeight="1">
      <c r="A484" s="19"/>
      <c r="B484" s="19"/>
      <c r="C484" s="19"/>
      <c r="D484" s="50"/>
      <c r="E484" s="48"/>
      <c r="F484" s="48"/>
      <c r="G484" s="50"/>
      <c r="H484" s="50"/>
      <c r="I484" s="74"/>
      <c r="J484" s="75"/>
      <c r="K484" s="25"/>
      <c r="L484" s="74"/>
      <c r="M484" s="25"/>
      <c r="N484" s="25"/>
      <c r="P484" s="19"/>
    </row>
    <row r="485" spans="1:16" ht="12.75" customHeight="1">
      <c r="A485" s="19"/>
      <c r="B485" s="19"/>
      <c r="C485" s="19"/>
      <c r="D485" s="50"/>
      <c r="E485" s="48"/>
      <c r="F485" s="48"/>
      <c r="G485" s="50"/>
      <c r="H485" s="50"/>
      <c r="I485" s="74"/>
      <c r="J485" s="75"/>
      <c r="K485" s="25"/>
      <c r="L485" s="74"/>
      <c r="M485" s="25"/>
      <c r="N485" s="25"/>
      <c r="P485" s="19"/>
    </row>
    <row r="486" spans="1:16" ht="12.75" customHeight="1">
      <c r="A486" s="19"/>
      <c r="B486" s="19"/>
      <c r="C486" s="19"/>
      <c r="D486" s="50"/>
      <c r="E486" s="48"/>
      <c r="F486" s="48"/>
      <c r="G486" s="50"/>
      <c r="H486" s="50"/>
      <c r="I486" s="74"/>
      <c r="J486" s="75"/>
      <c r="K486" s="25"/>
      <c r="L486" s="74"/>
      <c r="M486" s="25"/>
      <c r="N486" s="25"/>
      <c r="P486" s="19"/>
    </row>
    <row r="487" spans="1:16" ht="12.75" customHeight="1">
      <c r="A487" s="19"/>
      <c r="B487" s="19"/>
      <c r="C487" s="19"/>
      <c r="D487" s="50"/>
      <c r="E487" s="48"/>
      <c r="F487" s="48"/>
      <c r="G487" s="50"/>
      <c r="H487" s="50"/>
      <c r="I487" s="74"/>
      <c r="J487" s="75"/>
      <c r="K487" s="25"/>
      <c r="L487" s="74"/>
      <c r="M487" s="25"/>
      <c r="N487" s="25"/>
      <c r="P487" s="19"/>
    </row>
    <row r="488" spans="1:16" ht="12.75" customHeight="1">
      <c r="A488" s="19"/>
      <c r="B488" s="19"/>
      <c r="C488" s="19"/>
      <c r="D488" s="50"/>
      <c r="E488" s="48"/>
      <c r="F488" s="48"/>
      <c r="G488" s="50"/>
      <c r="H488" s="50"/>
      <c r="I488" s="74"/>
      <c r="J488" s="75"/>
      <c r="K488" s="25"/>
      <c r="L488" s="74"/>
      <c r="M488" s="25"/>
      <c r="N488" s="25"/>
      <c r="P488" s="19"/>
    </row>
    <row r="489" spans="1:16" ht="12.75" customHeight="1">
      <c r="A489" s="19"/>
      <c r="B489" s="19"/>
      <c r="C489" s="19"/>
      <c r="D489" s="50"/>
      <c r="E489" s="48"/>
      <c r="F489" s="48"/>
      <c r="G489" s="50"/>
      <c r="H489" s="50"/>
      <c r="I489" s="74"/>
      <c r="J489" s="75"/>
      <c r="K489" s="25"/>
      <c r="L489" s="74"/>
      <c r="M489" s="25"/>
      <c r="N489" s="25"/>
      <c r="P489" s="19"/>
    </row>
    <row r="490" spans="1:16" ht="12.75" customHeight="1">
      <c r="A490" s="19"/>
      <c r="B490" s="19"/>
      <c r="C490" s="19"/>
      <c r="D490" s="50"/>
      <c r="E490" s="48"/>
      <c r="F490" s="48"/>
      <c r="G490" s="50"/>
      <c r="H490" s="50"/>
      <c r="I490" s="74"/>
      <c r="J490" s="75"/>
      <c r="K490" s="25"/>
      <c r="L490" s="74"/>
      <c r="M490" s="25"/>
      <c r="N490" s="25"/>
      <c r="P490" s="19"/>
    </row>
    <row r="491" spans="1:16" ht="12.75" customHeight="1">
      <c r="A491" s="19"/>
      <c r="B491" s="19"/>
      <c r="C491" s="19"/>
      <c r="D491" s="50"/>
      <c r="E491" s="48"/>
      <c r="F491" s="48"/>
      <c r="G491" s="50"/>
      <c r="H491" s="50"/>
      <c r="I491" s="74"/>
      <c r="J491" s="75"/>
      <c r="K491" s="25"/>
      <c r="L491" s="74"/>
      <c r="M491" s="25"/>
      <c r="N491" s="25"/>
      <c r="P491" s="19"/>
    </row>
    <row r="492" spans="1:16" ht="12.75" customHeight="1">
      <c r="A492" s="19"/>
      <c r="B492" s="19"/>
      <c r="C492" s="19"/>
      <c r="D492" s="50"/>
      <c r="E492" s="48"/>
      <c r="F492" s="48"/>
      <c r="G492" s="50"/>
      <c r="H492" s="50"/>
      <c r="I492" s="74"/>
      <c r="J492" s="75"/>
      <c r="K492" s="25"/>
      <c r="L492" s="74"/>
      <c r="M492" s="25"/>
      <c r="N492" s="25"/>
      <c r="P492" s="19"/>
    </row>
    <row r="493" spans="1:16" ht="12.75" customHeight="1">
      <c r="A493" s="19"/>
      <c r="B493" s="19"/>
      <c r="C493" s="19"/>
      <c r="D493" s="50"/>
      <c r="E493" s="48"/>
      <c r="F493" s="48"/>
      <c r="G493" s="50"/>
      <c r="H493" s="50"/>
      <c r="I493" s="74"/>
      <c r="J493" s="75"/>
      <c r="K493" s="25"/>
      <c r="L493" s="74"/>
      <c r="M493" s="25"/>
      <c r="N493" s="25"/>
      <c r="P493" s="19"/>
    </row>
    <row r="494" spans="1:16" ht="12.75" customHeight="1">
      <c r="A494" s="19"/>
      <c r="B494" s="19"/>
      <c r="C494" s="19"/>
      <c r="D494" s="50"/>
      <c r="E494" s="48"/>
      <c r="F494" s="48"/>
      <c r="G494" s="50"/>
      <c r="H494" s="50"/>
      <c r="I494" s="74"/>
      <c r="J494" s="75"/>
      <c r="K494" s="25"/>
      <c r="L494" s="74"/>
      <c r="M494" s="25"/>
      <c r="N494" s="25"/>
      <c r="P494" s="19"/>
    </row>
    <row r="495" spans="1:16" ht="12.75" customHeight="1">
      <c r="A495" s="19"/>
      <c r="B495" s="19"/>
      <c r="C495" s="19"/>
      <c r="D495" s="50"/>
      <c r="E495" s="48"/>
      <c r="F495" s="48"/>
      <c r="G495" s="50"/>
      <c r="H495" s="50"/>
      <c r="I495" s="74"/>
      <c r="J495" s="75"/>
      <c r="K495" s="25"/>
      <c r="L495" s="74"/>
      <c r="M495" s="25"/>
      <c r="N495" s="25"/>
      <c r="P495" s="19"/>
    </row>
    <row r="496" spans="1:16" ht="12.75" customHeight="1">
      <c r="A496" s="19"/>
      <c r="B496" s="19"/>
      <c r="C496" s="19"/>
      <c r="D496" s="50"/>
      <c r="E496" s="48"/>
      <c r="F496" s="48"/>
      <c r="G496" s="50"/>
      <c r="H496" s="50"/>
      <c r="I496" s="74"/>
      <c r="J496" s="75"/>
      <c r="K496" s="25"/>
      <c r="L496" s="74"/>
      <c r="M496" s="25"/>
      <c r="N496" s="25"/>
      <c r="P496" s="19"/>
    </row>
    <row r="497" spans="1:16" ht="12.75" customHeight="1">
      <c r="A497" s="19"/>
      <c r="B497" s="19"/>
      <c r="C497" s="19"/>
      <c r="D497" s="50"/>
      <c r="E497" s="48"/>
      <c r="F497" s="48"/>
      <c r="G497" s="50"/>
      <c r="H497" s="50"/>
      <c r="I497" s="74"/>
      <c r="J497" s="75"/>
      <c r="K497" s="25"/>
      <c r="L497" s="74"/>
      <c r="M497" s="25"/>
      <c r="N497" s="25"/>
      <c r="P497" s="19"/>
    </row>
    <row r="498" spans="1:16" ht="12.75" customHeight="1">
      <c r="A498" s="19"/>
      <c r="B498" s="19"/>
      <c r="C498" s="19"/>
      <c r="D498" s="50"/>
      <c r="E498" s="48"/>
      <c r="F498" s="48"/>
      <c r="G498" s="50"/>
      <c r="H498" s="50"/>
      <c r="I498" s="74"/>
      <c r="J498" s="75"/>
      <c r="K498" s="25"/>
      <c r="L498" s="74"/>
      <c r="M498" s="25"/>
      <c r="N498" s="25"/>
      <c r="P498" s="19"/>
    </row>
    <row r="499" spans="1:16" ht="12.75" customHeight="1">
      <c r="A499" s="19"/>
      <c r="B499" s="19"/>
      <c r="C499" s="19"/>
      <c r="D499" s="50"/>
      <c r="E499" s="48"/>
      <c r="F499" s="48"/>
      <c r="G499" s="50"/>
      <c r="H499" s="50"/>
      <c r="I499" s="74"/>
      <c r="J499" s="75"/>
      <c r="K499" s="25"/>
      <c r="L499" s="74"/>
      <c r="M499" s="25"/>
      <c r="N499" s="25"/>
      <c r="P499" s="19"/>
    </row>
    <row r="500" spans="1:16" ht="12.75" customHeight="1">
      <c r="A500" s="19"/>
      <c r="B500" s="19"/>
      <c r="C500" s="19"/>
      <c r="D500" s="50"/>
      <c r="E500" s="48"/>
      <c r="F500" s="48"/>
      <c r="G500" s="50"/>
      <c r="H500" s="50"/>
      <c r="I500" s="74"/>
      <c r="J500" s="75"/>
      <c r="K500" s="25"/>
      <c r="L500" s="74"/>
      <c r="M500" s="25"/>
      <c r="N500" s="25"/>
      <c r="P500" s="19"/>
    </row>
    <row r="501" spans="1:16" ht="12.75" customHeight="1">
      <c r="A501" s="19"/>
      <c r="B501" s="19"/>
      <c r="C501" s="19"/>
      <c r="D501" s="50"/>
      <c r="E501" s="48"/>
      <c r="F501" s="48"/>
      <c r="G501" s="50"/>
      <c r="H501" s="50"/>
      <c r="I501" s="74"/>
      <c r="J501" s="75"/>
      <c r="K501" s="25"/>
      <c r="L501" s="74"/>
      <c r="M501" s="25"/>
      <c r="N501" s="25"/>
      <c r="P501" s="19"/>
    </row>
    <row r="502" spans="1:16" ht="12.75" customHeight="1">
      <c r="A502" s="19"/>
      <c r="B502" s="19"/>
      <c r="C502" s="19"/>
      <c r="D502" s="50"/>
      <c r="E502" s="48"/>
      <c r="F502" s="48"/>
      <c r="G502" s="50"/>
      <c r="H502" s="50"/>
      <c r="I502" s="74"/>
      <c r="J502" s="75"/>
      <c r="K502" s="25"/>
      <c r="L502" s="74"/>
      <c r="M502" s="25"/>
      <c r="N502" s="25"/>
      <c r="P502" s="19"/>
    </row>
    <row r="503" spans="1:16" ht="12.75" customHeight="1">
      <c r="A503" s="19"/>
      <c r="B503" s="19"/>
      <c r="C503" s="19"/>
      <c r="D503" s="50"/>
      <c r="E503" s="48"/>
      <c r="F503" s="48"/>
      <c r="G503" s="50"/>
      <c r="H503" s="50"/>
      <c r="I503" s="74"/>
      <c r="J503" s="75"/>
      <c r="K503" s="25"/>
      <c r="L503" s="74"/>
      <c r="M503" s="25"/>
      <c r="N503" s="25"/>
      <c r="P503" s="19"/>
    </row>
    <row r="504" spans="1:16" ht="12.75" customHeight="1">
      <c r="A504" s="19"/>
      <c r="B504" s="19"/>
      <c r="C504" s="19"/>
      <c r="D504" s="50"/>
      <c r="E504" s="48"/>
      <c r="F504" s="48"/>
      <c r="G504" s="50"/>
      <c r="H504" s="50"/>
      <c r="I504" s="74"/>
      <c r="J504" s="75"/>
      <c r="K504" s="25"/>
      <c r="L504" s="74"/>
      <c r="M504" s="25"/>
      <c r="N504" s="25"/>
      <c r="P504" s="19"/>
    </row>
    <row r="505" spans="1:16" ht="12.75" customHeight="1">
      <c r="A505" s="19"/>
      <c r="B505" s="19"/>
      <c r="C505" s="19"/>
      <c r="D505" s="50"/>
      <c r="E505" s="48"/>
      <c r="F505" s="48"/>
      <c r="G505" s="50"/>
      <c r="H505" s="50"/>
      <c r="I505" s="74"/>
      <c r="J505" s="75"/>
      <c r="K505" s="25"/>
      <c r="L505" s="74"/>
      <c r="M505" s="25"/>
      <c r="N505" s="25"/>
      <c r="P505" s="19"/>
    </row>
    <row r="506" spans="1:16" ht="12.75" customHeight="1">
      <c r="A506" s="19"/>
      <c r="B506" s="19"/>
      <c r="C506" s="19"/>
      <c r="D506" s="50"/>
      <c r="E506" s="48"/>
      <c r="F506" s="48"/>
      <c r="G506" s="50"/>
      <c r="H506" s="50"/>
      <c r="I506" s="74"/>
      <c r="J506" s="75"/>
      <c r="K506" s="25"/>
      <c r="L506" s="74"/>
      <c r="M506" s="25"/>
      <c r="N506" s="25"/>
      <c r="P506" s="19"/>
    </row>
    <row r="507" spans="1:16" ht="12.75" customHeight="1">
      <c r="A507" s="19"/>
      <c r="B507" s="19"/>
      <c r="C507" s="19"/>
      <c r="D507" s="50"/>
      <c r="E507" s="48"/>
      <c r="F507" s="48"/>
      <c r="G507" s="50"/>
      <c r="H507" s="50"/>
      <c r="I507" s="74"/>
      <c r="J507" s="75"/>
      <c r="K507" s="25"/>
      <c r="L507" s="74"/>
      <c r="M507" s="25"/>
      <c r="N507" s="25"/>
      <c r="P507" s="19"/>
    </row>
    <row r="508" spans="1:16" ht="12.75" customHeight="1">
      <c r="A508" s="19"/>
      <c r="B508" s="19"/>
      <c r="C508" s="19"/>
      <c r="D508" s="50"/>
      <c r="E508" s="48"/>
      <c r="F508" s="48"/>
      <c r="G508" s="50"/>
      <c r="H508" s="50"/>
      <c r="I508" s="74"/>
      <c r="J508" s="75"/>
      <c r="K508" s="25"/>
      <c r="L508" s="74"/>
      <c r="M508" s="25"/>
      <c r="N508" s="25"/>
      <c r="P508" s="19"/>
    </row>
    <row r="509" spans="1:16" ht="12.75" customHeight="1">
      <c r="A509" s="19"/>
      <c r="B509" s="19"/>
      <c r="C509" s="19"/>
      <c r="D509" s="50"/>
      <c r="E509" s="48"/>
      <c r="F509" s="48"/>
      <c r="G509" s="50"/>
      <c r="H509" s="50"/>
      <c r="I509" s="74"/>
      <c r="J509" s="75"/>
      <c r="K509" s="25"/>
      <c r="L509" s="74"/>
      <c r="M509" s="25"/>
      <c r="N509" s="25"/>
      <c r="P509" s="19"/>
    </row>
    <row r="510" spans="1:16" ht="12.75" customHeight="1">
      <c r="A510" s="19"/>
      <c r="B510" s="19"/>
      <c r="C510" s="19"/>
      <c r="D510" s="50"/>
      <c r="E510" s="48"/>
      <c r="F510" s="48"/>
      <c r="G510" s="50"/>
      <c r="H510" s="50"/>
      <c r="I510" s="74"/>
      <c r="J510" s="75"/>
      <c r="K510" s="25"/>
      <c r="L510" s="74"/>
      <c r="M510" s="25"/>
      <c r="N510" s="25"/>
      <c r="P510" s="19"/>
    </row>
    <row r="511" spans="1:16" ht="12.75" customHeight="1">
      <c r="A511" s="19"/>
      <c r="B511" s="19"/>
      <c r="C511" s="19"/>
      <c r="D511" s="50"/>
      <c r="E511" s="48"/>
      <c r="F511" s="48"/>
      <c r="G511" s="50"/>
      <c r="H511" s="50"/>
      <c r="I511" s="74"/>
      <c r="J511" s="75"/>
      <c r="K511" s="25"/>
      <c r="L511" s="74"/>
      <c r="M511" s="25"/>
      <c r="N511" s="25"/>
      <c r="P511" s="19"/>
    </row>
    <row r="512" spans="1:16" ht="12.75" customHeight="1">
      <c r="A512" s="19"/>
      <c r="B512" s="19"/>
      <c r="C512" s="19"/>
      <c r="D512" s="50"/>
      <c r="E512" s="48"/>
      <c r="F512" s="48"/>
      <c r="G512" s="50"/>
      <c r="H512" s="50"/>
      <c r="I512" s="74"/>
      <c r="J512" s="75"/>
      <c r="K512" s="25"/>
      <c r="L512" s="74"/>
      <c r="M512" s="25"/>
      <c r="N512" s="25"/>
      <c r="P512" s="19"/>
    </row>
    <row r="513" spans="1:16" ht="12.75" customHeight="1">
      <c r="A513" s="19"/>
      <c r="B513" s="19"/>
      <c r="C513" s="19"/>
      <c r="D513" s="50"/>
      <c r="E513" s="48"/>
      <c r="F513" s="48"/>
      <c r="G513" s="50"/>
      <c r="H513" s="50"/>
      <c r="I513" s="74"/>
      <c r="J513" s="75"/>
      <c r="K513" s="25"/>
      <c r="L513" s="74"/>
      <c r="M513" s="25"/>
      <c r="N513" s="25"/>
      <c r="P513" s="19"/>
    </row>
    <row r="514" spans="1:16" ht="12.75" customHeight="1">
      <c r="A514" s="19"/>
      <c r="B514" s="19"/>
      <c r="C514" s="19"/>
      <c r="D514" s="50"/>
      <c r="E514" s="48"/>
      <c r="F514" s="48"/>
      <c r="G514" s="50"/>
      <c r="H514" s="50"/>
      <c r="I514" s="74"/>
      <c r="J514" s="75"/>
      <c r="K514" s="25"/>
      <c r="L514" s="74"/>
      <c r="M514" s="25"/>
      <c r="N514" s="25"/>
      <c r="P514" s="19"/>
    </row>
    <row r="515" spans="1:16" ht="12.75" customHeight="1">
      <c r="A515" s="19"/>
      <c r="B515" s="19"/>
      <c r="C515" s="19"/>
      <c r="D515" s="50"/>
      <c r="E515" s="48"/>
      <c r="F515" s="48"/>
      <c r="G515" s="50"/>
      <c r="H515" s="50"/>
      <c r="I515" s="74"/>
      <c r="J515" s="75"/>
      <c r="K515" s="25"/>
      <c r="L515" s="74"/>
      <c r="M515" s="25"/>
      <c r="N515" s="25"/>
      <c r="P515" s="19"/>
    </row>
    <row r="516" spans="1:16" ht="12.75" customHeight="1">
      <c r="A516" s="19"/>
      <c r="B516" s="19"/>
      <c r="C516" s="19"/>
      <c r="D516" s="50"/>
      <c r="E516" s="48"/>
      <c r="F516" s="48"/>
      <c r="G516" s="50"/>
      <c r="H516" s="50"/>
      <c r="I516" s="74"/>
      <c r="J516" s="75"/>
      <c r="K516" s="25"/>
      <c r="L516" s="74"/>
      <c r="M516" s="25"/>
      <c r="N516" s="25"/>
      <c r="P516" s="19"/>
    </row>
    <row r="517" spans="1:16" ht="12.75" customHeight="1">
      <c r="A517" s="19"/>
      <c r="B517" s="19"/>
      <c r="C517" s="19"/>
      <c r="D517" s="50"/>
      <c r="E517" s="48"/>
      <c r="F517" s="48"/>
      <c r="G517" s="50"/>
      <c r="H517" s="50"/>
      <c r="I517" s="74"/>
      <c r="J517" s="75"/>
      <c r="K517" s="25"/>
      <c r="L517" s="74"/>
      <c r="M517" s="25"/>
      <c r="N517" s="25"/>
      <c r="P517" s="19"/>
    </row>
    <row r="518" spans="1:16" ht="12.75" customHeight="1">
      <c r="A518" s="19"/>
      <c r="B518" s="19"/>
      <c r="C518" s="19"/>
      <c r="D518" s="50"/>
      <c r="E518" s="48"/>
      <c r="F518" s="48"/>
      <c r="G518" s="50"/>
      <c r="H518" s="50"/>
      <c r="I518" s="74"/>
      <c r="J518" s="75"/>
      <c r="K518" s="25"/>
      <c r="L518" s="74"/>
      <c r="M518" s="25"/>
      <c r="N518" s="25"/>
      <c r="P518" s="19"/>
    </row>
    <row r="519" spans="1:16" ht="12.75" customHeight="1">
      <c r="A519" s="19"/>
      <c r="B519" s="19"/>
      <c r="C519" s="19"/>
      <c r="D519" s="50"/>
      <c r="E519" s="48"/>
      <c r="F519" s="48"/>
      <c r="G519" s="50"/>
      <c r="H519" s="50"/>
      <c r="I519" s="74"/>
      <c r="J519" s="75"/>
      <c r="K519" s="25"/>
      <c r="L519" s="74"/>
      <c r="M519" s="25"/>
      <c r="N519" s="25"/>
      <c r="P519" s="19"/>
    </row>
    <row r="520" spans="1:16" ht="12.75" customHeight="1">
      <c r="A520" s="19"/>
      <c r="B520" s="19"/>
      <c r="C520" s="19"/>
      <c r="D520" s="50"/>
      <c r="E520" s="48"/>
      <c r="F520" s="48"/>
      <c r="G520" s="50"/>
      <c r="H520" s="50"/>
      <c r="I520" s="74"/>
      <c r="J520" s="75"/>
      <c r="K520" s="25"/>
      <c r="L520" s="74"/>
      <c r="M520" s="25"/>
      <c r="N520" s="25"/>
      <c r="P520" s="19"/>
    </row>
    <row r="521" spans="1:16" ht="12.75" customHeight="1">
      <c r="A521" s="19"/>
      <c r="B521" s="19"/>
      <c r="C521" s="19"/>
      <c r="D521" s="50"/>
      <c r="E521" s="48"/>
      <c r="F521" s="48"/>
      <c r="G521" s="50"/>
      <c r="H521" s="50"/>
      <c r="I521" s="74"/>
      <c r="J521" s="75"/>
      <c r="K521" s="25"/>
      <c r="L521" s="74"/>
      <c r="M521" s="25"/>
      <c r="N521" s="25"/>
      <c r="P521" s="19"/>
    </row>
    <row r="522" spans="1:16" ht="12.75" customHeight="1">
      <c r="A522" s="19"/>
      <c r="B522" s="19"/>
      <c r="C522" s="19"/>
      <c r="D522" s="50"/>
      <c r="E522" s="48"/>
      <c r="F522" s="48"/>
      <c r="G522" s="50"/>
      <c r="H522" s="50"/>
      <c r="I522" s="74"/>
      <c r="J522" s="75"/>
      <c r="K522" s="25"/>
      <c r="L522" s="74"/>
      <c r="M522" s="25"/>
      <c r="N522" s="25"/>
      <c r="P522" s="19"/>
    </row>
    <row r="523" spans="1:16" ht="12.75" customHeight="1">
      <c r="A523" s="19"/>
      <c r="B523" s="19"/>
      <c r="C523" s="19"/>
      <c r="D523" s="50"/>
      <c r="E523" s="48"/>
      <c r="F523" s="48"/>
      <c r="G523" s="50"/>
      <c r="H523" s="50"/>
      <c r="I523" s="74"/>
      <c r="J523" s="75"/>
      <c r="K523" s="25"/>
      <c r="L523" s="74"/>
      <c r="M523" s="25"/>
      <c r="N523" s="25"/>
      <c r="P523" s="19"/>
    </row>
    <row r="524" spans="1:16" ht="12.75" customHeight="1">
      <c r="A524" s="19"/>
      <c r="B524" s="19"/>
      <c r="C524" s="19"/>
      <c r="D524" s="50"/>
      <c r="E524" s="48"/>
      <c r="F524" s="48"/>
      <c r="G524" s="50"/>
      <c r="H524" s="50"/>
      <c r="I524" s="74"/>
      <c r="J524" s="75"/>
      <c r="K524" s="25"/>
      <c r="L524" s="74"/>
      <c r="M524" s="25"/>
      <c r="N524" s="25"/>
      <c r="P524" s="19"/>
    </row>
    <row r="525" spans="1:16" ht="12.75" customHeight="1">
      <c r="A525" s="19"/>
      <c r="B525" s="19"/>
      <c r="C525" s="19"/>
      <c r="D525" s="50"/>
      <c r="E525" s="48"/>
      <c r="F525" s="48"/>
      <c r="G525" s="50"/>
      <c r="H525" s="50"/>
      <c r="I525" s="74"/>
      <c r="J525" s="75"/>
      <c r="K525" s="25"/>
      <c r="L525" s="74"/>
      <c r="M525" s="25"/>
      <c r="N525" s="25"/>
      <c r="P525" s="19"/>
    </row>
    <row r="526" spans="1:16" ht="12.75" customHeight="1">
      <c r="A526" s="19"/>
      <c r="B526" s="19"/>
      <c r="C526" s="19"/>
      <c r="D526" s="50"/>
      <c r="E526" s="48"/>
      <c r="F526" s="48"/>
      <c r="G526" s="50"/>
      <c r="H526" s="50"/>
      <c r="I526" s="74"/>
      <c r="J526" s="75"/>
      <c r="K526" s="25"/>
      <c r="L526" s="74"/>
      <c r="M526" s="25"/>
      <c r="N526" s="25"/>
      <c r="P526" s="19"/>
    </row>
    <row r="527" spans="1:16" ht="12.75" customHeight="1">
      <c r="A527" s="19"/>
      <c r="B527" s="19"/>
      <c r="C527" s="19"/>
      <c r="D527" s="50"/>
      <c r="E527" s="48"/>
      <c r="F527" s="48"/>
      <c r="G527" s="50"/>
      <c r="H527" s="50"/>
      <c r="I527" s="74"/>
      <c r="J527" s="75"/>
      <c r="K527" s="25"/>
      <c r="L527" s="74"/>
      <c r="M527" s="25"/>
      <c r="N527" s="25"/>
      <c r="P527" s="19"/>
    </row>
    <row r="528" spans="1:16" ht="12.75" customHeight="1">
      <c r="A528" s="19"/>
      <c r="B528" s="19"/>
      <c r="C528" s="19"/>
      <c r="D528" s="50"/>
      <c r="E528" s="48"/>
      <c r="F528" s="48"/>
      <c r="G528" s="50"/>
      <c r="H528" s="50"/>
      <c r="I528" s="74"/>
      <c r="J528" s="75"/>
      <c r="K528" s="25"/>
      <c r="L528" s="74"/>
      <c r="M528" s="25"/>
      <c r="N528" s="25"/>
      <c r="P528" s="19"/>
    </row>
    <row r="529" spans="1:16" ht="12.75" customHeight="1">
      <c r="A529" s="19"/>
      <c r="B529" s="19"/>
      <c r="C529" s="19"/>
      <c r="D529" s="50"/>
      <c r="E529" s="48"/>
      <c r="F529" s="48"/>
      <c r="G529" s="50"/>
      <c r="H529" s="50"/>
      <c r="I529" s="74"/>
      <c r="J529" s="75"/>
      <c r="K529" s="25"/>
      <c r="L529" s="74"/>
      <c r="M529" s="25"/>
      <c r="N529" s="25"/>
      <c r="P529" s="19"/>
    </row>
    <row r="530" spans="1:16" ht="12.75" customHeight="1">
      <c r="A530" s="19"/>
      <c r="B530" s="19"/>
      <c r="C530" s="19"/>
      <c r="D530" s="50"/>
      <c r="E530" s="48"/>
      <c r="F530" s="48"/>
      <c r="G530" s="50"/>
      <c r="H530" s="50"/>
      <c r="I530" s="74"/>
      <c r="J530" s="75"/>
      <c r="K530" s="25"/>
      <c r="L530" s="74"/>
      <c r="M530" s="25"/>
      <c r="N530" s="25"/>
      <c r="P530" s="19"/>
    </row>
    <row r="531" spans="1:16" ht="12.75" customHeight="1">
      <c r="A531" s="19"/>
      <c r="B531" s="19"/>
      <c r="C531" s="19"/>
      <c r="D531" s="50"/>
      <c r="E531" s="48"/>
      <c r="F531" s="48"/>
      <c r="G531" s="50"/>
      <c r="H531" s="50"/>
      <c r="I531" s="74"/>
      <c r="J531" s="75"/>
      <c r="K531" s="25"/>
      <c r="L531" s="74"/>
      <c r="M531" s="25"/>
      <c r="N531" s="25"/>
      <c r="P531" s="19"/>
    </row>
    <row r="532" spans="1:16" ht="12.75" customHeight="1">
      <c r="A532" s="19"/>
      <c r="B532" s="19"/>
      <c r="C532" s="19"/>
      <c r="D532" s="50"/>
      <c r="E532" s="48"/>
      <c r="F532" s="48"/>
      <c r="G532" s="50"/>
      <c r="H532" s="50"/>
      <c r="I532" s="74"/>
      <c r="J532" s="75"/>
      <c r="K532" s="25"/>
      <c r="L532" s="74"/>
      <c r="M532" s="25"/>
      <c r="N532" s="25"/>
      <c r="P532" s="19"/>
    </row>
    <row r="533" spans="1:16" ht="12.75" customHeight="1">
      <c r="A533" s="19"/>
      <c r="B533" s="19"/>
      <c r="C533" s="19"/>
      <c r="D533" s="50"/>
      <c r="E533" s="48"/>
      <c r="F533" s="48"/>
      <c r="G533" s="50"/>
      <c r="H533" s="50"/>
      <c r="I533" s="74"/>
      <c r="J533" s="75"/>
      <c r="K533" s="25"/>
      <c r="L533" s="74"/>
      <c r="M533" s="25"/>
      <c r="N533" s="25"/>
      <c r="P533" s="19"/>
    </row>
    <row r="534" spans="1:16" ht="12.75" customHeight="1">
      <c r="A534" s="19"/>
      <c r="B534" s="19"/>
      <c r="C534" s="19"/>
      <c r="D534" s="50"/>
      <c r="E534" s="48"/>
      <c r="F534" s="48"/>
      <c r="G534" s="50"/>
      <c r="H534" s="50"/>
      <c r="I534" s="74"/>
      <c r="J534" s="75"/>
      <c r="K534" s="25"/>
      <c r="L534" s="74"/>
      <c r="M534" s="25"/>
      <c r="N534" s="25"/>
      <c r="P534" s="19"/>
    </row>
    <row r="535" spans="1:16" ht="12.75" customHeight="1">
      <c r="A535" s="19"/>
      <c r="B535" s="19"/>
      <c r="C535" s="19"/>
      <c r="D535" s="50"/>
      <c r="E535" s="48"/>
      <c r="F535" s="48"/>
      <c r="G535" s="50"/>
      <c r="H535" s="50"/>
      <c r="I535" s="74"/>
      <c r="J535" s="75"/>
      <c r="K535" s="25"/>
      <c r="L535" s="74"/>
      <c r="M535" s="25"/>
      <c r="N535" s="25"/>
      <c r="P535" s="19"/>
    </row>
    <row r="536" spans="1:16" ht="12.75" customHeight="1">
      <c r="A536" s="19"/>
      <c r="B536" s="19"/>
      <c r="C536" s="19"/>
      <c r="D536" s="50"/>
      <c r="E536" s="48"/>
      <c r="F536" s="48"/>
      <c r="G536" s="50"/>
      <c r="H536" s="50"/>
      <c r="I536" s="74"/>
      <c r="J536" s="75"/>
      <c r="K536" s="25"/>
      <c r="L536" s="74"/>
      <c r="M536" s="25"/>
      <c r="N536" s="25"/>
      <c r="P536" s="19"/>
    </row>
    <row r="537" spans="1:16" ht="12.75" customHeight="1">
      <c r="A537" s="19"/>
      <c r="B537" s="19"/>
      <c r="C537" s="19"/>
      <c r="D537" s="50"/>
      <c r="E537" s="48"/>
      <c r="F537" s="48"/>
      <c r="G537" s="50"/>
      <c r="H537" s="50"/>
      <c r="I537" s="74"/>
      <c r="J537" s="75"/>
      <c r="K537" s="25"/>
      <c r="L537" s="74"/>
      <c r="M537" s="25"/>
      <c r="N537" s="25"/>
      <c r="P537" s="19"/>
    </row>
    <row r="538" spans="1:16" ht="12.75" customHeight="1">
      <c r="A538" s="19"/>
      <c r="B538" s="19"/>
      <c r="C538" s="19"/>
      <c r="D538" s="50"/>
      <c r="E538" s="48"/>
      <c r="F538" s="48"/>
      <c r="G538" s="50"/>
      <c r="H538" s="50"/>
      <c r="I538" s="74"/>
      <c r="J538" s="75"/>
      <c r="K538" s="25"/>
      <c r="L538" s="74"/>
      <c r="M538" s="25"/>
      <c r="N538" s="25"/>
      <c r="P538" s="19"/>
    </row>
    <row r="539" spans="1:16" ht="12.75" customHeight="1">
      <c r="A539" s="19"/>
      <c r="B539" s="19"/>
      <c r="C539" s="19"/>
      <c r="D539" s="50"/>
      <c r="E539" s="48"/>
      <c r="F539" s="48"/>
      <c r="G539" s="50"/>
      <c r="H539" s="50"/>
      <c r="I539" s="74"/>
      <c r="J539" s="75"/>
      <c r="K539" s="25"/>
      <c r="L539" s="74"/>
      <c r="M539" s="25"/>
      <c r="N539" s="25"/>
      <c r="P539" s="19"/>
    </row>
    <row r="540" spans="1:16" ht="12.75" customHeight="1">
      <c r="A540" s="19"/>
      <c r="B540" s="19"/>
      <c r="C540" s="19"/>
      <c r="D540" s="50"/>
      <c r="E540" s="48"/>
      <c r="F540" s="48"/>
      <c r="G540" s="50"/>
      <c r="H540" s="50"/>
      <c r="I540" s="74"/>
      <c r="J540" s="75"/>
      <c r="K540" s="25"/>
      <c r="L540" s="74"/>
      <c r="M540" s="25"/>
      <c r="N540" s="25"/>
      <c r="P540" s="19"/>
    </row>
    <row r="541" spans="1:16" ht="12.75" customHeight="1">
      <c r="A541" s="19"/>
      <c r="B541" s="19"/>
      <c r="C541" s="19"/>
      <c r="D541" s="50"/>
      <c r="E541" s="48"/>
      <c r="F541" s="48"/>
      <c r="G541" s="50"/>
      <c r="H541" s="50"/>
      <c r="I541" s="74"/>
      <c r="J541" s="75"/>
      <c r="K541" s="25"/>
      <c r="L541" s="74"/>
      <c r="M541" s="25"/>
      <c r="N541" s="25"/>
      <c r="P541" s="19"/>
    </row>
    <row r="542" spans="1:16" ht="12.75" customHeight="1">
      <c r="A542" s="19"/>
      <c r="B542" s="19"/>
      <c r="C542" s="19"/>
      <c r="D542" s="50"/>
      <c r="E542" s="48"/>
      <c r="F542" s="48"/>
      <c r="G542" s="50"/>
      <c r="H542" s="50"/>
      <c r="I542" s="74"/>
      <c r="J542" s="75"/>
      <c r="K542" s="25"/>
      <c r="L542" s="74"/>
      <c r="M542" s="25"/>
      <c r="N542" s="25"/>
      <c r="P542" s="19"/>
    </row>
    <row r="543" spans="1:16" ht="12.75" customHeight="1">
      <c r="A543" s="19"/>
      <c r="B543" s="19"/>
      <c r="C543" s="19"/>
      <c r="D543" s="50"/>
      <c r="E543" s="48"/>
      <c r="F543" s="48"/>
      <c r="G543" s="50"/>
      <c r="H543" s="50"/>
      <c r="I543" s="74"/>
      <c r="J543" s="75"/>
      <c r="K543" s="25"/>
      <c r="L543" s="74"/>
      <c r="M543" s="25"/>
      <c r="N543" s="25"/>
      <c r="P543" s="19"/>
    </row>
    <row r="544" spans="1:16" ht="12.75" customHeight="1">
      <c r="A544" s="19"/>
      <c r="B544" s="19"/>
      <c r="C544" s="19"/>
      <c r="D544" s="50"/>
      <c r="E544" s="48"/>
      <c r="F544" s="48"/>
      <c r="G544" s="50"/>
      <c r="H544" s="50"/>
      <c r="I544" s="74"/>
      <c r="J544" s="75"/>
      <c r="K544" s="25"/>
      <c r="L544" s="74"/>
      <c r="M544" s="25"/>
      <c r="N544" s="25"/>
      <c r="P544" s="19"/>
    </row>
    <row r="545" spans="1:16" ht="12.75" customHeight="1">
      <c r="A545" s="19"/>
      <c r="B545" s="19"/>
      <c r="C545" s="19"/>
      <c r="D545" s="50"/>
      <c r="E545" s="48"/>
      <c r="F545" s="48"/>
      <c r="G545" s="50"/>
      <c r="H545" s="50"/>
      <c r="I545" s="74"/>
      <c r="J545" s="75"/>
      <c r="K545" s="25"/>
      <c r="L545" s="74"/>
      <c r="M545" s="25"/>
      <c r="N545" s="25"/>
      <c r="P545" s="19"/>
    </row>
    <row r="546" spans="1:16" ht="12.75" customHeight="1">
      <c r="A546" s="19"/>
      <c r="B546" s="19"/>
      <c r="C546" s="19"/>
      <c r="D546" s="50"/>
      <c r="E546" s="48"/>
      <c r="F546" s="48"/>
      <c r="G546" s="50"/>
      <c r="H546" s="50"/>
      <c r="I546" s="74"/>
      <c r="J546" s="75"/>
      <c r="K546" s="25"/>
      <c r="L546" s="74"/>
      <c r="M546" s="25"/>
      <c r="N546" s="25"/>
      <c r="P546" s="19"/>
    </row>
    <row r="547" spans="1:16" ht="12.75" customHeight="1">
      <c r="A547" s="19"/>
      <c r="B547" s="19"/>
      <c r="C547" s="19"/>
      <c r="D547" s="50"/>
      <c r="E547" s="48"/>
      <c r="F547" s="48"/>
      <c r="G547" s="50"/>
      <c r="H547" s="50"/>
      <c r="I547" s="74"/>
      <c r="J547" s="75"/>
      <c r="K547" s="25"/>
      <c r="L547" s="74"/>
      <c r="M547" s="25"/>
      <c r="N547" s="25"/>
      <c r="P547" s="19"/>
    </row>
    <row r="548" spans="1:16" ht="12.75" customHeight="1">
      <c r="A548" s="19"/>
      <c r="B548" s="19"/>
      <c r="C548" s="19"/>
      <c r="D548" s="50"/>
      <c r="E548" s="48"/>
      <c r="F548" s="48"/>
      <c r="G548" s="50"/>
      <c r="H548" s="50"/>
      <c r="I548" s="74"/>
      <c r="J548" s="75"/>
      <c r="K548" s="25"/>
      <c r="L548" s="74"/>
      <c r="M548" s="25"/>
      <c r="N548" s="25"/>
      <c r="P548" s="19"/>
    </row>
    <row r="549" spans="1:16" ht="12.75" customHeight="1">
      <c r="A549" s="19"/>
      <c r="B549" s="19"/>
      <c r="C549" s="19"/>
      <c r="D549" s="50"/>
      <c r="E549" s="48"/>
      <c r="F549" s="48"/>
      <c r="G549" s="50"/>
      <c r="H549" s="50"/>
      <c r="I549" s="74"/>
      <c r="J549" s="75"/>
      <c r="K549" s="25"/>
      <c r="L549" s="74"/>
      <c r="M549" s="25"/>
      <c r="N549" s="25"/>
      <c r="P549" s="19"/>
    </row>
    <row r="550" spans="1:16" ht="12.75" customHeight="1">
      <c r="A550" s="19"/>
      <c r="B550" s="19"/>
      <c r="C550" s="19"/>
      <c r="D550" s="50"/>
      <c r="E550" s="48"/>
      <c r="F550" s="48"/>
      <c r="G550" s="50"/>
      <c r="H550" s="50"/>
      <c r="I550" s="74"/>
      <c r="J550" s="75"/>
      <c r="K550" s="25"/>
      <c r="L550" s="74"/>
      <c r="M550" s="25"/>
      <c r="N550" s="25"/>
      <c r="P550" s="19"/>
    </row>
    <row r="551" spans="1:16" ht="12.75" customHeight="1">
      <c r="A551" s="19"/>
      <c r="B551" s="19"/>
      <c r="C551" s="19"/>
      <c r="D551" s="50"/>
      <c r="E551" s="48"/>
      <c r="F551" s="48"/>
      <c r="G551" s="50"/>
      <c r="H551" s="50"/>
      <c r="I551" s="74"/>
      <c r="J551" s="75"/>
      <c r="K551" s="25"/>
      <c r="L551" s="74"/>
      <c r="M551" s="25"/>
      <c r="N551" s="25"/>
      <c r="P551" s="19"/>
    </row>
    <row r="552" spans="1:16" ht="12.75" customHeight="1">
      <c r="A552" s="19"/>
      <c r="B552" s="19"/>
      <c r="C552" s="19"/>
      <c r="D552" s="50"/>
      <c r="E552" s="48"/>
      <c r="F552" s="48"/>
      <c r="G552" s="50"/>
      <c r="H552" s="50"/>
      <c r="I552" s="74"/>
      <c r="J552" s="75"/>
      <c r="K552" s="25"/>
      <c r="L552" s="74"/>
      <c r="M552" s="25"/>
      <c r="N552" s="25"/>
      <c r="P552" s="19"/>
    </row>
    <row r="553" spans="1:16" ht="12.75" customHeight="1">
      <c r="A553" s="19"/>
      <c r="B553" s="19"/>
      <c r="C553" s="19"/>
      <c r="D553" s="50"/>
      <c r="E553" s="48"/>
      <c r="F553" s="48"/>
      <c r="G553" s="50"/>
      <c r="H553" s="50"/>
      <c r="I553" s="74"/>
      <c r="J553" s="75"/>
      <c r="K553" s="25"/>
      <c r="L553" s="74"/>
      <c r="M553" s="25"/>
      <c r="N553" s="25"/>
      <c r="P553" s="19"/>
    </row>
    <row r="554" spans="1:16" ht="12.75" customHeight="1">
      <c r="A554" s="19"/>
      <c r="B554" s="19"/>
      <c r="C554" s="19"/>
      <c r="D554" s="50"/>
      <c r="E554" s="48"/>
      <c r="F554" s="48"/>
      <c r="G554" s="50"/>
      <c r="H554" s="50"/>
      <c r="I554" s="74"/>
      <c r="J554" s="75"/>
      <c r="K554" s="25"/>
      <c r="L554" s="74"/>
      <c r="M554" s="25"/>
      <c r="N554" s="25"/>
      <c r="P554" s="19"/>
    </row>
    <row r="555" spans="1:16" ht="12.75" customHeight="1">
      <c r="A555" s="19"/>
      <c r="B555" s="19"/>
      <c r="C555" s="19"/>
      <c r="D555" s="50"/>
      <c r="E555" s="48"/>
      <c r="F555" s="48"/>
      <c r="G555" s="50"/>
      <c r="H555" s="50"/>
      <c r="I555" s="74"/>
      <c r="J555" s="75"/>
      <c r="K555" s="25"/>
      <c r="L555" s="74"/>
      <c r="M555" s="25"/>
      <c r="N555" s="25"/>
      <c r="P555" s="19"/>
    </row>
    <row r="556" spans="1:16" ht="12.75" customHeight="1">
      <c r="A556" s="19"/>
      <c r="B556" s="19"/>
      <c r="C556" s="19"/>
      <c r="D556" s="50"/>
      <c r="E556" s="48"/>
      <c r="F556" s="48"/>
      <c r="G556" s="50"/>
      <c r="H556" s="50"/>
      <c r="I556" s="74"/>
      <c r="J556" s="75"/>
      <c r="K556" s="25"/>
      <c r="L556" s="74"/>
      <c r="M556" s="25"/>
      <c r="N556" s="25"/>
      <c r="P556" s="19"/>
    </row>
    <row r="557" spans="1:16" ht="12.75" customHeight="1">
      <c r="A557" s="19"/>
      <c r="B557" s="19"/>
      <c r="C557" s="19"/>
      <c r="D557" s="50"/>
      <c r="E557" s="48"/>
      <c r="F557" s="48"/>
      <c r="G557" s="50"/>
      <c r="H557" s="50"/>
      <c r="I557" s="74"/>
      <c r="J557" s="75"/>
      <c r="K557" s="25"/>
      <c r="L557" s="74"/>
      <c r="M557" s="25"/>
      <c r="N557" s="25"/>
      <c r="P557" s="19"/>
    </row>
    <row r="558" spans="1:16" ht="12.75" customHeight="1">
      <c r="A558" s="19"/>
      <c r="B558" s="19"/>
      <c r="C558" s="19"/>
      <c r="D558" s="50"/>
      <c r="E558" s="48"/>
      <c r="F558" s="48"/>
      <c r="G558" s="50"/>
      <c r="H558" s="50"/>
      <c r="I558" s="74"/>
      <c r="J558" s="75"/>
      <c r="K558" s="25"/>
      <c r="L558" s="74"/>
      <c r="M558" s="25"/>
      <c r="N558" s="25"/>
      <c r="P558" s="19"/>
    </row>
    <row r="559" spans="1:16" ht="12.75" customHeight="1">
      <c r="A559" s="19"/>
      <c r="B559" s="19"/>
      <c r="C559" s="19"/>
      <c r="D559" s="50"/>
      <c r="E559" s="48"/>
      <c r="F559" s="48"/>
      <c r="G559" s="50"/>
      <c r="H559" s="50"/>
      <c r="I559" s="74"/>
      <c r="J559" s="75"/>
      <c r="K559" s="25"/>
      <c r="L559" s="74"/>
      <c r="M559" s="25"/>
      <c r="N559" s="25"/>
      <c r="P559" s="19"/>
    </row>
    <row r="560" spans="1:16" ht="12.75" customHeight="1">
      <c r="A560" s="19"/>
      <c r="B560" s="19"/>
      <c r="C560" s="19"/>
      <c r="D560" s="50"/>
      <c r="E560" s="48"/>
      <c r="F560" s="48"/>
      <c r="G560" s="50"/>
      <c r="H560" s="50"/>
      <c r="I560" s="74"/>
      <c r="J560" s="75"/>
      <c r="K560" s="25"/>
      <c r="L560" s="74"/>
      <c r="M560" s="25"/>
      <c r="N560" s="25"/>
      <c r="P560" s="19"/>
    </row>
    <row r="561" spans="1:16" ht="12.75" customHeight="1">
      <c r="A561" s="19"/>
      <c r="B561" s="19"/>
      <c r="C561" s="19"/>
      <c r="D561" s="50"/>
      <c r="E561" s="48"/>
      <c r="F561" s="48"/>
      <c r="G561" s="50"/>
      <c r="H561" s="50"/>
      <c r="I561" s="74"/>
      <c r="J561" s="75"/>
      <c r="K561" s="25"/>
      <c r="L561" s="74"/>
      <c r="M561" s="25"/>
      <c r="N561" s="25"/>
      <c r="P561" s="19"/>
    </row>
    <row r="562" spans="1:16" ht="12.75" customHeight="1">
      <c r="A562" s="19"/>
      <c r="B562" s="19"/>
      <c r="C562" s="19"/>
      <c r="D562" s="50"/>
      <c r="E562" s="48"/>
      <c r="F562" s="48"/>
      <c r="G562" s="50"/>
      <c r="H562" s="50"/>
      <c r="I562" s="74"/>
      <c r="J562" s="75"/>
      <c r="K562" s="25"/>
      <c r="L562" s="74"/>
      <c r="M562" s="25"/>
      <c r="N562" s="25"/>
      <c r="P562" s="19"/>
    </row>
    <row r="563" spans="1:16" ht="12.75" customHeight="1">
      <c r="A563" s="19"/>
      <c r="B563" s="19"/>
      <c r="C563" s="19"/>
      <c r="D563" s="50"/>
      <c r="E563" s="48"/>
      <c r="F563" s="48"/>
      <c r="G563" s="50"/>
      <c r="H563" s="50"/>
      <c r="I563" s="74"/>
      <c r="J563" s="75"/>
      <c r="K563" s="25"/>
      <c r="L563" s="74"/>
      <c r="M563" s="25"/>
      <c r="N563" s="25"/>
      <c r="P563" s="19"/>
    </row>
    <row r="564" spans="1:16" ht="12.75" customHeight="1">
      <c r="A564" s="19"/>
      <c r="B564" s="19"/>
      <c r="C564" s="19"/>
      <c r="D564" s="50"/>
      <c r="E564" s="48"/>
      <c r="F564" s="48"/>
      <c r="G564" s="50"/>
      <c r="H564" s="50"/>
      <c r="I564" s="74"/>
      <c r="J564" s="75"/>
      <c r="K564" s="25"/>
      <c r="L564" s="74"/>
      <c r="M564" s="25"/>
      <c r="N564" s="25"/>
      <c r="P564" s="19"/>
    </row>
    <row r="565" spans="1:16" ht="12.75" customHeight="1">
      <c r="A565" s="19"/>
      <c r="B565" s="19"/>
      <c r="C565" s="19"/>
      <c r="D565" s="50"/>
      <c r="E565" s="48"/>
      <c r="F565" s="48"/>
      <c r="G565" s="50"/>
      <c r="H565" s="50"/>
      <c r="I565" s="74"/>
      <c r="J565" s="75"/>
      <c r="K565" s="25"/>
      <c r="L565" s="74"/>
      <c r="M565" s="25"/>
      <c r="N565" s="25"/>
      <c r="P565" s="19"/>
    </row>
    <row r="566" spans="1:16" ht="12.75" customHeight="1">
      <c r="A566" s="19"/>
      <c r="B566" s="19"/>
      <c r="C566" s="19"/>
      <c r="D566" s="50"/>
      <c r="E566" s="48"/>
      <c r="F566" s="48"/>
      <c r="G566" s="50"/>
      <c r="H566" s="50"/>
      <c r="I566" s="74"/>
      <c r="J566" s="75"/>
      <c r="K566" s="25"/>
      <c r="L566" s="74"/>
      <c r="M566" s="25"/>
      <c r="N566" s="25"/>
      <c r="P566" s="19"/>
    </row>
    <row r="567" spans="1:16" ht="12.75" customHeight="1">
      <c r="A567" s="19"/>
      <c r="B567" s="19"/>
      <c r="C567" s="19"/>
      <c r="D567" s="50"/>
      <c r="E567" s="48"/>
      <c r="F567" s="48"/>
      <c r="G567" s="50"/>
      <c r="H567" s="50"/>
      <c r="I567" s="74"/>
      <c r="J567" s="75"/>
      <c r="K567" s="25"/>
      <c r="L567" s="74"/>
      <c r="M567" s="25"/>
      <c r="N567" s="25"/>
      <c r="P567" s="19"/>
    </row>
    <row r="568" spans="1:16" ht="12.75" customHeight="1">
      <c r="A568" s="19"/>
      <c r="B568" s="19"/>
      <c r="C568" s="19"/>
      <c r="D568" s="50"/>
      <c r="E568" s="48"/>
      <c r="F568" s="48"/>
      <c r="G568" s="50"/>
      <c r="H568" s="50"/>
      <c r="I568" s="74"/>
      <c r="J568" s="75"/>
      <c r="K568" s="25"/>
      <c r="L568" s="74"/>
      <c r="M568" s="25"/>
      <c r="N568" s="25"/>
      <c r="P568" s="19"/>
    </row>
    <row r="569" spans="1:16" ht="12.75" customHeight="1">
      <c r="A569" s="19"/>
      <c r="B569" s="19"/>
      <c r="C569" s="19"/>
      <c r="D569" s="50"/>
      <c r="E569" s="48"/>
      <c r="F569" s="48"/>
      <c r="G569" s="50"/>
      <c r="H569" s="50"/>
      <c r="I569" s="74"/>
      <c r="J569" s="75"/>
      <c r="K569" s="25"/>
      <c r="L569" s="74"/>
      <c r="M569" s="25"/>
      <c r="N569" s="25"/>
      <c r="P569" s="19"/>
    </row>
    <row r="570" spans="1:16" ht="12.75" customHeight="1">
      <c r="A570" s="19"/>
      <c r="B570" s="19"/>
      <c r="C570" s="19"/>
      <c r="D570" s="50"/>
      <c r="E570" s="48"/>
      <c r="F570" s="48"/>
      <c r="G570" s="50"/>
      <c r="H570" s="50"/>
      <c r="I570" s="74"/>
      <c r="J570" s="75"/>
      <c r="K570" s="25"/>
      <c r="L570" s="74"/>
      <c r="M570" s="25"/>
      <c r="N570" s="25"/>
      <c r="P570" s="19"/>
    </row>
    <row r="571" spans="1:16" ht="12.75" customHeight="1">
      <c r="A571" s="19"/>
      <c r="B571" s="19"/>
      <c r="C571" s="19"/>
      <c r="D571" s="50"/>
      <c r="E571" s="48"/>
      <c r="F571" s="48"/>
      <c r="G571" s="50"/>
      <c r="H571" s="50"/>
      <c r="I571" s="74"/>
      <c r="J571" s="75"/>
      <c r="K571" s="25"/>
      <c r="L571" s="74"/>
      <c r="M571" s="25"/>
      <c r="N571" s="25"/>
      <c r="P571" s="19"/>
    </row>
    <row r="572" spans="1:16" ht="12.75" customHeight="1">
      <c r="A572" s="19"/>
      <c r="B572" s="19"/>
      <c r="C572" s="19"/>
      <c r="D572" s="50"/>
      <c r="E572" s="48"/>
      <c r="F572" s="48"/>
      <c r="G572" s="50"/>
      <c r="H572" s="50"/>
      <c r="I572" s="74"/>
      <c r="J572" s="75"/>
      <c r="K572" s="25"/>
      <c r="L572" s="74"/>
      <c r="M572" s="25"/>
      <c r="N572" s="25"/>
      <c r="P572" s="19"/>
    </row>
    <row r="573" spans="1:16" ht="12.75" customHeight="1">
      <c r="A573" s="19"/>
      <c r="B573" s="19"/>
      <c r="C573" s="19"/>
      <c r="D573" s="50"/>
      <c r="E573" s="48"/>
      <c r="F573" s="48"/>
      <c r="G573" s="50"/>
      <c r="H573" s="50"/>
      <c r="I573" s="74"/>
      <c r="J573" s="75"/>
      <c r="K573" s="25"/>
      <c r="L573" s="74"/>
      <c r="M573" s="25"/>
      <c r="N573" s="25"/>
      <c r="P573" s="19"/>
    </row>
    <row r="574" spans="1:16" ht="12.75" customHeight="1">
      <c r="A574" s="19"/>
      <c r="B574" s="19"/>
      <c r="C574" s="19"/>
      <c r="D574" s="50"/>
      <c r="E574" s="48"/>
      <c r="F574" s="48"/>
      <c r="G574" s="50"/>
      <c r="H574" s="50"/>
      <c r="I574" s="74"/>
      <c r="J574" s="75"/>
      <c r="K574" s="25"/>
      <c r="L574" s="74"/>
      <c r="M574" s="25"/>
      <c r="N574" s="25"/>
      <c r="P574" s="19"/>
    </row>
    <row r="575" spans="1:16" ht="12.75" customHeight="1">
      <c r="A575" s="19"/>
      <c r="B575" s="19"/>
      <c r="C575" s="19"/>
      <c r="D575" s="50"/>
      <c r="E575" s="48"/>
      <c r="F575" s="48"/>
      <c r="G575" s="50"/>
      <c r="H575" s="50"/>
      <c r="I575" s="74"/>
      <c r="J575" s="75"/>
      <c r="K575" s="25"/>
      <c r="L575" s="74"/>
      <c r="M575" s="25"/>
      <c r="N575" s="25"/>
      <c r="P575" s="19"/>
    </row>
    <row r="576" spans="1:16" ht="12.75" customHeight="1">
      <c r="A576" s="19"/>
      <c r="B576" s="19"/>
      <c r="C576" s="19"/>
      <c r="D576" s="50"/>
      <c r="E576" s="48"/>
      <c r="F576" s="48"/>
      <c r="G576" s="50"/>
      <c r="H576" s="50"/>
      <c r="I576" s="74"/>
      <c r="J576" s="75"/>
      <c r="K576" s="25"/>
      <c r="L576" s="74"/>
      <c r="M576" s="25"/>
      <c r="N576" s="25"/>
      <c r="P576" s="19"/>
    </row>
    <row r="577" spans="1:16" ht="12.75" customHeight="1">
      <c r="A577" s="19"/>
      <c r="B577" s="19"/>
      <c r="C577" s="19"/>
      <c r="D577" s="50"/>
      <c r="E577" s="48"/>
      <c r="F577" s="48"/>
      <c r="G577" s="50"/>
      <c r="H577" s="50"/>
      <c r="I577" s="74"/>
      <c r="J577" s="75"/>
      <c r="K577" s="25"/>
      <c r="L577" s="74"/>
      <c r="M577" s="25"/>
      <c r="N577" s="25"/>
      <c r="P577" s="19"/>
    </row>
    <row r="578" spans="1:16" ht="12.75" customHeight="1">
      <c r="A578" s="19"/>
      <c r="B578" s="19"/>
      <c r="C578" s="19"/>
      <c r="D578" s="50"/>
      <c r="E578" s="48"/>
      <c r="F578" s="48"/>
      <c r="G578" s="50"/>
      <c r="H578" s="50"/>
      <c r="I578" s="74"/>
      <c r="J578" s="75"/>
      <c r="K578" s="25"/>
      <c r="L578" s="74"/>
      <c r="M578" s="25"/>
      <c r="N578" s="25"/>
      <c r="P578" s="19"/>
    </row>
    <row r="579" spans="1:16" ht="12.75" customHeight="1">
      <c r="A579" s="19"/>
      <c r="B579" s="19"/>
      <c r="C579" s="19"/>
      <c r="D579" s="50"/>
      <c r="E579" s="48"/>
      <c r="F579" s="48"/>
      <c r="G579" s="50"/>
      <c r="H579" s="50"/>
      <c r="I579" s="74"/>
      <c r="J579" s="75"/>
      <c r="K579" s="25"/>
      <c r="L579" s="74"/>
      <c r="M579" s="25"/>
      <c r="N579" s="25"/>
      <c r="P579" s="19"/>
    </row>
    <row r="580" spans="1:16" ht="12.75" customHeight="1">
      <c r="A580" s="19"/>
      <c r="B580" s="19"/>
      <c r="C580" s="19"/>
      <c r="D580" s="50"/>
      <c r="E580" s="48"/>
      <c r="F580" s="48"/>
      <c r="G580" s="50"/>
      <c r="H580" s="50"/>
      <c r="I580" s="74"/>
      <c r="J580" s="75"/>
      <c r="K580" s="25"/>
      <c r="L580" s="74"/>
      <c r="M580" s="25"/>
      <c r="N580" s="25"/>
      <c r="P580" s="19"/>
    </row>
    <row r="581" spans="1:16" ht="12.75" customHeight="1">
      <c r="A581" s="19"/>
      <c r="B581" s="19"/>
      <c r="C581" s="19"/>
      <c r="D581" s="50"/>
      <c r="E581" s="48"/>
      <c r="F581" s="48"/>
      <c r="G581" s="50"/>
      <c r="H581" s="50"/>
      <c r="I581" s="74"/>
      <c r="J581" s="75"/>
      <c r="K581" s="25"/>
      <c r="L581" s="74"/>
      <c r="M581" s="25"/>
      <c r="N581" s="25"/>
      <c r="P581" s="19"/>
    </row>
    <row r="582" spans="1:16" ht="12.75" customHeight="1">
      <c r="A582" s="19"/>
      <c r="B582" s="19"/>
      <c r="C582" s="19"/>
      <c r="D582" s="50"/>
      <c r="E582" s="48"/>
      <c r="F582" s="48"/>
      <c r="G582" s="50"/>
      <c r="H582" s="50"/>
      <c r="I582" s="74"/>
      <c r="J582" s="75"/>
      <c r="K582" s="25"/>
      <c r="L582" s="74"/>
      <c r="M582" s="25"/>
      <c r="N582" s="25"/>
      <c r="P582" s="19"/>
    </row>
    <row r="583" spans="1:16" ht="12.75" customHeight="1">
      <c r="A583" s="19"/>
      <c r="B583" s="19"/>
      <c r="C583" s="19"/>
      <c r="D583" s="50"/>
      <c r="E583" s="48"/>
      <c r="F583" s="48"/>
      <c r="G583" s="50"/>
      <c r="H583" s="50"/>
      <c r="I583" s="74"/>
      <c r="J583" s="75"/>
      <c r="K583" s="25"/>
      <c r="L583" s="74"/>
      <c r="M583" s="25"/>
      <c r="N583" s="25"/>
      <c r="P583" s="19"/>
    </row>
    <row r="584" spans="1:16" ht="12.75" customHeight="1">
      <c r="A584" s="19"/>
      <c r="B584" s="19"/>
      <c r="C584" s="19"/>
      <c r="D584" s="50"/>
      <c r="E584" s="48"/>
      <c r="F584" s="48"/>
      <c r="G584" s="50"/>
      <c r="H584" s="50"/>
      <c r="I584" s="74"/>
      <c r="J584" s="75"/>
      <c r="K584" s="25"/>
      <c r="L584" s="74"/>
      <c r="M584" s="25"/>
      <c r="N584" s="25"/>
      <c r="P584" s="19"/>
    </row>
    <row r="585" spans="1:16" ht="12.75" customHeight="1">
      <c r="A585" s="19"/>
      <c r="B585" s="19"/>
      <c r="C585" s="19"/>
      <c r="D585" s="50"/>
      <c r="E585" s="48"/>
      <c r="F585" s="48"/>
      <c r="G585" s="50"/>
      <c r="H585" s="50"/>
      <c r="I585" s="74"/>
      <c r="J585" s="75"/>
      <c r="K585" s="25"/>
      <c r="L585" s="74"/>
      <c r="M585" s="25"/>
      <c r="N585" s="25"/>
      <c r="P585" s="19"/>
    </row>
    <row r="586" spans="1:16" ht="12.75" customHeight="1">
      <c r="A586" s="19"/>
      <c r="B586" s="19"/>
      <c r="C586" s="19"/>
      <c r="D586" s="50"/>
      <c r="E586" s="48"/>
      <c r="F586" s="48"/>
      <c r="G586" s="50"/>
      <c r="H586" s="50"/>
      <c r="I586" s="74"/>
      <c r="J586" s="75"/>
      <c r="K586" s="25"/>
      <c r="L586" s="74"/>
      <c r="M586" s="25"/>
      <c r="N586" s="25"/>
      <c r="P586" s="19"/>
    </row>
    <row r="587" spans="1:16" ht="12.75" customHeight="1">
      <c r="A587" s="19"/>
      <c r="B587" s="19"/>
      <c r="C587" s="19"/>
      <c r="D587" s="50"/>
      <c r="E587" s="48"/>
      <c r="F587" s="48"/>
      <c r="G587" s="50"/>
      <c r="H587" s="50"/>
      <c r="I587" s="74"/>
      <c r="J587" s="75"/>
      <c r="K587" s="25"/>
      <c r="L587" s="74"/>
      <c r="M587" s="25"/>
      <c r="N587" s="25"/>
      <c r="P587" s="19"/>
    </row>
    <row r="588" spans="1:16" ht="12.75" customHeight="1">
      <c r="A588" s="19"/>
      <c r="B588" s="19"/>
      <c r="C588" s="19"/>
      <c r="D588" s="50"/>
      <c r="E588" s="48"/>
      <c r="F588" s="48"/>
      <c r="G588" s="50"/>
      <c r="H588" s="50"/>
      <c r="I588" s="74"/>
      <c r="J588" s="75"/>
      <c r="K588" s="25"/>
      <c r="L588" s="74"/>
      <c r="M588" s="25"/>
      <c r="N588" s="25"/>
      <c r="P588" s="19"/>
    </row>
    <row r="589" spans="1:16" ht="12.75" customHeight="1">
      <c r="A589" s="19"/>
      <c r="B589" s="19"/>
      <c r="C589" s="19"/>
      <c r="D589" s="50"/>
      <c r="E589" s="48"/>
      <c r="F589" s="48"/>
      <c r="G589" s="50"/>
      <c r="H589" s="50"/>
      <c r="I589" s="74"/>
      <c r="J589" s="75"/>
      <c r="K589" s="25"/>
      <c r="L589" s="74"/>
      <c r="M589" s="25"/>
      <c r="N589" s="25"/>
      <c r="P589" s="19"/>
    </row>
    <row r="590" spans="1:16" ht="12.75" customHeight="1">
      <c r="A590" s="19"/>
      <c r="B590" s="19"/>
      <c r="C590" s="19"/>
      <c r="D590" s="50"/>
      <c r="E590" s="48"/>
      <c r="F590" s="48"/>
      <c r="G590" s="50"/>
      <c r="H590" s="50"/>
      <c r="I590" s="74"/>
      <c r="J590" s="75"/>
      <c r="K590" s="25"/>
      <c r="L590" s="74"/>
      <c r="M590" s="25"/>
      <c r="N590" s="25"/>
      <c r="P590" s="19"/>
    </row>
    <row r="591" spans="1:16" ht="12.75" customHeight="1">
      <c r="A591" s="19"/>
      <c r="B591" s="19"/>
      <c r="C591" s="19"/>
      <c r="D591" s="50"/>
      <c r="E591" s="48"/>
      <c r="F591" s="48"/>
      <c r="G591" s="50"/>
      <c r="H591" s="50"/>
      <c r="I591" s="74"/>
      <c r="J591" s="75"/>
      <c r="K591" s="25"/>
      <c r="L591" s="74"/>
      <c r="M591" s="25"/>
      <c r="N591" s="25"/>
      <c r="P591" s="19"/>
    </row>
    <row r="592" spans="1:16" ht="12.75" customHeight="1">
      <c r="A592" s="19"/>
      <c r="B592" s="19"/>
      <c r="C592" s="19"/>
      <c r="D592" s="50"/>
      <c r="E592" s="48"/>
      <c r="F592" s="48"/>
      <c r="G592" s="50"/>
      <c r="H592" s="50"/>
      <c r="I592" s="74"/>
      <c r="J592" s="75"/>
      <c r="K592" s="25"/>
      <c r="L592" s="74"/>
      <c r="M592" s="25"/>
      <c r="N592" s="25"/>
      <c r="P592" s="19"/>
    </row>
    <row r="593" spans="1:16" ht="12.75" customHeight="1">
      <c r="A593" s="19"/>
      <c r="B593" s="19"/>
      <c r="C593" s="19"/>
      <c r="D593" s="50"/>
      <c r="E593" s="48"/>
      <c r="F593" s="48"/>
      <c r="G593" s="50"/>
      <c r="H593" s="50"/>
      <c r="I593" s="74"/>
      <c r="J593" s="75"/>
      <c r="K593" s="25"/>
      <c r="L593" s="74"/>
      <c r="M593" s="25"/>
      <c r="N593" s="25"/>
      <c r="P593" s="19"/>
    </row>
    <row r="594" spans="1:16" ht="12.75" customHeight="1">
      <c r="A594" s="19"/>
      <c r="B594" s="19"/>
      <c r="C594" s="19"/>
      <c r="D594" s="50"/>
      <c r="E594" s="48"/>
      <c r="F594" s="48"/>
      <c r="G594" s="50"/>
      <c r="H594" s="50"/>
      <c r="I594" s="74"/>
      <c r="J594" s="75"/>
      <c r="K594" s="25"/>
      <c r="L594" s="74"/>
      <c r="M594" s="25"/>
      <c r="N594" s="25"/>
      <c r="P594" s="19"/>
    </row>
    <row r="595" spans="1:16" ht="12.75" customHeight="1">
      <c r="A595" s="19"/>
      <c r="B595" s="19"/>
      <c r="C595" s="19"/>
      <c r="D595" s="50"/>
      <c r="E595" s="48"/>
      <c r="F595" s="48"/>
      <c r="G595" s="50"/>
      <c r="H595" s="50"/>
      <c r="I595" s="74"/>
      <c r="J595" s="75"/>
      <c r="K595" s="25"/>
      <c r="L595" s="74"/>
      <c r="M595" s="25"/>
      <c r="N595" s="25"/>
      <c r="P595" s="19"/>
    </row>
    <row r="596" spans="1:16" ht="12.75" customHeight="1">
      <c r="A596" s="19"/>
      <c r="B596" s="19"/>
      <c r="C596" s="19"/>
      <c r="D596" s="50"/>
      <c r="E596" s="48"/>
      <c r="F596" s="48"/>
      <c r="G596" s="50"/>
      <c r="H596" s="50"/>
      <c r="I596" s="74"/>
      <c r="J596" s="75"/>
      <c r="K596" s="25"/>
      <c r="L596" s="74"/>
      <c r="M596" s="25"/>
      <c r="N596" s="25"/>
      <c r="P596" s="19"/>
    </row>
    <row r="597" spans="1:16" ht="12.75" customHeight="1">
      <c r="A597" s="19"/>
      <c r="B597" s="19"/>
      <c r="C597" s="19"/>
      <c r="D597" s="50"/>
      <c r="E597" s="48"/>
      <c r="F597" s="48"/>
      <c r="G597" s="50"/>
      <c r="H597" s="50"/>
      <c r="I597" s="74"/>
      <c r="J597" s="75"/>
      <c r="K597" s="25"/>
      <c r="L597" s="74"/>
      <c r="M597" s="25"/>
      <c r="N597" s="25"/>
      <c r="P597" s="19"/>
    </row>
    <row r="598" spans="1:16" ht="12.75" customHeight="1">
      <c r="A598" s="19"/>
      <c r="B598" s="19"/>
      <c r="C598" s="19"/>
      <c r="D598" s="50"/>
      <c r="E598" s="48"/>
      <c r="F598" s="48"/>
      <c r="G598" s="50"/>
      <c r="H598" s="50"/>
      <c r="I598" s="74"/>
      <c r="J598" s="75"/>
      <c r="K598" s="25"/>
      <c r="L598" s="74"/>
      <c r="M598" s="25"/>
      <c r="N598" s="25"/>
      <c r="P598" s="19"/>
    </row>
    <row r="599" spans="1:16" ht="12.75" customHeight="1">
      <c r="A599" s="19"/>
      <c r="B599" s="19"/>
      <c r="C599" s="19"/>
      <c r="D599" s="50"/>
      <c r="E599" s="48"/>
      <c r="F599" s="48"/>
      <c r="G599" s="50"/>
      <c r="H599" s="50"/>
      <c r="I599" s="74"/>
      <c r="J599" s="75"/>
      <c r="K599" s="25"/>
      <c r="L599" s="74"/>
      <c r="M599" s="25"/>
      <c r="N599" s="25"/>
      <c r="P599" s="19"/>
    </row>
    <row r="600" spans="1:16" ht="12.75" customHeight="1">
      <c r="A600" s="19"/>
      <c r="B600" s="19"/>
      <c r="C600" s="19"/>
      <c r="D600" s="50"/>
      <c r="E600" s="48"/>
      <c r="F600" s="48"/>
      <c r="G600" s="50"/>
      <c r="H600" s="50"/>
      <c r="I600" s="74"/>
      <c r="J600" s="75"/>
      <c r="K600" s="25"/>
      <c r="L600" s="74"/>
      <c r="M600" s="25"/>
      <c r="N600" s="25"/>
      <c r="P600" s="19"/>
    </row>
    <row r="601" spans="1:16" ht="12.75" customHeight="1">
      <c r="A601" s="19"/>
      <c r="B601" s="19"/>
      <c r="C601" s="19"/>
      <c r="D601" s="50"/>
      <c r="E601" s="48"/>
      <c r="F601" s="48"/>
      <c r="G601" s="50"/>
      <c r="H601" s="50"/>
      <c r="I601" s="74"/>
      <c r="J601" s="75"/>
      <c r="K601" s="25"/>
      <c r="L601" s="74"/>
      <c r="M601" s="25"/>
      <c r="N601" s="25"/>
      <c r="P601" s="19"/>
    </row>
    <row r="602" spans="1:16" ht="12.75" customHeight="1">
      <c r="A602" s="19"/>
      <c r="B602" s="19"/>
      <c r="C602" s="19"/>
      <c r="D602" s="50"/>
      <c r="E602" s="48"/>
      <c r="F602" s="48"/>
      <c r="G602" s="50"/>
      <c r="H602" s="50"/>
      <c r="I602" s="74"/>
      <c r="J602" s="75"/>
      <c r="K602" s="25"/>
      <c r="L602" s="74"/>
      <c r="M602" s="25"/>
      <c r="N602" s="25"/>
      <c r="P602" s="19"/>
    </row>
    <row r="603" spans="1:16" ht="12.75" customHeight="1">
      <c r="A603" s="19"/>
      <c r="B603" s="19"/>
      <c r="C603" s="19"/>
      <c r="D603" s="50"/>
      <c r="E603" s="48"/>
      <c r="F603" s="48"/>
      <c r="G603" s="50"/>
      <c r="H603" s="50"/>
      <c r="I603" s="74"/>
      <c r="J603" s="75"/>
      <c r="K603" s="25"/>
      <c r="L603" s="74"/>
      <c r="M603" s="25"/>
      <c r="N603" s="25"/>
      <c r="P603" s="19"/>
    </row>
    <row r="604" spans="1:16" ht="12.75" customHeight="1">
      <c r="A604" s="19"/>
      <c r="B604" s="19"/>
      <c r="C604" s="19"/>
      <c r="D604" s="50"/>
      <c r="E604" s="48"/>
      <c r="F604" s="48"/>
      <c r="G604" s="50"/>
      <c r="H604" s="50"/>
      <c r="I604" s="74"/>
      <c r="J604" s="75"/>
      <c r="K604" s="25"/>
      <c r="L604" s="74"/>
      <c r="M604" s="25"/>
      <c r="N604" s="25"/>
      <c r="P604" s="19"/>
    </row>
    <row r="605" spans="1:16" ht="12.75" customHeight="1">
      <c r="A605" s="19"/>
      <c r="B605" s="19"/>
      <c r="C605" s="19"/>
      <c r="D605" s="50"/>
      <c r="E605" s="48"/>
      <c r="F605" s="48"/>
      <c r="G605" s="50"/>
      <c r="H605" s="50"/>
      <c r="I605" s="74"/>
      <c r="J605" s="75"/>
      <c r="K605" s="25"/>
      <c r="L605" s="74"/>
      <c r="M605" s="25"/>
      <c r="N605" s="25"/>
      <c r="P605" s="19"/>
    </row>
    <row r="606" spans="1:16" ht="12.75" customHeight="1">
      <c r="A606" s="19"/>
      <c r="B606" s="19"/>
      <c r="C606" s="19"/>
      <c r="D606" s="50"/>
      <c r="E606" s="48"/>
      <c r="F606" s="48"/>
      <c r="G606" s="50"/>
      <c r="H606" s="50"/>
      <c r="I606" s="74"/>
      <c r="J606" s="75"/>
      <c r="K606" s="25"/>
      <c r="L606" s="74"/>
      <c r="M606" s="25"/>
      <c r="N606" s="25"/>
      <c r="P606" s="19"/>
    </row>
    <row r="607" spans="1:16" ht="12.75" customHeight="1">
      <c r="A607" s="19"/>
      <c r="B607" s="19"/>
      <c r="C607" s="19"/>
      <c r="D607" s="50"/>
      <c r="E607" s="48"/>
      <c r="F607" s="48"/>
      <c r="G607" s="50"/>
      <c r="H607" s="50"/>
      <c r="I607" s="74"/>
      <c r="J607" s="75"/>
      <c r="K607" s="25"/>
      <c r="L607" s="74"/>
      <c r="M607" s="25"/>
      <c r="N607" s="25"/>
      <c r="P607" s="19"/>
    </row>
    <row r="608" spans="1:16" ht="12.75" customHeight="1">
      <c r="A608" s="19"/>
      <c r="B608" s="19"/>
      <c r="C608" s="19"/>
      <c r="D608" s="50"/>
      <c r="E608" s="48"/>
      <c r="F608" s="48"/>
      <c r="G608" s="50"/>
      <c r="H608" s="50"/>
      <c r="I608" s="74"/>
      <c r="J608" s="75"/>
      <c r="K608" s="25"/>
      <c r="L608" s="74"/>
      <c r="M608" s="25"/>
      <c r="N608" s="25"/>
      <c r="P608" s="19"/>
    </row>
    <row r="609" spans="1:16" ht="12.75" customHeight="1">
      <c r="A609" s="19"/>
      <c r="B609" s="19"/>
      <c r="C609" s="19"/>
      <c r="D609" s="50"/>
      <c r="E609" s="48"/>
      <c r="F609" s="48"/>
      <c r="G609" s="50"/>
      <c r="H609" s="50"/>
      <c r="I609" s="74"/>
      <c r="J609" s="75"/>
      <c r="K609" s="25"/>
      <c r="L609" s="74"/>
      <c r="M609" s="25"/>
      <c r="N609" s="25"/>
      <c r="P609" s="19"/>
    </row>
    <row r="610" spans="1:16" ht="12.75" customHeight="1">
      <c r="A610" s="19"/>
      <c r="B610" s="19"/>
      <c r="C610" s="19"/>
      <c r="D610" s="50"/>
      <c r="E610" s="48"/>
      <c r="F610" s="48"/>
      <c r="G610" s="50"/>
      <c r="H610" s="50"/>
      <c r="I610" s="74"/>
      <c r="J610" s="75"/>
      <c r="K610" s="25"/>
      <c r="L610" s="74"/>
      <c r="M610" s="25"/>
      <c r="N610" s="25"/>
      <c r="P610" s="19"/>
    </row>
    <row r="611" spans="1:16" ht="12.75" customHeight="1">
      <c r="A611" s="19"/>
      <c r="B611" s="19"/>
      <c r="C611" s="19"/>
      <c r="D611" s="50"/>
      <c r="E611" s="48"/>
      <c r="F611" s="48"/>
      <c r="G611" s="50"/>
      <c r="H611" s="50"/>
      <c r="I611" s="74"/>
      <c r="J611" s="75"/>
      <c r="K611" s="25"/>
      <c r="L611" s="74"/>
      <c r="M611" s="25"/>
      <c r="N611" s="25"/>
      <c r="P611" s="19"/>
    </row>
    <row r="612" spans="1:16" ht="12.75" customHeight="1">
      <c r="A612" s="19"/>
      <c r="B612" s="19"/>
      <c r="C612" s="19"/>
      <c r="D612" s="50"/>
      <c r="E612" s="48"/>
      <c r="F612" s="48"/>
      <c r="G612" s="50"/>
      <c r="H612" s="50"/>
      <c r="I612" s="74"/>
      <c r="J612" s="75"/>
      <c r="K612" s="25"/>
      <c r="L612" s="74"/>
      <c r="M612" s="25"/>
      <c r="N612" s="25"/>
      <c r="P612" s="19"/>
    </row>
    <row r="613" spans="1:16" ht="12.75" customHeight="1">
      <c r="A613" s="19"/>
      <c r="B613" s="19"/>
      <c r="C613" s="19"/>
      <c r="D613" s="50"/>
      <c r="E613" s="48"/>
      <c r="F613" s="48"/>
      <c r="G613" s="50"/>
      <c r="H613" s="50"/>
      <c r="I613" s="74"/>
      <c r="J613" s="75"/>
      <c r="K613" s="25"/>
      <c r="L613" s="74"/>
      <c r="M613" s="25"/>
      <c r="N613" s="25"/>
      <c r="P613" s="19"/>
    </row>
    <row r="614" spans="1:16" ht="12.75" customHeight="1">
      <c r="A614" s="19"/>
      <c r="B614" s="19"/>
      <c r="C614" s="19"/>
      <c r="D614" s="50"/>
      <c r="E614" s="48"/>
      <c r="F614" s="48"/>
      <c r="G614" s="50"/>
      <c r="H614" s="50"/>
      <c r="I614" s="74"/>
      <c r="J614" s="75"/>
      <c r="K614" s="25"/>
      <c r="L614" s="74"/>
      <c r="M614" s="25"/>
      <c r="N614" s="25"/>
      <c r="P614" s="19"/>
    </row>
    <row r="615" spans="1:16" ht="12.75" customHeight="1">
      <c r="A615" s="19"/>
      <c r="B615" s="19"/>
      <c r="C615" s="19"/>
      <c r="D615" s="50"/>
      <c r="E615" s="48"/>
      <c r="F615" s="48"/>
      <c r="G615" s="50"/>
      <c r="H615" s="50"/>
      <c r="I615" s="74"/>
      <c r="J615" s="75"/>
      <c r="K615" s="25"/>
      <c r="L615" s="74"/>
      <c r="M615" s="25"/>
      <c r="N615" s="25"/>
      <c r="P615" s="19"/>
    </row>
    <row r="616" spans="1:16" ht="12.75" customHeight="1">
      <c r="A616" s="19"/>
      <c r="B616" s="19"/>
      <c r="C616" s="19"/>
      <c r="D616" s="50"/>
      <c r="E616" s="48"/>
      <c r="F616" s="48"/>
      <c r="G616" s="50"/>
      <c r="H616" s="50"/>
      <c r="I616" s="74"/>
      <c r="J616" s="75"/>
      <c r="K616" s="25"/>
      <c r="L616" s="74"/>
      <c r="M616" s="25"/>
      <c r="N616" s="25"/>
      <c r="P616" s="19"/>
    </row>
    <row r="617" spans="1:16" ht="12.75" customHeight="1">
      <c r="A617" s="19"/>
      <c r="B617" s="19"/>
      <c r="C617" s="19"/>
      <c r="D617" s="50"/>
      <c r="E617" s="48"/>
      <c r="F617" s="48"/>
      <c r="G617" s="50"/>
      <c r="H617" s="50"/>
      <c r="I617" s="74"/>
      <c r="J617" s="75"/>
      <c r="K617" s="25"/>
      <c r="L617" s="74"/>
      <c r="M617" s="25"/>
      <c r="N617" s="25"/>
      <c r="P617" s="19"/>
    </row>
    <row r="618" spans="1:16" ht="12.75" customHeight="1">
      <c r="A618" s="19"/>
      <c r="B618" s="19"/>
      <c r="C618" s="19"/>
      <c r="D618" s="50"/>
      <c r="E618" s="48"/>
      <c r="F618" s="48"/>
      <c r="G618" s="50"/>
      <c r="H618" s="50"/>
      <c r="I618" s="74"/>
      <c r="J618" s="75"/>
      <c r="K618" s="25"/>
      <c r="L618" s="74"/>
      <c r="M618" s="25"/>
      <c r="N618" s="25"/>
      <c r="P618" s="19"/>
    </row>
    <row r="619" spans="1:16" ht="12.75" customHeight="1">
      <c r="A619" s="19"/>
      <c r="B619" s="19"/>
      <c r="C619" s="19"/>
      <c r="D619" s="50"/>
      <c r="E619" s="48"/>
      <c r="F619" s="48"/>
      <c r="G619" s="50"/>
      <c r="H619" s="50"/>
      <c r="I619" s="74"/>
      <c r="J619" s="75"/>
      <c r="K619" s="25"/>
      <c r="L619" s="74"/>
      <c r="M619" s="25"/>
      <c r="N619" s="25"/>
      <c r="P619" s="19"/>
    </row>
    <row r="620" spans="1:16" ht="12.75" customHeight="1">
      <c r="A620" s="19"/>
      <c r="B620" s="19"/>
      <c r="C620" s="19"/>
      <c r="D620" s="50"/>
      <c r="E620" s="48"/>
      <c r="F620" s="48"/>
      <c r="G620" s="50"/>
      <c r="H620" s="50"/>
      <c r="I620" s="74"/>
      <c r="J620" s="75"/>
      <c r="K620" s="25"/>
      <c r="L620" s="74"/>
      <c r="M620" s="25"/>
      <c r="N620" s="25"/>
      <c r="P620" s="19"/>
    </row>
    <row r="621" spans="1:16" ht="12.75" customHeight="1">
      <c r="A621" s="19"/>
      <c r="B621" s="19"/>
      <c r="C621" s="19"/>
      <c r="D621" s="50"/>
      <c r="E621" s="48"/>
      <c r="F621" s="48"/>
      <c r="G621" s="50"/>
      <c r="H621" s="50"/>
      <c r="I621" s="74"/>
      <c r="J621" s="75"/>
      <c r="K621" s="25"/>
      <c r="L621" s="74"/>
      <c r="M621" s="25"/>
      <c r="N621" s="25"/>
      <c r="P621" s="19"/>
    </row>
    <row r="622" spans="1:16" ht="12.75" customHeight="1">
      <c r="A622" s="19"/>
      <c r="B622" s="19"/>
      <c r="C622" s="19"/>
      <c r="D622" s="50"/>
      <c r="E622" s="48"/>
      <c r="F622" s="48"/>
      <c r="G622" s="50"/>
      <c r="H622" s="50"/>
      <c r="I622" s="74"/>
      <c r="J622" s="75"/>
      <c r="K622" s="25"/>
      <c r="L622" s="74"/>
      <c r="M622" s="25"/>
      <c r="N622" s="25"/>
      <c r="P622" s="19"/>
    </row>
    <row r="623" spans="1:16" ht="12.75" customHeight="1">
      <c r="A623" s="19"/>
      <c r="B623" s="19"/>
      <c r="C623" s="19"/>
      <c r="D623" s="50"/>
      <c r="E623" s="48"/>
      <c r="F623" s="48"/>
      <c r="G623" s="50"/>
      <c r="H623" s="50"/>
      <c r="I623" s="74"/>
      <c r="J623" s="75"/>
      <c r="K623" s="25"/>
      <c r="L623" s="74"/>
      <c r="M623" s="25"/>
      <c r="N623" s="25"/>
      <c r="P623" s="19"/>
    </row>
    <row r="624" spans="1:16" ht="12.75" customHeight="1">
      <c r="A624" s="19"/>
      <c r="B624" s="19"/>
      <c r="C624" s="19"/>
      <c r="D624" s="50"/>
      <c r="E624" s="48"/>
      <c r="F624" s="48"/>
      <c r="G624" s="50"/>
      <c r="H624" s="50"/>
      <c r="I624" s="74"/>
      <c r="J624" s="75"/>
      <c r="K624" s="25"/>
      <c r="L624" s="74"/>
      <c r="M624" s="25"/>
      <c r="N624" s="25"/>
      <c r="P624" s="19"/>
    </row>
    <row r="625" spans="1:16" ht="12.75" customHeight="1">
      <c r="A625" s="19"/>
      <c r="B625" s="19"/>
      <c r="C625" s="19"/>
      <c r="D625" s="50"/>
      <c r="E625" s="48"/>
      <c r="F625" s="48"/>
      <c r="G625" s="50"/>
      <c r="H625" s="50"/>
      <c r="I625" s="74"/>
      <c r="J625" s="75"/>
      <c r="K625" s="25"/>
      <c r="L625" s="74"/>
      <c r="M625" s="25"/>
      <c r="N625" s="25"/>
      <c r="P625" s="19"/>
    </row>
    <row r="626" spans="1:16" ht="12.75" customHeight="1">
      <c r="A626" s="19"/>
      <c r="B626" s="19"/>
      <c r="C626" s="19"/>
      <c r="D626" s="50"/>
      <c r="E626" s="48"/>
      <c r="F626" s="48"/>
      <c r="G626" s="50"/>
      <c r="H626" s="50"/>
      <c r="I626" s="74"/>
      <c r="J626" s="75"/>
      <c r="K626" s="25"/>
      <c r="L626" s="74"/>
      <c r="M626" s="25"/>
      <c r="N626" s="25"/>
      <c r="P626" s="19"/>
    </row>
    <row r="627" spans="1:16" ht="12.75" customHeight="1">
      <c r="A627" s="19"/>
      <c r="B627" s="19"/>
      <c r="C627" s="19"/>
      <c r="D627" s="50"/>
      <c r="E627" s="48"/>
      <c r="F627" s="48"/>
      <c r="G627" s="50"/>
      <c r="H627" s="50"/>
      <c r="I627" s="74"/>
      <c r="J627" s="75"/>
      <c r="K627" s="25"/>
      <c r="L627" s="74"/>
      <c r="M627" s="25"/>
      <c r="N627" s="25"/>
      <c r="P627" s="19"/>
    </row>
    <row r="628" spans="1:16" ht="12.75" customHeight="1">
      <c r="A628" s="19"/>
      <c r="B628" s="19"/>
      <c r="C628" s="19"/>
      <c r="D628" s="50"/>
      <c r="E628" s="48"/>
      <c r="F628" s="48"/>
      <c r="G628" s="50"/>
      <c r="H628" s="50"/>
      <c r="I628" s="74"/>
      <c r="J628" s="75"/>
      <c r="K628" s="25"/>
      <c r="L628" s="74"/>
      <c r="M628" s="25"/>
      <c r="N628" s="25"/>
      <c r="P628" s="19"/>
    </row>
    <row r="629" spans="1:16" ht="12.75" customHeight="1">
      <c r="A629" s="19"/>
      <c r="B629" s="19"/>
      <c r="C629" s="19"/>
      <c r="D629" s="50"/>
      <c r="E629" s="48"/>
      <c r="F629" s="48"/>
      <c r="G629" s="50"/>
      <c r="H629" s="50"/>
      <c r="I629" s="74"/>
      <c r="J629" s="75"/>
      <c r="K629" s="25"/>
      <c r="L629" s="74"/>
      <c r="M629" s="25"/>
      <c r="N629" s="25"/>
      <c r="P629" s="19"/>
    </row>
    <row r="630" spans="1:16" ht="12.75" customHeight="1">
      <c r="A630" s="19"/>
      <c r="B630" s="19"/>
      <c r="C630" s="19"/>
      <c r="D630" s="50"/>
      <c r="E630" s="48"/>
      <c r="F630" s="48"/>
      <c r="G630" s="50"/>
      <c r="H630" s="50"/>
      <c r="I630" s="74"/>
      <c r="J630" s="75"/>
      <c r="K630" s="25"/>
      <c r="L630" s="74"/>
      <c r="M630" s="25"/>
      <c r="N630" s="25"/>
      <c r="P630" s="19"/>
    </row>
    <row r="631" spans="1:16" ht="12.75" customHeight="1">
      <c r="A631" s="19"/>
      <c r="B631" s="19"/>
      <c r="C631" s="19"/>
      <c r="D631" s="50"/>
      <c r="E631" s="48"/>
      <c r="F631" s="48"/>
      <c r="G631" s="50"/>
      <c r="H631" s="50"/>
      <c r="I631" s="74"/>
      <c r="J631" s="75"/>
      <c r="K631" s="25"/>
      <c r="L631" s="74"/>
      <c r="M631" s="25"/>
      <c r="N631" s="25"/>
      <c r="P631" s="19"/>
    </row>
    <row r="632" spans="1:16" ht="12.75" customHeight="1">
      <c r="A632" s="19"/>
      <c r="B632" s="19"/>
      <c r="C632" s="19"/>
      <c r="D632" s="50"/>
      <c r="E632" s="48"/>
      <c r="F632" s="48"/>
      <c r="G632" s="50"/>
      <c r="H632" s="50"/>
      <c r="I632" s="74"/>
      <c r="J632" s="75"/>
      <c r="K632" s="25"/>
      <c r="L632" s="74"/>
      <c r="M632" s="25"/>
      <c r="N632" s="25"/>
      <c r="P632" s="19"/>
    </row>
    <row r="633" spans="1:16" ht="12.75" customHeight="1">
      <c r="A633" s="19"/>
      <c r="B633" s="19"/>
      <c r="C633" s="19"/>
      <c r="D633" s="50"/>
      <c r="E633" s="48"/>
      <c r="F633" s="48"/>
      <c r="G633" s="50"/>
      <c r="H633" s="50"/>
      <c r="I633" s="74"/>
      <c r="J633" s="75"/>
      <c r="K633" s="25"/>
      <c r="L633" s="74"/>
      <c r="M633" s="25"/>
      <c r="N633" s="25"/>
      <c r="P633" s="19"/>
    </row>
    <row r="634" spans="1:16" ht="12.75" customHeight="1">
      <c r="A634" s="19"/>
      <c r="B634" s="19"/>
      <c r="C634" s="19"/>
      <c r="D634" s="50"/>
      <c r="E634" s="48"/>
      <c r="F634" s="48"/>
      <c r="G634" s="50"/>
      <c r="H634" s="50"/>
      <c r="I634" s="74"/>
      <c r="J634" s="75"/>
      <c r="K634" s="25"/>
      <c r="L634" s="74"/>
      <c r="M634" s="25"/>
      <c r="N634" s="25"/>
      <c r="P634" s="19"/>
    </row>
    <row r="635" spans="1:16" ht="12.75" customHeight="1">
      <c r="A635" s="19"/>
      <c r="B635" s="19"/>
      <c r="C635" s="19"/>
      <c r="D635" s="50"/>
      <c r="E635" s="48"/>
      <c r="F635" s="48"/>
      <c r="G635" s="50"/>
      <c r="H635" s="50"/>
      <c r="I635" s="74"/>
      <c r="J635" s="75"/>
      <c r="K635" s="25"/>
      <c r="L635" s="74"/>
      <c r="M635" s="25"/>
      <c r="N635" s="25"/>
      <c r="P635" s="19"/>
    </row>
    <row r="636" spans="1:16" ht="12.75" customHeight="1">
      <c r="A636" s="19"/>
      <c r="B636" s="19"/>
      <c r="C636" s="19"/>
      <c r="D636" s="50"/>
      <c r="E636" s="48"/>
      <c r="F636" s="48"/>
      <c r="G636" s="50"/>
      <c r="H636" s="50"/>
      <c r="I636" s="74"/>
      <c r="J636" s="75"/>
      <c r="K636" s="25"/>
      <c r="L636" s="74"/>
      <c r="M636" s="25"/>
      <c r="N636" s="25"/>
      <c r="P636" s="19"/>
    </row>
    <row r="637" spans="1:16" ht="12.75" customHeight="1">
      <c r="A637" s="19"/>
      <c r="B637" s="19"/>
      <c r="C637" s="19"/>
      <c r="D637" s="50"/>
      <c r="E637" s="48"/>
      <c r="F637" s="48"/>
      <c r="G637" s="50"/>
      <c r="H637" s="50"/>
      <c r="I637" s="74"/>
      <c r="J637" s="75"/>
      <c r="K637" s="25"/>
      <c r="L637" s="74"/>
      <c r="M637" s="25"/>
      <c r="N637" s="25"/>
      <c r="P637" s="19"/>
    </row>
    <row r="638" spans="1:16" ht="12.75" customHeight="1">
      <c r="A638" s="19"/>
      <c r="B638" s="19"/>
      <c r="C638" s="19"/>
      <c r="D638" s="50"/>
      <c r="E638" s="48"/>
      <c r="F638" s="48"/>
      <c r="G638" s="50"/>
      <c r="H638" s="50"/>
      <c r="I638" s="74"/>
      <c r="J638" s="75"/>
      <c r="K638" s="25"/>
      <c r="L638" s="74"/>
      <c r="M638" s="25"/>
      <c r="N638" s="25"/>
      <c r="P638" s="19"/>
    </row>
    <row r="639" spans="1:16" ht="12.75" customHeight="1">
      <c r="A639" s="19"/>
      <c r="B639" s="19"/>
      <c r="C639" s="19"/>
      <c r="D639" s="50"/>
      <c r="E639" s="48"/>
      <c r="F639" s="48"/>
      <c r="G639" s="50"/>
      <c r="H639" s="50"/>
      <c r="I639" s="74"/>
      <c r="J639" s="75"/>
      <c r="K639" s="25"/>
      <c r="L639" s="74"/>
      <c r="M639" s="25"/>
      <c r="N639" s="25"/>
      <c r="P639" s="19"/>
    </row>
    <row r="640" spans="1:16" ht="12.75" customHeight="1">
      <c r="A640" s="19"/>
      <c r="B640" s="19"/>
      <c r="C640" s="19"/>
      <c r="D640" s="50"/>
      <c r="E640" s="48"/>
      <c r="F640" s="48"/>
      <c r="G640" s="50"/>
      <c r="H640" s="50"/>
      <c r="I640" s="74"/>
      <c r="J640" s="75"/>
      <c r="K640" s="25"/>
      <c r="L640" s="74"/>
      <c r="M640" s="25"/>
      <c r="N640" s="25"/>
      <c r="P640" s="19"/>
    </row>
    <row r="641" spans="1:16" ht="12.75" customHeight="1">
      <c r="A641" s="19"/>
      <c r="B641" s="19"/>
      <c r="C641" s="19"/>
      <c r="D641" s="50"/>
      <c r="E641" s="48"/>
      <c r="F641" s="48"/>
      <c r="G641" s="50"/>
      <c r="H641" s="50"/>
      <c r="I641" s="74"/>
      <c r="J641" s="75"/>
      <c r="K641" s="25"/>
      <c r="L641" s="74"/>
      <c r="M641" s="25"/>
      <c r="N641" s="25"/>
      <c r="P641" s="19"/>
    </row>
    <row r="642" spans="1:16" ht="12.75" customHeight="1">
      <c r="A642" s="19"/>
      <c r="B642" s="19"/>
      <c r="C642" s="19"/>
      <c r="D642" s="50"/>
      <c r="E642" s="48"/>
      <c r="F642" s="48"/>
      <c r="G642" s="50"/>
      <c r="H642" s="50"/>
      <c r="I642" s="74"/>
      <c r="J642" s="75"/>
      <c r="K642" s="25"/>
      <c r="L642" s="74"/>
      <c r="M642" s="25"/>
      <c r="N642" s="25"/>
      <c r="P642" s="19"/>
    </row>
    <row r="643" spans="1:16" ht="12.75" customHeight="1">
      <c r="A643" s="19"/>
      <c r="B643" s="19"/>
      <c r="C643" s="19"/>
      <c r="D643" s="50"/>
      <c r="E643" s="48"/>
      <c r="F643" s="48"/>
      <c r="G643" s="50"/>
      <c r="H643" s="50"/>
      <c r="I643" s="74"/>
      <c r="J643" s="75"/>
      <c r="K643" s="25"/>
      <c r="L643" s="74"/>
      <c r="M643" s="25"/>
      <c r="N643" s="25"/>
      <c r="P643" s="19"/>
    </row>
    <row r="644" spans="1:16" ht="12.75" customHeight="1">
      <c r="A644" s="19"/>
      <c r="B644" s="19"/>
      <c r="C644" s="19"/>
      <c r="D644" s="50"/>
      <c r="E644" s="48"/>
      <c r="F644" s="48"/>
      <c r="G644" s="50"/>
      <c r="H644" s="50"/>
      <c r="I644" s="74"/>
      <c r="J644" s="75"/>
      <c r="K644" s="25"/>
      <c r="L644" s="74"/>
      <c r="M644" s="25"/>
      <c r="N644" s="25"/>
      <c r="P644" s="19"/>
    </row>
    <row r="645" spans="1:16" ht="12.75" customHeight="1">
      <c r="A645" s="19"/>
      <c r="B645" s="19"/>
      <c r="C645" s="19"/>
      <c r="D645" s="50"/>
      <c r="E645" s="48"/>
      <c r="F645" s="48"/>
      <c r="G645" s="50"/>
      <c r="H645" s="50"/>
      <c r="I645" s="74"/>
      <c r="J645" s="75"/>
      <c r="K645" s="25"/>
      <c r="L645" s="74"/>
      <c r="M645" s="25"/>
      <c r="N645" s="25"/>
      <c r="P645" s="19"/>
    </row>
    <row r="646" spans="1:16" ht="12.75" customHeight="1">
      <c r="A646" s="19"/>
      <c r="B646" s="19"/>
      <c r="C646" s="19"/>
      <c r="D646" s="50"/>
      <c r="E646" s="48"/>
      <c r="F646" s="48"/>
      <c r="G646" s="50"/>
      <c r="H646" s="50"/>
      <c r="I646" s="74"/>
      <c r="J646" s="75"/>
      <c r="K646" s="25"/>
      <c r="L646" s="74"/>
      <c r="M646" s="25"/>
      <c r="N646" s="25"/>
      <c r="P646" s="19"/>
    </row>
    <row r="647" spans="1:16" ht="12.75" customHeight="1">
      <c r="A647" s="19"/>
      <c r="B647" s="19"/>
      <c r="C647" s="19"/>
      <c r="D647" s="50"/>
      <c r="E647" s="48"/>
      <c r="F647" s="48"/>
      <c r="G647" s="50"/>
      <c r="H647" s="50"/>
      <c r="I647" s="74"/>
      <c r="J647" s="75"/>
      <c r="K647" s="25"/>
      <c r="L647" s="74"/>
      <c r="M647" s="25"/>
      <c r="N647" s="25"/>
      <c r="P647" s="19"/>
    </row>
    <row r="648" spans="1:16" ht="12.75" customHeight="1">
      <c r="A648" s="19"/>
      <c r="B648" s="19"/>
      <c r="C648" s="19"/>
      <c r="D648" s="50"/>
      <c r="E648" s="48"/>
      <c r="F648" s="48"/>
      <c r="G648" s="50"/>
      <c r="H648" s="50"/>
      <c r="I648" s="74"/>
      <c r="J648" s="75"/>
      <c r="K648" s="25"/>
      <c r="L648" s="74"/>
      <c r="M648" s="25"/>
      <c r="N648" s="25"/>
      <c r="P648" s="19"/>
    </row>
    <row r="649" spans="1:16" ht="12.75" customHeight="1">
      <c r="A649" s="19"/>
      <c r="B649" s="19"/>
      <c r="C649" s="19"/>
      <c r="D649" s="50"/>
      <c r="E649" s="48"/>
      <c r="F649" s="48"/>
      <c r="G649" s="50"/>
      <c r="H649" s="50"/>
      <c r="I649" s="74"/>
      <c r="J649" s="75"/>
      <c r="K649" s="25"/>
      <c r="L649" s="74"/>
      <c r="M649" s="25"/>
      <c r="N649" s="25"/>
      <c r="P649" s="19"/>
    </row>
    <row r="650" spans="1:16" ht="12.75" customHeight="1">
      <c r="A650" s="19"/>
      <c r="B650" s="19"/>
      <c r="C650" s="19"/>
      <c r="D650" s="50"/>
      <c r="E650" s="48"/>
      <c r="F650" s="48"/>
      <c r="G650" s="50"/>
      <c r="H650" s="50"/>
      <c r="I650" s="74"/>
      <c r="J650" s="75"/>
      <c r="K650" s="25"/>
      <c r="L650" s="74"/>
      <c r="M650" s="25"/>
      <c r="N650" s="25"/>
      <c r="P650" s="19"/>
    </row>
    <row r="651" spans="1:16" ht="12.75" customHeight="1">
      <c r="A651" s="19"/>
      <c r="B651" s="19"/>
      <c r="C651" s="19"/>
      <c r="D651" s="50"/>
      <c r="E651" s="48"/>
      <c r="F651" s="48"/>
      <c r="G651" s="50"/>
      <c r="H651" s="50"/>
      <c r="I651" s="74"/>
      <c r="J651" s="75"/>
      <c r="K651" s="25"/>
      <c r="L651" s="74"/>
      <c r="M651" s="25"/>
      <c r="N651" s="25"/>
      <c r="P651" s="19"/>
    </row>
    <row r="652" spans="1:16" ht="12.75" customHeight="1">
      <c r="A652" s="19"/>
      <c r="B652" s="19"/>
      <c r="C652" s="19"/>
      <c r="D652" s="50"/>
      <c r="E652" s="48"/>
      <c r="F652" s="48"/>
      <c r="G652" s="50"/>
      <c r="H652" s="50"/>
      <c r="I652" s="74"/>
      <c r="J652" s="75"/>
      <c r="K652" s="25"/>
      <c r="L652" s="74"/>
      <c r="M652" s="25"/>
      <c r="N652" s="25"/>
      <c r="P652" s="19"/>
    </row>
    <row r="653" spans="1:16" ht="12.75" customHeight="1">
      <c r="A653" s="19"/>
      <c r="B653" s="19"/>
      <c r="C653" s="19"/>
      <c r="D653" s="50"/>
      <c r="E653" s="48"/>
      <c r="F653" s="48"/>
      <c r="G653" s="50"/>
      <c r="H653" s="50"/>
      <c r="I653" s="74"/>
      <c r="J653" s="75"/>
      <c r="K653" s="25"/>
      <c r="L653" s="74"/>
      <c r="M653" s="25"/>
      <c r="N653" s="25"/>
      <c r="P653" s="19"/>
    </row>
    <row r="654" spans="1:16" ht="12.75" customHeight="1">
      <c r="A654" s="19"/>
      <c r="B654" s="19"/>
      <c r="C654" s="19"/>
      <c r="D654" s="50"/>
      <c r="E654" s="48"/>
      <c r="F654" s="48"/>
      <c r="G654" s="50"/>
      <c r="H654" s="50"/>
      <c r="I654" s="74"/>
      <c r="J654" s="75"/>
      <c r="K654" s="25"/>
      <c r="L654" s="74"/>
      <c r="M654" s="25"/>
      <c r="N654" s="25"/>
      <c r="P654" s="19"/>
    </row>
    <row r="655" spans="1:16" ht="12.75" customHeight="1">
      <c r="A655" s="19"/>
      <c r="B655" s="19"/>
      <c r="C655" s="19"/>
      <c r="D655" s="50"/>
      <c r="E655" s="48"/>
      <c r="F655" s="48"/>
      <c r="G655" s="50"/>
      <c r="H655" s="50"/>
      <c r="I655" s="74"/>
      <c r="J655" s="75"/>
      <c r="K655" s="25"/>
      <c r="L655" s="74"/>
      <c r="M655" s="25"/>
      <c r="N655" s="25"/>
      <c r="P655" s="19"/>
    </row>
    <row r="656" spans="1:16" ht="12.75" customHeight="1">
      <c r="A656" s="19"/>
      <c r="B656" s="19"/>
      <c r="C656" s="19"/>
      <c r="D656" s="50"/>
      <c r="E656" s="48"/>
      <c r="F656" s="48"/>
      <c r="G656" s="50"/>
      <c r="H656" s="50"/>
      <c r="I656" s="74"/>
      <c r="J656" s="75"/>
      <c r="K656" s="25"/>
      <c r="L656" s="74"/>
      <c r="M656" s="25"/>
      <c r="N656" s="25"/>
      <c r="P656" s="19"/>
    </row>
    <row r="657" spans="1:16" ht="12.75" customHeight="1">
      <c r="A657" s="19"/>
      <c r="B657" s="19"/>
      <c r="C657" s="19"/>
      <c r="D657" s="50"/>
      <c r="E657" s="48"/>
      <c r="F657" s="48"/>
      <c r="G657" s="50"/>
      <c r="H657" s="50"/>
      <c r="I657" s="74"/>
      <c r="J657" s="75"/>
      <c r="K657" s="25"/>
      <c r="L657" s="74"/>
      <c r="M657" s="25"/>
      <c r="N657" s="25"/>
      <c r="P657" s="19"/>
    </row>
    <row r="658" spans="1:16" ht="12.75" customHeight="1">
      <c r="A658" s="19"/>
      <c r="B658" s="19"/>
      <c r="C658" s="19"/>
      <c r="D658" s="50"/>
      <c r="E658" s="48"/>
      <c r="F658" s="48"/>
      <c r="G658" s="50"/>
      <c r="H658" s="50"/>
      <c r="I658" s="74"/>
      <c r="J658" s="75"/>
      <c r="K658" s="25"/>
      <c r="L658" s="74"/>
      <c r="M658" s="25"/>
      <c r="N658" s="25"/>
      <c r="P658" s="19"/>
    </row>
    <row r="659" spans="1:16" ht="12.75" customHeight="1">
      <c r="A659" s="19"/>
      <c r="B659" s="19"/>
      <c r="C659" s="19"/>
      <c r="D659" s="50"/>
      <c r="E659" s="48"/>
      <c r="F659" s="48"/>
      <c r="G659" s="50"/>
      <c r="H659" s="50"/>
      <c r="I659" s="74"/>
      <c r="J659" s="75"/>
      <c r="K659" s="25"/>
      <c r="L659" s="74"/>
      <c r="M659" s="25"/>
      <c r="N659" s="25"/>
      <c r="P659" s="19"/>
    </row>
    <row r="660" spans="1:16" ht="12.75" customHeight="1">
      <c r="A660" s="19"/>
      <c r="B660" s="19"/>
      <c r="C660" s="19"/>
      <c r="D660" s="50"/>
      <c r="E660" s="48"/>
      <c r="F660" s="48"/>
      <c r="G660" s="50"/>
      <c r="H660" s="50"/>
      <c r="I660" s="74"/>
      <c r="J660" s="75"/>
      <c r="K660" s="25"/>
      <c r="L660" s="74"/>
      <c r="M660" s="25"/>
      <c r="N660" s="25"/>
      <c r="P660" s="19"/>
    </row>
    <row r="661" spans="1:16" ht="12.75" customHeight="1">
      <c r="A661" s="19"/>
      <c r="B661" s="19"/>
      <c r="C661" s="19"/>
      <c r="D661" s="50"/>
      <c r="E661" s="48"/>
      <c r="F661" s="48"/>
      <c r="G661" s="50"/>
      <c r="H661" s="50"/>
      <c r="I661" s="74"/>
      <c r="J661" s="75"/>
      <c r="K661" s="25"/>
      <c r="L661" s="74"/>
      <c r="M661" s="25"/>
      <c r="N661" s="25"/>
      <c r="P661" s="19"/>
    </row>
    <row r="662" spans="1:16" ht="12.75" customHeight="1">
      <c r="A662" s="19"/>
      <c r="B662" s="19"/>
      <c r="C662" s="19"/>
      <c r="D662" s="50"/>
      <c r="E662" s="48"/>
      <c r="F662" s="48"/>
      <c r="G662" s="50"/>
      <c r="H662" s="50"/>
      <c r="I662" s="74"/>
      <c r="J662" s="75"/>
      <c r="K662" s="25"/>
      <c r="L662" s="74"/>
      <c r="M662" s="25"/>
      <c r="N662" s="25"/>
      <c r="P662" s="19"/>
    </row>
    <row r="663" spans="1:16" ht="12.75" customHeight="1">
      <c r="A663" s="19"/>
      <c r="B663" s="19"/>
      <c r="C663" s="19"/>
      <c r="D663" s="50"/>
      <c r="E663" s="48"/>
      <c r="F663" s="48"/>
      <c r="G663" s="50"/>
      <c r="H663" s="50"/>
      <c r="I663" s="74"/>
      <c r="J663" s="75"/>
      <c r="K663" s="25"/>
      <c r="L663" s="74"/>
      <c r="M663" s="25"/>
      <c r="N663" s="25"/>
      <c r="P663" s="19"/>
    </row>
    <row r="664" spans="1:16" ht="12.75" customHeight="1">
      <c r="A664" s="19"/>
      <c r="B664" s="19"/>
      <c r="C664" s="19"/>
      <c r="D664" s="50"/>
      <c r="E664" s="48"/>
      <c r="F664" s="48"/>
      <c r="G664" s="50"/>
      <c r="H664" s="50"/>
      <c r="I664" s="74"/>
      <c r="J664" s="75"/>
      <c r="K664" s="25"/>
      <c r="L664" s="74"/>
      <c r="M664" s="25"/>
      <c r="N664" s="25"/>
      <c r="P664" s="19"/>
    </row>
    <row r="665" spans="1:16" ht="12.75" customHeight="1">
      <c r="A665" s="19"/>
      <c r="B665" s="19"/>
      <c r="C665" s="19"/>
      <c r="D665" s="50"/>
      <c r="E665" s="48"/>
      <c r="F665" s="48"/>
      <c r="G665" s="50"/>
      <c r="H665" s="50"/>
      <c r="I665" s="74"/>
      <c r="J665" s="75"/>
      <c r="K665" s="25"/>
      <c r="L665" s="74"/>
      <c r="M665" s="25"/>
      <c r="N665" s="25"/>
      <c r="P665" s="19"/>
    </row>
    <row r="666" spans="1:16" ht="12.75" customHeight="1">
      <c r="A666" s="19"/>
      <c r="B666" s="19"/>
      <c r="C666" s="19"/>
      <c r="D666" s="50"/>
      <c r="E666" s="48"/>
      <c r="F666" s="48"/>
      <c r="G666" s="50"/>
      <c r="H666" s="50"/>
      <c r="I666" s="74"/>
      <c r="J666" s="75"/>
      <c r="K666" s="25"/>
      <c r="L666" s="74"/>
      <c r="M666" s="25"/>
      <c r="N666" s="25"/>
      <c r="P666" s="19"/>
    </row>
    <row r="667" spans="1:16" ht="12.75" customHeight="1">
      <c r="A667" s="19"/>
      <c r="B667" s="19"/>
      <c r="C667" s="19"/>
      <c r="D667" s="50"/>
      <c r="E667" s="48"/>
      <c r="F667" s="48"/>
      <c r="G667" s="50"/>
      <c r="H667" s="50"/>
      <c r="I667" s="74"/>
      <c r="J667" s="75"/>
      <c r="K667" s="25"/>
      <c r="L667" s="74"/>
      <c r="M667" s="25"/>
      <c r="N667" s="25"/>
      <c r="P667" s="19"/>
    </row>
    <row r="668" spans="1:16" ht="12.75" customHeight="1">
      <c r="A668" s="19"/>
      <c r="B668" s="19"/>
      <c r="C668" s="19"/>
      <c r="D668" s="50"/>
      <c r="E668" s="48"/>
      <c r="F668" s="48"/>
      <c r="G668" s="50"/>
      <c r="H668" s="50"/>
      <c r="I668" s="74"/>
      <c r="J668" s="75"/>
      <c r="K668" s="25"/>
      <c r="L668" s="74"/>
      <c r="M668" s="25"/>
      <c r="N668" s="25"/>
      <c r="P668" s="19"/>
    </row>
    <row r="669" spans="1:16" ht="12.75" customHeight="1">
      <c r="A669" s="19"/>
      <c r="B669" s="19"/>
      <c r="C669" s="19"/>
      <c r="D669" s="50"/>
      <c r="E669" s="48"/>
      <c r="F669" s="48"/>
      <c r="G669" s="50"/>
      <c r="H669" s="50"/>
      <c r="I669" s="74"/>
      <c r="J669" s="75"/>
      <c r="K669" s="25"/>
      <c r="L669" s="74"/>
      <c r="M669" s="25"/>
      <c r="N669" s="25"/>
      <c r="P669" s="19"/>
    </row>
    <row r="670" spans="1:16" ht="12.75" customHeight="1">
      <c r="A670" s="19"/>
      <c r="B670" s="19"/>
      <c r="C670" s="19"/>
      <c r="D670" s="50"/>
      <c r="E670" s="48"/>
      <c r="F670" s="48"/>
      <c r="G670" s="50"/>
      <c r="H670" s="50"/>
      <c r="I670" s="74"/>
      <c r="J670" s="75"/>
      <c r="K670" s="25"/>
      <c r="L670" s="74"/>
      <c r="M670" s="25"/>
      <c r="N670" s="25"/>
      <c r="P670" s="19"/>
    </row>
    <row r="671" spans="1:16" ht="12.75" customHeight="1">
      <c r="A671" s="19"/>
      <c r="B671" s="19"/>
      <c r="C671" s="19"/>
      <c r="D671" s="50"/>
      <c r="E671" s="48"/>
      <c r="F671" s="48"/>
      <c r="G671" s="50"/>
      <c r="H671" s="50"/>
      <c r="I671" s="74"/>
      <c r="J671" s="75"/>
      <c r="K671" s="25"/>
      <c r="L671" s="74"/>
      <c r="M671" s="25"/>
      <c r="N671" s="25"/>
      <c r="P671" s="19"/>
    </row>
    <row r="672" spans="1:16" ht="12.75" customHeight="1">
      <c r="A672" s="19"/>
      <c r="B672" s="19"/>
      <c r="C672" s="19"/>
      <c r="D672" s="50"/>
      <c r="E672" s="48"/>
      <c r="F672" s="48"/>
      <c r="G672" s="50"/>
      <c r="H672" s="50"/>
      <c r="I672" s="74"/>
      <c r="J672" s="75"/>
      <c r="K672" s="25"/>
      <c r="L672" s="74"/>
      <c r="M672" s="25"/>
      <c r="N672" s="25"/>
      <c r="P672" s="19"/>
    </row>
    <row r="673" spans="1:16" ht="12.75" customHeight="1">
      <c r="A673" s="19"/>
      <c r="B673" s="19"/>
      <c r="C673" s="19"/>
      <c r="D673" s="50"/>
      <c r="E673" s="48"/>
      <c r="F673" s="48"/>
      <c r="G673" s="50"/>
      <c r="H673" s="50"/>
      <c r="I673" s="74"/>
      <c r="J673" s="75"/>
      <c r="K673" s="25"/>
      <c r="L673" s="74"/>
      <c r="M673" s="25"/>
      <c r="N673" s="25"/>
      <c r="P673" s="19"/>
    </row>
    <row r="674" spans="1:16" ht="12.75" customHeight="1">
      <c r="A674" s="19"/>
      <c r="B674" s="19"/>
      <c r="C674" s="19"/>
      <c r="D674" s="50"/>
      <c r="E674" s="48"/>
      <c r="F674" s="48"/>
      <c r="G674" s="50"/>
      <c r="H674" s="50"/>
      <c r="I674" s="74"/>
      <c r="J674" s="75"/>
      <c r="K674" s="25"/>
      <c r="L674" s="74"/>
      <c r="M674" s="25"/>
      <c r="N674" s="25"/>
      <c r="P674" s="19"/>
    </row>
    <row r="675" spans="1:16" ht="12.75" customHeight="1">
      <c r="A675" s="19"/>
      <c r="B675" s="19"/>
      <c r="C675" s="19"/>
      <c r="D675" s="50"/>
      <c r="E675" s="48"/>
      <c r="F675" s="48"/>
      <c r="G675" s="50"/>
      <c r="H675" s="50"/>
      <c r="I675" s="74"/>
      <c r="J675" s="75"/>
      <c r="K675" s="25"/>
      <c r="L675" s="74"/>
      <c r="M675" s="25"/>
      <c r="N675" s="25"/>
      <c r="P675" s="19"/>
    </row>
    <row r="676" spans="1:16" ht="12.75" customHeight="1">
      <c r="A676" s="19"/>
      <c r="B676" s="19"/>
      <c r="C676" s="19"/>
      <c r="D676" s="50"/>
      <c r="E676" s="48"/>
      <c r="F676" s="48"/>
      <c r="G676" s="50"/>
      <c r="H676" s="50"/>
      <c r="I676" s="74"/>
      <c r="J676" s="75"/>
      <c r="K676" s="25"/>
      <c r="L676" s="74"/>
      <c r="M676" s="25"/>
      <c r="N676" s="25"/>
      <c r="P676" s="19"/>
    </row>
    <row r="677" spans="1:16" ht="12.75" customHeight="1">
      <c r="A677" s="19"/>
      <c r="B677" s="19"/>
      <c r="C677" s="19"/>
      <c r="D677" s="50"/>
      <c r="E677" s="48"/>
      <c r="F677" s="48"/>
      <c r="G677" s="50"/>
      <c r="H677" s="50"/>
      <c r="I677" s="74"/>
      <c r="J677" s="75"/>
      <c r="K677" s="25"/>
      <c r="L677" s="74"/>
      <c r="M677" s="25"/>
      <c r="N677" s="25"/>
      <c r="P677" s="19"/>
    </row>
    <row r="678" spans="1:16" ht="12.75" customHeight="1">
      <c r="A678" s="19"/>
      <c r="B678" s="19"/>
      <c r="C678" s="19"/>
      <c r="D678" s="50"/>
      <c r="E678" s="48"/>
      <c r="F678" s="48"/>
      <c r="G678" s="50"/>
      <c r="H678" s="50"/>
      <c r="I678" s="74"/>
      <c r="J678" s="75"/>
      <c r="K678" s="25"/>
      <c r="L678" s="74"/>
      <c r="M678" s="25"/>
      <c r="N678" s="25"/>
      <c r="P678" s="19"/>
    </row>
    <row r="679" spans="1:16" ht="12.75" customHeight="1">
      <c r="A679" s="19"/>
      <c r="B679" s="19"/>
      <c r="C679" s="19"/>
      <c r="D679" s="50"/>
      <c r="E679" s="48"/>
      <c r="F679" s="48"/>
      <c r="G679" s="50"/>
      <c r="H679" s="50"/>
      <c r="I679" s="74"/>
      <c r="J679" s="75"/>
      <c r="K679" s="25"/>
      <c r="L679" s="74"/>
      <c r="M679" s="25"/>
      <c r="N679" s="25"/>
      <c r="P679" s="19"/>
    </row>
    <row r="680" spans="1:16" ht="12.75" customHeight="1">
      <c r="A680" s="19"/>
      <c r="B680" s="19"/>
      <c r="C680" s="19"/>
      <c r="D680" s="50"/>
      <c r="E680" s="48"/>
      <c r="F680" s="48"/>
      <c r="G680" s="50"/>
      <c r="H680" s="50"/>
      <c r="I680" s="74"/>
      <c r="J680" s="75"/>
      <c r="K680" s="25"/>
      <c r="L680" s="74"/>
      <c r="M680" s="25"/>
      <c r="N680" s="25"/>
      <c r="P680" s="19"/>
    </row>
    <row r="681" spans="1:16" ht="12.75" customHeight="1">
      <c r="A681" s="19"/>
      <c r="B681" s="19"/>
      <c r="C681" s="19"/>
      <c r="D681" s="50"/>
      <c r="E681" s="48"/>
      <c r="F681" s="48"/>
      <c r="G681" s="50"/>
      <c r="H681" s="50"/>
      <c r="I681" s="74"/>
      <c r="J681" s="75"/>
      <c r="K681" s="25"/>
      <c r="L681" s="74"/>
      <c r="M681" s="25"/>
      <c r="N681" s="25"/>
      <c r="P681" s="19"/>
    </row>
    <row r="682" spans="1:16" ht="12.75" customHeight="1">
      <c r="A682" s="19"/>
      <c r="B682" s="19"/>
      <c r="C682" s="19"/>
      <c r="D682" s="50"/>
      <c r="E682" s="48"/>
      <c r="F682" s="48"/>
      <c r="G682" s="50"/>
      <c r="H682" s="50"/>
      <c r="I682" s="74"/>
      <c r="J682" s="75"/>
      <c r="K682" s="25"/>
      <c r="L682" s="74"/>
      <c r="M682" s="25"/>
      <c r="N682" s="25"/>
      <c r="P682" s="19"/>
    </row>
    <row r="683" spans="1:16" ht="12.75" customHeight="1">
      <c r="A683" s="19"/>
      <c r="B683" s="19"/>
      <c r="C683" s="19"/>
      <c r="D683" s="50"/>
      <c r="E683" s="48"/>
      <c r="F683" s="48"/>
      <c r="G683" s="50"/>
      <c r="H683" s="50"/>
      <c r="I683" s="74"/>
      <c r="J683" s="75"/>
      <c r="K683" s="25"/>
      <c r="L683" s="74"/>
      <c r="M683" s="25"/>
      <c r="N683" s="25"/>
      <c r="P683" s="19"/>
    </row>
    <row r="684" spans="1:16" ht="12.75" customHeight="1">
      <c r="A684" s="19"/>
      <c r="B684" s="19"/>
      <c r="C684" s="19"/>
      <c r="D684" s="50"/>
      <c r="E684" s="48"/>
      <c r="F684" s="48"/>
      <c r="G684" s="50"/>
      <c r="H684" s="50"/>
      <c r="I684" s="74"/>
      <c r="J684" s="75"/>
      <c r="K684" s="25"/>
      <c r="L684" s="74"/>
      <c r="M684" s="25"/>
      <c r="N684" s="25"/>
      <c r="P684" s="19"/>
    </row>
    <row r="685" spans="1:16" ht="12.75" customHeight="1">
      <c r="A685" s="19"/>
      <c r="B685" s="19"/>
      <c r="C685" s="19"/>
      <c r="D685" s="50"/>
      <c r="E685" s="48"/>
      <c r="F685" s="48"/>
      <c r="G685" s="50"/>
      <c r="H685" s="50"/>
      <c r="I685" s="74"/>
      <c r="J685" s="75"/>
      <c r="K685" s="25"/>
      <c r="L685" s="74"/>
      <c r="M685" s="25"/>
      <c r="N685" s="25"/>
      <c r="P685" s="19"/>
    </row>
    <row r="686" spans="1:16" ht="12.75" customHeight="1">
      <c r="A686" s="19"/>
      <c r="B686" s="19"/>
      <c r="C686" s="19"/>
      <c r="D686" s="50"/>
      <c r="E686" s="48"/>
      <c r="F686" s="48"/>
      <c r="G686" s="50"/>
      <c r="H686" s="50"/>
      <c r="I686" s="74"/>
      <c r="J686" s="75"/>
      <c r="K686" s="25"/>
      <c r="L686" s="74"/>
      <c r="M686" s="25"/>
      <c r="N686" s="25"/>
      <c r="P686" s="19"/>
    </row>
    <row r="687" spans="1:16" ht="12.75" customHeight="1">
      <c r="A687" s="19"/>
      <c r="B687" s="19"/>
      <c r="C687" s="19"/>
      <c r="D687" s="50"/>
      <c r="E687" s="48"/>
      <c r="F687" s="48"/>
      <c r="G687" s="50"/>
      <c r="H687" s="50"/>
      <c r="I687" s="74"/>
      <c r="J687" s="75"/>
      <c r="K687" s="25"/>
      <c r="L687" s="74"/>
      <c r="M687" s="25"/>
      <c r="N687" s="25"/>
      <c r="P687" s="19"/>
    </row>
    <row r="688" spans="1:16" ht="12.75" customHeight="1">
      <c r="A688" s="19"/>
      <c r="B688" s="19"/>
      <c r="C688" s="19"/>
      <c r="D688" s="50"/>
      <c r="E688" s="48"/>
      <c r="F688" s="48"/>
      <c r="G688" s="50"/>
      <c r="H688" s="50"/>
      <c r="I688" s="74"/>
      <c r="J688" s="75"/>
      <c r="K688" s="25"/>
      <c r="L688" s="74"/>
      <c r="M688" s="25"/>
      <c r="N688" s="25"/>
      <c r="P688" s="19"/>
    </row>
    <row r="689" spans="1:16" ht="12.75" customHeight="1">
      <c r="A689" s="19"/>
      <c r="B689" s="19"/>
      <c r="C689" s="19"/>
      <c r="D689" s="50"/>
      <c r="E689" s="48"/>
      <c r="F689" s="48"/>
      <c r="G689" s="50"/>
      <c r="H689" s="50"/>
      <c r="I689" s="74"/>
      <c r="J689" s="75"/>
      <c r="K689" s="25"/>
      <c r="L689" s="74"/>
      <c r="M689" s="25"/>
      <c r="N689" s="25"/>
      <c r="P689" s="19"/>
    </row>
    <row r="690" spans="1:16" ht="12.75" customHeight="1">
      <c r="A690" s="19"/>
      <c r="B690" s="19"/>
      <c r="C690" s="19"/>
      <c r="D690" s="50"/>
      <c r="E690" s="48"/>
      <c r="F690" s="48"/>
      <c r="G690" s="50"/>
      <c r="H690" s="50"/>
      <c r="I690" s="74"/>
      <c r="J690" s="75"/>
      <c r="K690" s="25"/>
      <c r="L690" s="74"/>
      <c r="M690" s="25"/>
      <c r="N690" s="25"/>
      <c r="P690" s="19"/>
    </row>
    <row r="691" spans="1:16" ht="12.75" customHeight="1">
      <c r="A691" s="19"/>
      <c r="B691" s="19"/>
      <c r="C691" s="19"/>
      <c r="D691" s="50"/>
      <c r="E691" s="48"/>
      <c r="F691" s="48"/>
      <c r="G691" s="50"/>
      <c r="H691" s="50"/>
      <c r="I691" s="74"/>
      <c r="J691" s="75"/>
      <c r="K691" s="25"/>
      <c r="L691" s="74"/>
      <c r="M691" s="25"/>
      <c r="N691" s="25"/>
      <c r="P691" s="19"/>
    </row>
    <row r="692" spans="1:16" ht="12.75" customHeight="1">
      <c r="A692" s="19"/>
      <c r="B692" s="19"/>
      <c r="C692" s="19"/>
      <c r="D692" s="50"/>
      <c r="E692" s="48"/>
      <c r="F692" s="48"/>
      <c r="G692" s="50"/>
      <c r="H692" s="50"/>
      <c r="I692" s="74"/>
      <c r="J692" s="75"/>
      <c r="K692" s="25"/>
      <c r="L692" s="74"/>
      <c r="M692" s="25"/>
      <c r="N692" s="25"/>
      <c r="P692" s="19"/>
    </row>
    <row r="693" spans="1:16" ht="12.75" customHeight="1">
      <c r="A693" s="19"/>
      <c r="B693" s="19"/>
      <c r="C693" s="19"/>
      <c r="D693" s="50"/>
      <c r="E693" s="48"/>
      <c r="F693" s="48"/>
      <c r="G693" s="50"/>
      <c r="H693" s="50"/>
      <c r="I693" s="74"/>
      <c r="J693" s="75"/>
      <c r="K693" s="25"/>
      <c r="L693" s="74"/>
      <c r="M693" s="25"/>
      <c r="N693" s="25"/>
      <c r="P693" s="19"/>
    </row>
    <row r="694" spans="1:16" ht="12.75" customHeight="1">
      <c r="A694" s="19"/>
      <c r="B694" s="19"/>
      <c r="C694" s="19"/>
      <c r="D694" s="50"/>
      <c r="E694" s="48"/>
      <c r="F694" s="48"/>
      <c r="G694" s="50"/>
      <c r="H694" s="50"/>
      <c r="I694" s="74"/>
      <c r="J694" s="75"/>
      <c r="K694" s="25"/>
      <c r="L694" s="74"/>
      <c r="M694" s="25"/>
      <c r="N694" s="25"/>
      <c r="P694" s="19"/>
    </row>
    <row r="695" spans="1:16" ht="12.75" customHeight="1">
      <c r="A695" s="19"/>
      <c r="B695" s="19"/>
      <c r="C695" s="19"/>
      <c r="D695" s="50"/>
      <c r="E695" s="48"/>
      <c r="F695" s="48"/>
      <c r="G695" s="50"/>
      <c r="H695" s="50"/>
      <c r="I695" s="74"/>
      <c r="J695" s="75"/>
      <c r="K695" s="25"/>
      <c r="L695" s="74"/>
      <c r="M695" s="25"/>
      <c r="N695" s="25"/>
      <c r="P695" s="19"/>
    </row>
    <row r="696" spans="1:16" ht="12.75" customHeight="1">
      <c r="A696" s="19"/>
      <c r="B696" s="19"/>
      <c r="C696" s="19"/>
      <c r="D696" s="50"/>
      <c r="E696" s="48"/>
      <c r="F696" s="48"/>
      <c r="G696" s="50"/>
      <c r="H696" s="50"/>
      <c r="I696" s="74"/>
      <c r="J696" s="75"/>
      <c r="K696" s="25"/>
      <c r="L696" s="74"/>
      <c r="M696" s="25"/>
      <c r="N696" s="25"/>
      <c r="P696" s="19"/>
    </row>
    <row r="697" spans="1:16" ht="12.75" customHeight="1">
      <c r="A697" s="19"/>
      <c r="B697" s="19"/>
      <c r="C697" s="19"/>
      <c r="D697" s="50"/>
      <c r="E697" s="48"/>
      <c r="F697" s="48"/>
      <c r="G697" s="50"/>
      <c r="H697" s="50"/>
      <c r="I697" s="74"/>
      <c r="J697" s="75"/>
      <c r="K697" s="25"/>
      <c r="L697" s="74"/>
      <c r="M697" s="25"/>
      <c r="N697" s="25"/>
      <c r="P697" s="19"/>
    </row>
    <row r="698" spans="1:16" ht="12.75" customHeight="1">
      <c r="A698" s="19"/>
      <c r="B698" s="19"/>
      <c r="C698" s="19"/>
      <c r="D698" s="50"/>
      <c r="E698" s="48"/>
      <c r="F698" s="48"/>
      <c r="G698" s="50"/>
      <c r="H698" s="50"/>
      <c r="I698" s="74"/>
      <c r="J698" s="75"/>
      <c r="K698" s="25"/>
      <c r="L698" s="74"/>
      <c r="M698" s="25"/>
      <c r="N698" s="25"/>
      <c r="P698" s="19"/>
    </row>
    <row r="699" spans="1:16" ht="12.75" customHeight="1">
      <c r="A699" s="19"/>
      <c r="B699" s="19"/>
      <c r="C699" s="19"/>
      <c r="D699" s="50"/>
      <c r="E699" s="48"/>
      <c r="F699" s="48"/>
      <c r="G699" s="50"/>
      <c r="H699" s="50"/>
      <c r="I699" s="74"/>
      <c r="J699" s="75"/>
      <c r="K699" s="25"/>
      <c r="L699" s="74"/>
      <c r="M699" s="25"/>
      <c r="N699" s="25"/>
      <c r="P699" s="19"/>
    </row>
    <row r="700" spans="1:16" ht="12.75" customHeight="1">
      <c r="A700" s="19"/>
      <c r="B700" s="19"/>
      <c r="C700" s="19"/>
      <c r="D700" s="50"/>
      <c r="E700" s="48"/>
      <c r="F700" s="48"/>
      <c r="G700" s="50"/>
      <c r="H700" s="50"/>
      <c r="I700" s="74"/>
      <c r="J700" s="75"/>
      <c r="K700" s="25"/>
      <c r="L700" s="74"/>
      <c r="M700" s="25"/>
      <c r="N700" s="25"/>
      <c r="P700" s="19"/>
    </row>
    <row r="701" spans="1:16" ht="12.75" customHeight="1">
      <c r="A701" s="19"/>
      <c r="B701" s="19"/>
      <c r="C701" s="19"/>
      <c r="D701" s="50"/>
      <c r="E701" s="48"/>
      <c r="F701" s="48"/>
      <c r="G701" s="50"/>
      <c r="H701" s="50"/>
      <c r="I701" s="74"/>
      <c r="J701" s="75"/>
      <c r="K701" s="25"/>
      <c r="L701" s="74"/>
      <c r="M701" s="25"/>
      <c r="N701" s="25"/>
      <c r="P701" s="19"/>
    </row>
    <row r="702" spans="1:16" ht="12.75" customHeight="1">
      <c r="A702" s="19"/>
      <c r="B702" s="19"/>
      <c r="C702" s="19"/>
      <c r="D702" s="50"/>
      <c r="E702" s="48"/>
      <c r="F702" s="48"/>
      <c r="G702" s="50"/>
      <c r="H702" s="50"/>
      <c r="I702" s="74"/>
      <c r="J702" s="75"/>
      <c r="K702" s="25"/>
      <c r="L702" s="74"/>
      <c r="M702" s="25"/>
      <c r="N702" s="25"/>
      <c r="P702" s="19"/>
    </row>
    <row r="703" spans="1:16" ht="12.75" customHeight="1">
      <c r="A703" s="19"/>
      <c r="B703" s="19"/>
      <c r="C703" s="19"/>
      <c r="D703" s="50"/>
      <c r="E703" s="48"/>
      <c r="F703" s="48"/>
      <c r="G703" s="50"/>
      <c r="H703" s="50"/>
      <c r="I703" s="74"/>
      <c r="J703" s="75"/>
      <c r="K703" s="25"/>
      <c r="L703" s="74"/>
      <c r="M703" s="25"/>
      <c r="N703" s="25"/>
      <c r="P703" s="19"/>
    </row>
    <row r="704" spans="1:16" ht="12.75" customHeight="1">
      <c r="A704" s="19"/>
      <c r="B704" s="19"/>
      <c r="C704" s="19"/>
      <c r="D704" s="50"/>
      <c r="E704" s="48"/>
      <c r="F704" s="48"/>
      <c r="G704" s="50"/>
      <c r="H704" s="50"/>
      <c r="I704" s="74"/>
      <c r="J704" s="75"/>
      <c r="K704" s="25"/>
      <c r="L704" s="74"/>
      <c r="M704" s="25"/>
      <c r="N704" s="25"/>
      <c r="P704" s="19"/>
    </row>
    <row r="705" spans="1:16" ht="12.75" customHeight="1">
      <c r="A705" s="19"/>
      <c r="B705" s="19"/>
      <c r="C705" s="19"/>
      <c r="D705" s="50"/>
      <c r="E705" s="48"/>
      <c r="F705" s="48"/>
      <c r="G705" s="50"/>
      <c r="H705" s="50"/>
      <c r="I705" s="74"/>
      <c r="J705" s="75"/>
      <c r="K705" s="25"/>
      <c r="L705" s="74"/>
      <c r="M705" s="25"/>
      <c r="N705" s="25"/>
      <c r="P705" s="19"/>
    </row>
    <row r="706" spans="1:16" ht="12.75" customHeight="1">
      <c r="A706" s="19"/>
      <c r="B706" s="19"/>
      <c r="C706" s="19"/>
      <c r="D706" s="50"/>
      <c r="E706" s="48"/>
      <c r="F706" s="48"/>
      <c r="G706" s="50"/>
      <c r="H706" s="50"/>
      <c r="I706" s="74"/>
      <c r="J706" s="75"/>
      <c r="K706" s="25"/>
      <c r="L706" s="74"/>
      <c r="M706" s="25"/>
      <c r="N706" s="25"/>
      <c r="P706" s="19"/>
    </row>
    <row r="707" spans="1:16" ht="12.75" customHeight="1">
      <c r="A707" s="19"/>
      <c r="B707" s="19"/>
      <c r="C707" s="19"/>
      <c r="D707" s="50"/>
      <c r="E707" s="48"/>
      <c r="F707" s="48"/>
      <c r="G707" s="50"/>
      <c r="H707" s="50"/>
      <c r="I707" s="74"/>
      <c r="J707" s="75"/>
      <c r="K707" s="25"/>
      <c r="L707" s="74"/>
      <c r="M707" s="25"/>
      <c r="N707" s="25"/>
      <c r="P707" s="19"/>
    </row>
    <row r="708" spans="1:16" ht="12.75" customHeight="1">
      <c r="A708" s="19"/>
      <c r="B708" s="19"/>
      <c r="C708" s="19"/>
      <c r="D708" s="50"/>
      <c r="E708" s="48"/>
      <c r="F708" s="48"/>
      <c r="G708" s="50"/>
      <c r="H708" s="50"/>
      <c r="I708" s="74"/>
      <c r="J708" s="75"/>
      <c r="K708" s="25"/>
      <c r="L708" s="74"/>
      <c r="M708" s="25"/>
      <c r="N708" s="25"/>
      <c r="P708" s="19"/>
    </row>
    <row r="709" spans="1:16" ht="12.75" customHeight="1">
      <c r="A709" s="19"/>
      <c r="B709" s="19"/>
      <c r="C709" s="19"/>
      <c r="D709" s="50"/>
      <c r="E709" s="48"/>
      <c r="F709" s="48"/>
      <c r="G709" s="50"/>
      <c r="H709" s="50"/>
      <c r="I709" s="74"/>
      <c r="J709" s="75"/>
      <c r="K709" s="25"/>
      <c r="L709" s="74"/>
      <c r="M709" s="25"/>
      <c r="N709" s="25"/>
      <c r="P709" s="19"/>
    </row>
    <row r="710" spans="1:16" ht="12.75" customHeight="1">
      <c r="A710" s="19"/>
      <c r="B710" s="19"/>
      <c r="C710" s="19"/>
      <c r="D710" s="50"/>
      <c r="E710" s="48"/>
      <c r="F710" s="48"/>
      <c r="G710" s="50"/>
      <c r="H710" s="50"/>
      <c r="I710" s="74"/>
      <c r="J710" s="75"/>
      <c r="K710" s="25"/>
      <c r="L710" s="74"/>
      <c r="M710" s="25"/>
      <c r="N710" s="25"/>
      <c r="P710" s="19"/>
    </row>
    <row r="711" spans="1:16" ht="12.75" customHeight="1">
      <c r="A711" s="19"/>
      <c r="B711" s="19"/>
      <c r="C711" s="19"/>
      <c r="D711" s="50"/>
      <c r="E711" s="48"/>
      <c r="F711" s="48"/>
      <c r="G711" s="50"/>
      <c r="H711" s="50"/>
      <c r="I711" s="74"/>
      <c r="J711" s="75"/>
      <c r="K711" s="25"/>
      <c r="L711" s="74"/>
      <c r="M711" s="25"/>
      <c r="N711" s="25"/>
      <c r="P711" s="19"/>
    </row>
    <row r="712" spans="1:16" ht="12.75" customHeight="1">
      <c r="A712" s="19"/>
      <c r="B712" s="19"/>
      <c r="C712" s="19"/>
      <c r="D712" s="50"/>
      <c r="E712" s="48"/>
      <c r="F712" s="48"/>
      <c r="G712" s="50"/>
      <c r="H712" s="50"/>
      <c r="I712" s="74"/>
      <c r="J712" s="75"/>
      <c r="K712" s="25"/>
      <c r="L712" s="74"/>
      <c r="M712" s="25"/>
      <c r="N712" s="25"/>
      <c r="P712" s="19"/>
    </row>
    <row r="713" spans="1:16" ht="12.75" customHeight="1">
      <c r="A713" s="19"/>
      <c r="B713" s="19"/>
      <c r="C713" s="19"/>
      <c r="D713" s="50"/>
      <c r="E713" s="48"/>
      <c r="F713" s="48"/>
      <c r="G713" s="50"/>
      <c r="H713" s="50"/>
      <c r="I713" s="74"/>
      <c r="J713" s="75"/>
      <c r="K713" s="25"/>
      <c r="L713" s="74"/>
      <c r="M713" s="25"/>
      <c r="N713" s="25"/>
      <c r="P713" s="19"/>
    </row>
    <row r="714" spans="1:16" ht="12.75" customHeight="1">
      <c r="A714" s="19"/>
      <c r="B714" s="19"/>
      <c r="C714" s="19"/>
      <c r="D714" s="50"/>
      <c r="E714" s="48"/>
      <c r="F714" s="48"/>
      <c r="G714" s="50"/>
      <c r="H714" s="50"/>
      <c r="I714" s="74"/>
      <c r="J714" s="75"/>
      <c r="K714" s="25"/>
      <c r="L714" s="74"/>
      <c r="M714" s="25"/>
      <c r="N714" s="25"/>
      <c r="P714" s="19"/>
    </row>
    <row r="715" spans="1:16" ht="12.75" customHeight="1">
      <c r="A715" s="19"/>
      <c r="B715" s="19"/>
      <c r="C715" s="19"/>
      <c r="D715" s="50"/>
      <c r="E715" s="48"/>
      <c r="F715" s="48"/>
      <c r="G715" s="50"/>
      <c r="H715" s="50"/>
      <c r="I715" s="74"/>
      <c r="J715" s="75"/>
      <c r="K715" s="25"/>
      <c r="L715" s="74"/>
      <c r="M715" s="25"/>
      <c r="N715" s="25"/>
      <c r="P715" s="19"/>
    </row>
    <row r="716" spans="1:16" ht="12.75" customHeight="1">
      <c r="A716" s="19"/>
      <c r="B716" s="19"/>
      <c r="C716" s="19"/>
      <c r="D716" s="50"/>
      <c r="E716" s="48"/>
      <c r="F716" s="48"/>
      <c r="G716" s="50"/>
      <c r="H716" s="50"/>
      <c r="I716" s="74"/>
      <c r="J716" s="75"/>
      <c r="K716" s="25"/>
      <c r="L716" s="74"/>
      <c r="M716" s="25"/>
      <c r="N716" s="25"/>
      <c r="P716" s="19"/>
    </row>
    <row r="717" spans="1:16" ht="12.75" customHeight="1">
      <c r="A717" s="19"/>
      <c r="B717" s="19"/>
      <c r="C717" s="19"/>
      <c r="D717" s="50"/>
      <c r="E717" s="48"/>
      <c r="F717" s="48"/>
      <c r="G717" s="50"/>
      <c r="H717" s="50"/>
      <c r="I717" s="74"/>
      <c r="J717" s="75"/>
      <c r="K717" s="25"/>
      <c r="L717" s="74"/>
      <c r="M717" s="25"/>
      <c r="N717" s="25"/>
      <c r="P717" s="19"/>
    </row>
    <row r="718" spans="1:16" ht="12.75" customHeight="1">
      <c r="A718" s="19"/>
      <c r="B718" s="19"/>
      <c r="C718" s="19"/>
      <c r="D718" s="50"/>
      <c r="E718" s="48"/>
      <c r="F718" s="48"/>
      <c r="G718" s="50"/>
      <c r="H718" s="50"/>
      <c r="I718" s="74"/>
      <c r="J718" s="75"/>
      <c r="K718" s="25"/>
      <c r="L718" s="74"/>
      <c r="M718" s="25"/>
      <c r="N718" s="25"/>
      <c r="P718" s="19"/>
    </row>
    <row r="719" spans="1:16" ht="12.75" customHeight="1">
      <c r="A719" s="19"/>
      <c r="B719" s="19"/>
      <c r="C719" s="19"/>
      <c r="D719" s="50"/>
      <c r="E719" s="48"/>
      <c r="F719" s="48"/>
      <c r="G719" s="50"/>
      <c r="H719" s="50"/>
      <c r="I719" s="74"/>
      <c r="J719" s="75"/>
      <c r="K719" s="25"/>
      <c r="L719" s="74"/>
      <c r="M719" s="25"/>
      <c r="N719" s="25"/>
      <c r="P719" s="19"/>
    </row>
    <row r="720" spans="1:16" ht="12.75" customHeight="1">
      <c r="A720" s="19"/>
      <c r="B720" s="19"/>
      <c r="C720" s="19"/>
      <c r="D720" s="50"/>
      <c r="E720" s="48"/>
      <c r="F720" s="48"/>
      <c r="G720" s="50"/>
      <c r="H720" s="50"/>
      <c r="I720" s="74"/>
      <c r="J720" s="75"/>
      <c r="K720" s="25"/>
      <c r="L720" s="74"/>
      <c r="M720" s="25"/>
      <c r="N720" s="25"/>
      <c r="P720" s="19"/>
    </row>
    <row r="721" spans="1:16" ht="12.75" customHeight="1">
      <c r="A721" s="19"/>
      <c r="B721" s="19"/>
      <c r="C721" s="19"/>
      <c r="D721" s="50"/>
      <c r="E721" s="48"/>
      <c r="F721" s="48"/>
      <c r="G721" s="50"/>
      <c r="H721" s="50"/>
      <c r="I721" s="74"/>
      <c r="J721" s="75"/>
      <c r="K721" s="25"/>
      <c r="L721" s="74"/>
      <c r="M721" s="25"/>
      <c r="N721" s="25"/>
      <c r="P721" s="19"/>
    </row>
    <row r="722" spans="1:16" ht="12.75" customHeight="1">
      <c r="A722" s="19"/>
      <c r="B722" s="19"/>
      <c r="C722" s="19"/>
      <c r="D722" s="50"/>
      <c r="E722" s="48"/>
      <c r="F722" s="48"/>
      <c r="G722" s="50"/>
      <c r="H722" s="50"/>
      <c r="I722" s="74"/>
      <c r="J722" s="75"/>
      <c r="K722" s="25"/>
      <c r="L722" s="74"/>
      <c r="M722" s="25"/>
      <c r="N722" s="25"/>
      <c r="P722" s="19"/>
    </row>
    <row r="723" spans="1:16" ht="12.75" customHeight="1">
      <c r="A723" s="19"/>
      <c r="B723" s="19"/>
      <c r="C723" s="19"/>
      <c r="D723" s="50"/>
      <c r="E723" s="48"/>
      <c r="F723" s="48"/>
      <c r="G723" s="50"/>
      <c r="H723" s="50"/>
      <c r="I723" s="74"/>
      <c r="J723" s="75"/>
      <c r="K723" s="25"/>
      <c r="L723" s="74"/>
      <c r="M723" s="25"/>
      <c r="N723" s="25"/>
      <c r="P723" s="19"/>
    </row>
    <row r="724" spans="1:16" ht="12.75" customHeight="1">
      <c r="A724" s="19"/>
      <c r="B724" s="19"/>
      <c r="C724" s="19"/>
      <c r="D724" s="50"/>
      <c r="E724" s="48"/>
      <c r="F724" s="48"/>
      <c r="G724" s="50"/>
      <c r="H724" s="50"/>
      <c r="I724" s="74"/>
      <c r="J724" s="75"/>
      <c r="K724" s="25"/>
      <c r="L724" s="74"/>
      <c r="M724" s="25"/>
      <c r="N724" s="25"/>
      <c r="P724" s="19"/>
    </row>
    <row r="725" spans="1:16" ht="12.75" customHeight="1">
      <c r="A725" s="19"/>
      <c r="B725" s="19"/>
      <c r="C725" s="19"/>
      <c r="D725" s="50"/>
      <c r="E725" s="48"/>
      <c r="F725" s="48"/>
      <c r="G725" s="50"/>
      <c r="H725" s="50"/>
      <c r="I725" s="74"/>
      <c r="J725" s="75"/>
      <c r="K725" s="25"/>
      <c r="L725" s="74"/>
      <c r="M725" s="25"/>
      <c r="N725" s="25"/>
      <c r="P725" s="19"/>
    </row>
    <row r="726" spans="1:16" ht="12.75" customHeight="1">
      <c r="A726" s="19"/>
      <c r="B726" s="19"/>
      <c r="C726" s="19"/>
      <c r="D726" s="50"/>
      <c r="E726" s="48"/>
      <c r="F726" s="48"/>
      <c r="G726" s="50"/>
      <c r="H726" s="50"/>
      <c r="I726" s="74"/>
      <c r="J726" s="75"/>
      <c r="K726" s="25"/>
      <c r="L726" s="74"/>
      <c r="M726" s="25"/>
      <c r="N726" s="25"/>
      <c r="P726" s="19"/>
    </row>
    <row r="727" spans="1:16" ht="12.75" customHeight="1">
      <c r="A727" s="19"/>
      <c r="B727" s="19"/>
      <c r="C727" s="19"/>
      <c r="D727" s="50"/>
      <c r="E727" s="48"/>
      <c r="F727" s="48"/>
      <c r="G727" s="50"/>
      <c r="H727" s="50"/>
      <c r="I727" s="74"/>
      <c r="J727" s="75"/>
      <c r="K727" s="25"/>
      <c r="L727" s="74"/>
      <c r="M727" s="25"/>
      <c r="N727" s="25"/>
      <c r="P727" s="19"/>
    </row>
    <row r="728" spans="1:16" ht="12.75" customHeight="1">
      <c r="A728" s="19"/>
      <c r="B728" s="19"/>
      <c r="C728" s="19"/>
      <c r="D728" s="50"/>
      <c r="E728" s="48"/>
      <c r="F728" s="48"/>
      <c r="G728" s="50"/>
      <c r="H728" s="50"/>
      <c r="I728" s="74"/>
      <c r="J728" s="75"/>
      <c r="K728" s="25"/>
      <c r="L728" s="74"/>
      <c r="M728" s="25"/>
      <c r="N728" s="25"/>
      <c r="P728" s="19"/>
    </row>
    <row r="729" spans="1:16" ht="12.75" customHeight="1">
      <c r="A729" s="19"/>
      <c r="B729" s="19"/>
      <c r="C729" s="19"/>
      <c r="D729" s="50"/>
      <c r="E729" s="48"/>
      <c r="F729" s="48"/>
      <c r="G729" s="50"/>
      <c r="H729" s="50"/>
      <c r="I729" s="74"/>
      <c r="J729" s="75"/>
      <c r="K729" s="25"/>
      <c r="L729" s="74"/>
      <c r="M729" s="25"/>
      <c r="N729" s="25"/>
      <c r="P729" s="19"/>
    </row>
    <row r="730" spans="1:16" ht="12.75" customHeight="1">
      <c r="A730" s="19"/>
      <c r="B730" s="19"/>
      <c r="C730" s="19"/>
      <c r="D730" s="50"/>
      <c r="E730" s="48"/>
      <c r="F730" s="48"/>
      <c r="G730" s="50"/>
      <c r="H730" s="50"/>
      <c r="I730" s="74"/>
      <c r="J730" s="75"/>
      <c r="K730" s="25"/>
      <c r="L730" s="74"/>
      <c r="M730" s="25"/>
      <c r="N730" s="25"/>
      <c r="P730" s="19"/>
    </row>
    <row r="731" spans="1:16" ht="12.75" customHeight="1">
      <c r="A731" s="19"/>
      <c r="B731" s="19"/>
      <c r="C731" s="19"/>
      <c r="D731" s="50"/>
      <c r="E731" s="48"/>
      <c r="F731" s="48"/>
      <c r="G731" s="50"/>
      <c r="H731" s="50"/>
      <c r="I731" s="74"/>
      <c r="J731" s="75"/>
      <c r="K731" s="25"/>
      <c r="L731" s="74"/>
      <c r="M731" s="25"/>
      <c r="N731" s="25"/>
      <c r="P731" s="19"/>
    </row>
    <row r="732" spans="1:16" ht="12.75" customHeight="1">
      <c r="A732" s="19"/>
      <c r="B732" s="19"/>
      <c r="C732" s="19"/>
      <c r="D732" s="50"/>
      <c r="E732" s="48"/>
      <c r="F732" s="48"/>
      <c r="G732" s="50"/>
      <c r="H732" s="50"/>
      <c r="I732" s="74"/>
      <c r="J732" s="75"/>
      <c r="K732" s="25"/>
      <c r="L732" s="74"/>
      <c r="M732" s="25"/>
      <c r="N732" s="25"/>
      <c r="P732" s="19"/>
    </row>
    <row r="733" spans="1:16" ht="12.75" customHeight="1">
      <c r="A733" s="19"/>
      <c r="B733" s="19"/>
      <c r="C733" s="19"/>
      <c r="D733" s="50"/>
      <c r="E733" s="48"/>
      <c r="F733" s="48"/>
      <c r="G733" s="50"/>
      <c r="H733" s="50"/>
      <c r="I733" s="74"/>
      <c r="J733" s="75"/>
      <c r="K733" s="25"/>
      <c r="L733" s="74"/>
      <c r="M733" s="25"/>
      <c r="N733" s="25"/>
      <c r="P733" s="19"/>
    </row>
    <row r="734" spans="1:16" ht="12.75" customHeight="1">
      <c r="A734" s="19"/>
      <c r="B734" s="19"/>
      <c r="C734" s="19"/>
      <c r="D734" s="50"/>
      <c r="E734" s="48"/>
      <c r="F734" s="48"/>
      <c r="G734" s="50"/>
      <c r="H734" s="50"/>
      <c r="I734" s="74"/>
      <c r="J734" s="75"/>
      <c r="K734" s="25"/>
      <c r="L734" s="74"/>
      <c r="M734" s="25"/>
      <c r="N734" s="25"/>
      <c r="P734" s="19"/>
    </row>
    <row r="735" spans="1:16" ht="12.75" customHeight="1">
      <c r="A735" s="19"/>
      <c r="B735" s="19"/>
      <c r="C735" s="19"/>
      <c r="D735" s="50"/>
      <c r="E735" s="48"/>
      <c r="F735" s="48"/>
      <c r="G735" s="50"/>
      <c r="H735" s="50"/>
      <c r="I735" s="74"/>
      <c r="J735" s="75"/>
      <c r="K735" s="25"/>
      <c r="L735" s="74"/>
      <c r="M735" s="25"/>
      <c r="N735" s="25"/>
      <c r="P735" s="19"/>
    </row>
    <row r="736" spans="1:16" ht="12.75" customHeight="1">
      <c r="A736" s="19"/>
      <c r="B736" s="19"/>
      <c r="C736" s="19"/>
      <c r="D736" s="50"/>
      <c r="E736" s="48"/>
      <c r="F736" s="48"/>
      <c r="G736" s="50"/>
      <c r="H736" s="50"/>
      <c r="I736" s="74"/>
      <c r="J736" s="75"/>
      <c r="K736" s="25"/>
      <c r="L736" s="74"/>
      <c r="M736" s="25"/>
      <c r="N736" s="25"/>
      <c r="P736" s="19"/>
    </row>
    <row r="737" spans="1:16" ht="12.75" customHeight="1">
      <c r="A737" s="19"/>
      <c r="B737" s="19"/>
      <c r="C737" s="19"/>
      <c r="D737" s="50"/>
      <c r="E737" s="48"/>
      <c r="F737" s="48"/>
      <c r="G737" s="50"/>
      <c r="H737" s="50"/>
      <c r="I737" s="74"/>
      <c r="J737" s="75"/>
      <c r="K737" s="25"/>
      <c r="L737" s="74"/>
      <c r="M737" s="25"/>
      <c r="N737" s="25"/>
      <c r="P737" s="19"/>
    </row>
    <row r="738" spans="1:16" ht="12.75" customHeight="1">
      <c r="A738" s="19"/>
      <c r="B738" s="19"/>
      <c r="C738" s="19"/>
      <c r="D738" s="50"/>
      <c r="E738" s="48"/>
      <c r="F738" s="48"/>
      <c r="G738" s="50"/>
      <c r="H738" s="50"/>
      <c r="I738" s="74"/>
      <c r="J738" s="75"/>
      <c r="K738" s="25"/>
      <c r="L738" s="74"/>
      <c r="M738" s="25"/>
      <c r="N738" s="25"/>
      <c r="P738" s="19"/>
    </row>
    <row r="739" spans="1:16" ht="12.75" customHeight="1">
      <c r="A739" s="19"/>
      <c r="B739" s="19"/>
      <c r="C739" s="19"/>
      <c r="D739" s="50"/>
      <c r="E739" s="48"/>
      <c r="F739" s="48"/>
      <c r="G739" s="50"/>
      <c r="H739" s="50"/>
      <c r="I739" s="74"/>
      <c r="J739" s="75"/>
      <c r="K739" s="25"/>
      <c r="L739" s="74"/>
      <c r="M739" s="25"/>
      <c r="N739" s="25"/>
      <c r="P739" s="19"/>
    </row>
    <row r="740" spans="1:16" ht="12.75" customHeight="1">
      <c r="A740" s="19"/>
      <c r="B740" s="19"/>
      <c r="C740" s="19"/>
      <c r="D740" s="50"/>
      <c r="E740" s="48"/>
      <c r="F740" s="48"/>
      <c r="G740" s="50"/>
      <c r="H740" s="50"/>
      <c r="I740" s="74"/>
      <c r="J740" s="75"/>
      <c r="K740" s="25"/>
      <c r="L740" s="74"/>
      <c r="M740" s="25"/>
      <c r="N740" s="25"/>
      <c r="P740" s="19"/>
    </row>
    <row r="741" spans="1:16" ht="12.75" customHeight="1">
      <c r="A741" s="19"/>
      <c r="B741" s="19"/>
      <c r="C741" s="19"/>
      <c r="D741" s="50"/>
      <c r="E741" s="48"/>
      <c r="F741" s="48"/>
      <c r="G741" s="50"/>
      <c r="H741" s="50"/>
      <c r="I741" s="74"/>
      <c r="J741" s="75"/>
      <c r="K741" s="25"/>
      <c r="L741" s="74"/>
      <c r="M741" s="25"/>
      <c r="N741" s="25"/>
      <c r="P741" s="19"/>
    </row>
    <row r="742" spans="1:16" ht="12.75" customHeight="1">
      <c r="A742" s="19"/>
      <c r="B742" s="19"/>
      <c r="C742" s="19"/>
      <c r="D742" s="50"/>
      <c r="E742" s="48"/>
      <c r="F742" s="48"/>
      <c r="G742" s="50"/>
      <c r="H742" s="50"/>
      <c r="I742" s="74"/>
      <c r="J742" s="75"/>
      <c r="K742" s="25"/>
      <c r="L742" s="74"/>
      <c r="M742" s="25"/>
      <c r="N742" s="25"/>
      <c r="P742" s="19"/>
    </row>
    <row r="743" spans="1:16" ht="12.75" customHeight="1">
      <c r="A743" s="19"/>
      <c r="B743" s="19"/>
      <c r="C743" s="19"/>
      <c r="D743" s="50"/>
      <c r="E743" s="48"/>
      <c r="F743" s="48"/>
      <c r="G743" s="50"/>
      <c r="H743" s="50"/>
      <c r="I743" s="74"/>
      <c r="J743" s="75"/>
      <c r="K743" s="25"/>
      <c r="L743" s="74"/>
      <c r="M743" s="25"/>
      <c r="N743" s="25"/>
      <c r="P743" s="19"/>
    </row>
    <row r="744" spans="1:16" ht="12.75" customHeight="1">
      <c r="A744" s="19"/>
      <c r="B744" s="19"/>
      <c r="C744" s="19"/>
      <c r="D744" s="50"/>
      <c r="E744" s="48"/>
      <c r="F744" s="48"/>
      <c r="G744" s="50"/>
      <c r="H744" s="50"/>
      <c r="I744" s="74"/>
      <c r="J744" s="75"/>
      <c r="K744" s="25"/>
      <c r="L744" s="74"/>
      <c r="M744" s="25"/>
      <c r="N744" s="25"/>
      <c r="P744" s="19"/>
    </row>
    <row r="745" spans="1:16" ht="12.75" customHeight="1">
      <c r="A745" s="19"/>
      <c r="B745" s="19"/>
      <c r="C745" s="19"/>
      <c r="D745" s="50"/>
      <c r="E745" s="48"/>
      <c r="F745" s="48"/>
      <c r="G745" s="50"/>
      <c r="H745" s="50"/>
      <c r="I745" s="74"/>
      <c r="J745" s="75"/>
      <c r="K745" s="25"/>
      <c r="L745" s="74"/>
      <c r="M745" s="25"/>
      <c r="N745" s="25"/>
      <c r="P745" s="19"/>
    </row>
    <row r="746" spans="1:16" ht="12.75" customHeight="1">
      <c r="A746" s="19"/>
      <c r="B746" s="19"/>
      <c r="C746" s="19"/>
      <c r="D746" s="50"/>
      <c r="E746" s="48"/>
      <c r="F746" s="48"/>
      <c r="G746" s="50"/>
      <c r="H746" s="50"/>
      <c r="I746" s="74"/>
      <c r="J746" s="75"/>
      <c r="K746" s="25"/>
      <c r="L746" s="74"/>
      <c r="M746" s="25"/>
      <c r="N746" s="25"/>
      <c r="P746" s="19"/>
    </row>
    <row r="747" spans="1:16" ht="12.75" customHeight="1">
      <c r="A747" s="19"/>
      <c r="B747" s="19"/>
      <c r="C747" s="19"/>
      <c r="D747" s="50"/>
      <c r="E747" s="48"/>
      <c r="F747" s="48"/>
      <c r="G747" s="50"/>
      <c r="H747" s="50"/>
      <c r="I747" s="74"/>
      <c r="J747" s="75"/>
      <c r="K747" s="25"/>
      <c r="L747" s="74"/>
      <c r="M747" s="25"/>
      <c r="N747" s="25"/>
      <c r="P747" s="19"/>
    </row>
    <row r="748" spans="1:16" ht="12.75" customHeight="1">
      <c r="A748" s="19"/>
      <c r="B748" s="19"/>
      <c r="C748" s="19"/>
      <c r="D748" s="50"/>
      <c r="E748" s="48"/>
      <c r="F748" s="48"/>
      <c r="G748" s="50"/>
      <c r="H748" s="50"/>
      <c r="I748" s="74"/>
      <c r="J748" s="75"/>
      <c r="K748" s="25"/>
      <c r="L748" s="74"/>
      <c r="M748" s="25"/>
      <c r="N748" s="25"/>
      <c r="P748" s="19"/>
    </row>
    <row r="749" spans="1:16" ht="12.75" customHeight="1">
      <c r="A749" s="19"/>
      <c r="B749" s="19"/>
      <c r="C749" s="19"/>
      <c r="D749" s="50"/>
      <c r="E749" s="48"/>
      <c r="F749" s="48"/>
      <c r="G749" s="50"/>
      <c r="H749" s="50"/>
      <c r="I749" s="74"/>
      <c r="J749" s="75"/>
      <c r="K749" s="25"/>
      <c r="L749" s="74"/>
      <c r="M749" s="25"/>
      <c r="N749" s="25"/>
      <c r="P749" s="19"/>
    </row>
    <row r="750" spans="1:16" ht="12.75" customHeight="1">
      <c r="A750" s="19"/>
      <c r="B750" s="19"/>
      <c r="C750" s="19"/>
      <c r="D750" s="50"/>
      <c r="E750" s="48"/>
      <c r="F750" s="48"/>
      <c r="G750" s="50"/>
      <c r="H750" s="50"/>
      <c r="I750" s="74"/>
      <c r="J750" s="75"/>
      <c r="K750" s="25"/>
      <c r="L750" s="74"/>
      <c r="M750" s="25"/>
      <c r="N750" s="25"/>
      <c r="P750" s="19"/>
    </row>
    <row r="751" spans="1:16" ht="12.75" customHeight="1">
      <c r="A751" s="19"/>
      <c r="B751" s="19"/>
      <c r="C751" s="19"/>
      <c r="D751" s="50"/>
      <c r="E751" s="48"/>
      <c r="F751" s="48"/>
      <c r="G751" s="50"/>
      <c r="H751" s="50"/>
      <c r="I751" s="74"/>
      <c r="J751" s="75"/>
      <c r="K751" s="25"/>
      <c r="L751" s="74"/>
      <c r="M751" s="25"/>
      <c r="N751" s="25"/>
      <c r="P751" s="19"/>
    </row>
    <row r="752" spans="1:16" ht="12.75" customHeight="1">
      <c r="A752" s="19"/>
      <c r="B752" s="19"/>
      <c r="C752" s="19"/>
      <c r="D752" s="50"/>
      <c r="E752" s="48"/>
      <c r="F752" s="48"/>
      <c r="G752" s="50"/>
      <c r="H752" s="50"/>
      <c r="I752" s="74"/>
      <c r="J752" s="75"/>
      <c r="K752" s="25"/>
      <c r="L752" s="74"/>
      <c r="M752" s="25"/>
      <c r="N752" s="25"/>
      <c r="P752" s="19"/>
    </row>
    <row r="753" spans="1:16" ht="12.75" customHeight="1">
      <c r="A753" s="19"/>
      <c r="B753" s="19"/>
      <c r="C753" s="19"/>
      <c r="D753" s="50"/>
      <c r="E753" s="48"/>
      <c r="F753" s="48"/>
      <c r="G753" s="50"/>
      <c r="H753" s="50"/>
      <c r="I753" s="74"/>
      <c r="J753" s="75"/>
      <c r="K753" s="25"/>
      <c r="L753" s="74"/>
      <c r="M753" s="25"/>
      <c r="N753" s="25"/>
      <c r="P753" s="19"/>
    </row>
    <row r="754" spans="1:16" ht="12.75" customHeight="1">
      <c r="A754" s="19"/>
      <c r="B754" s="19"/>
      <c r="C754" s="19"/>
      <c r="D754" s="50"/>
      <c r="E754" s="48"/>
      <c r="F754" s="48"/>
      <c r="G754" s="50"/>
      <c r="H754" s="50"/>
      <c r="I754" s="74"/>
      <c r="J754" s="75"/>
      <c r="K754" s="25"/>
      <c r="L754" s="74"/>
      <c r="M754" s="25"/>
      <c r="N754" s="25"/>
      <c r="P754" s="19"/>
    </row>
    <row r="755" spans="1:16" ht="12.75" customHeight="1">
      <c r="A755" s="19"/>
      <c r="B755" s="19"/>
      <c r="C755" s="19"/>
      <c r="D755" s="50"/>
      <c r="E755" s="48"/>
      <c r="F755" s="48"/>
      <c r="G755" s="50"/>
      <c r="H755" s="50"/>
      <c r="I755" s="74"/>
      <c r="J755" s="75"/>
      <c r="K755" s="25"/>
      <c r="L755" s="74"/>
      <c r="M755" s="25"/>
      <c r="N755" s="25"/>
      <c r="P755" s="19"/>
    </row>
    <row r="756" spans="1:16" ht="12.75" customHeight="1">
      <c r="A756" s="19"/>
      <c r="B756" s="19"/>
      <c r="C756" s="19"/>
      <c r="D756" s="50"/>
      <c r="E756" s="48"/>
      <c r="F756" s="48"/>
      <c r="G756" s="50"/>
      <c r="H756" s="50"/>
      <c r="I756" s="74"/>
      <c r="J756" s="75"/>
      <c r="K756" s="25"/>
      <c r="L756" s="74"/>
      <c r="M756" s="25"/>
      <c r="N756" s="25"/>
      <c r="P756" s="19"/>
    </row>
    <row r="757" spans="1:16" ht="12.75" customHeight="1">
      <c r="A757" s="19"/>
      <c r="B757" s="19"/>
      <c r="C757" s="19"/>
      <c r="D757" s="50"/>
      <c r="E757" s="48"/>
      <c r="F757" s="48"/>
      <c r="G757" s="50"/>
      <c r="H757" s="50"/>
      <c r="I757" s="74"/>
      <c r="J757" s="75"/>
      <c r="K757" s="25"/>
      <c r="L757" s="74"/>
      <c r="M757" s="25"/>
      <c r="N757" s="25"/>
      <c r="P757" s="19"/>
    </row>
    <row r="758" spans="1:16" ht="12.75" customHeight="1">
      <c r="A758" s="19"/>
      <c r="B758" s="19"/>
      <c r="C758" s="19"/>
      <c r="D758" s="50"/>
      <c r="E758" s="48"/>
      <c r="F758" s="48"/>
      <c r="G758" s="50"/>
      <c r="H758" s="50"/>
      <c r="I758" s="74"/>
      <c r="J758" s="75"/>
      <c r="K758" s="25"/>
      <c r="L758" s="74"/>
      <c r="M758" s="25"/>
      <c r="N758" s="25"/>
      <c r="P758" s="19"/>
    </row>
    <row r="759" spans="1:16" ht="12.75" customHeight="1">
      <c r="A759" s="19"/>
      <c r="B759" s="19"/>
      <c r="C759" s="19"/>
      <c r="D759" s="50"/>
      <c r="E759" s="48"/>
      <c r="F759" s="48"/>
      <c r="G759" s="50"/>
      <c r="H759" s="50"/>
      <c r="I759" s="74"/>
      <c r="J759" s="75"/>
      <c r="K759" s="25"/>
      <c r="L759" s="74"/>
      <c r="M759" s="25"/>
      <c r="N759" s="25"/>
      <c r="P759" s="19"/>
    </row>
    <row r="760" spans="1:16" ht="12.75" customHeight="1">
      <c r="A760" s="19"/>
      <c r="B760" s="19"/>
      <c r="C760" s="19"/>
      <c r="D760" s="50"/>
      <c r="E760" s="48"/>
      <c r="F760" s="48"/>
      <c r="G760" s="50"/>
      <c r="H760" s="50"/>
      <c r="I760" s="74"/>
      <c r="J760" s="75"/>
      <c r="K760" s="25"/>
      <c r="L760" s="74"/>
      <c r="M760" s="25"/>
      <c r="N760" s="25"/>
      <c r="P760" s="19"/>
    </row>
    <row r="761" spans="1:16" ht="12.75" customHeight="1">
      <c r="A761" s="19"/>
      <c r="B761" s="19"/>
      <c r="C761" s="19"/>
      <c r="D761" s="50"/>
      <c r="E761" s="48"/>
      <c r="F761" s="48"/>
      <c r="G761" s="50"/>
      <c r="H761" s="50"/>
      <c r="I761" s="74"/>
      <c r="J761" s="75"/>
      <c r="K761" s="25"/>
      <c r="L761" s="74"/>
      <c r="M761" s="25"/>
      <c r="N761" s="25"/>
      <c r="P761" s="19"/>
    </row>
    <row r="762" spans="1:16" ht="12.75" customHeight="1">
      <c r="A762" s="19"/>
      <c r="B762" s="19"/>
      <c r="C762" s="19"/>
      <c r="D762" s="50"/>
      <c r="E762" s="48"/>
      <c r="F762" s="48"/>
      <c r="G762" s="50"/>
      <c r="H762" s="50"/>
      <c r="I762" s="74"/>
      <c r="J762" s="75"/>
      <c r="K762" s="25"/>
      <c r="L762" s="74"/>
      <c r="M762" s="25"/>
      <c r="N762" s="25"/>
      <c r="P762" s="19"/>
    </row>
    <row r="763" spans="1:16" ht="12.75" customHeight="1">
      <c r="A763" s="19"/>
      <c r="B763" s="19"/>
      <c r="C763" s="19"/>
      <c r="D763" s="50"/>
      <c r="E763" s="48"/>
      <c r="F763" s="48"/>
      <c r="G763" s="50"/>
      <c r="H763" s="50"/>
      <c r="I763" s="74"/>
      <c r="J763" s="75"/>
      <c r="K763" s="25"/>
      <c r="L763" s="74"/>
      <c r="M763" s="25"/>
      <c r="N763" s="25"/>
      <c r="P763" s="19"/>
    </row>
    <row r="764" spans="1:16" ht="12.75" customHeight="1">
      <c r="A764" s="19"/>
      <c r="B764" s="19"/>
      <c r="C764" s="19"/>
      <c r="D764" s="50"/>
      <c r="E764" s="48"/>
      <c r="F764" s="48"/>
      <c r="G764" s="50"/>
      <c r="H764" s="50"/>
      <c r="I764" s="74"/>
      <c r="J764" s="75"/>
      <c r="K764" s="25"/>
      <c r="L764" s="74"/>
      <c r="M764" s="25"/>
      <c r="N764" s="25"/>
      <c r="P764" s="19"/>
    </row>
    <row r="765" spans="1:16" ht="12.75" customHeight="1">
      <c r="A765" s="19"/>
      <c r="B765" s="19"/>
      <c r="C765" s="19"/>
      <c r="D765" s="50"/>
      <c r="E765" s="48"/>
      <c r="F765" s="48"/>
      <c r="G765" s="50"/>
      <c r="H765" s="50"/>
      <c r="I765" s="74"/>
      <c r="J765" s="75"/>
      <c r="K765" s="25"/>
      <c r="L765" s="74"/>
      <c r="M765" s="25"/>
      <c r="N765" s="25"/>
      <c r="P765" s="19"/>
    </row>
    <row r="766" spans="1:16" ht="12.75" customHeight="1">
      <c r="A766" s="19"/>
      <c r="B766" s="19"/>
      <c r="C766" s="19"/>
      <c r="D766" s="50"/>
      <c r="E766" s="48"/>
      <c r="F766" s="48"/>
      <c r="G766" s="50"/>
      <c r="H766" s="50"/>
      <c r="I766" s="74"/>
      <c r="J766" s="75"/>
      <c r="K766" s="25"/>
      <c r="L766" s="74"/>
      <c r="M766" s="25"/>
      <c r="N766" s="25"/>
      <c r="P766" s="19"/>
    </row>
    <row r="767" spans="1:16" ht="12.75" customHeight="1">
      <c r="A767" s="19"/>
      <c r="B767" s="19"/>
      <c r="C767" s="19"/>
      <c r="D767" s="50"/>
      <c r="E767" s="48"/>
      <c r="F767" s="48"/>
      <c r="G767" s="50"/>
      <c r="H767" s="50"/>
      <c r="I767" s="74"/>
      <c r="J767" s="75"/>
      <c r="K767" s="25"/>
      <c r="L767" s="74"/>
      <c r="M767" s="25"/>
      <c r="N767" s="25"/>
      <c r="P767" s="19"/>
    </row>
    <row r="768" spans="1:16" ht="12.75" customHeight="1">
      <c r="A768" s="19"/>
      <c r="B768" s="19"/>
      <c r="C768" s="19"/>
      <c r="D768" s="50"/>
      <c r="E768" s="48"/>
      <c r="F768" s="48"/>
      <c r="G768" s="50"/>
      <c r="H768" s="50"/>
      <c r="I768" s="74"/>
      <c r="J768" s="75"/>
      <c r="K768" s="25"/>
      <c r="L768" s="74"/>
      <c r="M768" s="25"/>
      <c r="N768" s="25"/>
      <c r="P768" s="19"/>
    </row>
    <row r="769" spans="1:16" ht="12.75" customHeight="1">
      <c r="A769" s="19"/>
      <c r="B769" s="19"/>
      <c r="C769" s="19"/>
      <c r="D769" s="50"/>
      <c r="E769" s="48"/>
      <c r="F769" s="48"/>
      <c r="G769" s="50"/>
      <c r="H769" s="50"/>
      <c r="I769" s="74"/>
      <c r="J769" s="75"/>
      <c r="K769" s="25"/>
      <c r="L769" s="74"/>
      <c r="M769" s="25"/>
      <c r="N769" s="25"/>
      <c r="P769" s="19"/>
    </row>
    <row r="770" spans="1:16" ht="12.75" customHeight="1">
      <c r="A770" s="19"/>
      <c r="B770" s="19"/>
      <c r="C770" s="19"/>
      <c r="D770" s="50"/>
      <c r="E770" s="48"/>
      <c r="F770" s="48"/>
      <c r="G770" s="50"/>
      <c r="H770" s="50"/>
      <c r="I770" s="74"/>
      <c r="J770" s="75"/>
      <c r="K770" s="25"/>
      <c r="L770" s="74"/>
      <c r="M770" s="25"/>
      <c r="N770" s="25"/>
      <c r="P770" s="19"/>
    </row>
    <row r="771" spans="1:16" ht="12.75" customHeight="1">
      <c r="A771" s="19"/>
      <c r="B771" s="19"/>
      <c r="C771" s="19"/>
      <c r="D771" s="50"/>
      <c r="E771" s="48"/>
      <c r="F771" s="48"/>
      <c r="G771" s="50"/>
      <c r="H771" s="50"/>
      <c r="I771" s="74"/>
      <c r="J771" s="75"/>
      <c r="K771" s="25"/>
      <c r="L771" s="74"/>
      <c r="M771" s="25"/>
      <c r="N771" s="25"/>
      <c r="P771" s="19"/>
    </row>
    <row r="772" spans="1:16" ht="12.75" customHeight="1">
      <c r="A772" s="19"/>
      <c r="B772" s="19"/>
      <c r="C772" s="19"/>
      <c r="D772" s="50"/>
      <c r="E772" s="48"/>
      <c r="F772" s="48"/>
      <c r="G772" s="50"/>
      <c r="H772" s="50"/>
      <c r="I772" s="74"/>
      <c r="J772" s="75"/>
      <c r="K772" s="25"/>
      <c r="L772" s="74"/>
      <c r="M772" s="25"/>
      <c r="N772" s="25"/>
      <c r="P772" s="19"/>
    </row>
    <row r="773" spans="1:16" ht="12.75" customHeight="1">
      <c r="A773" s="19"/>
      <c r="B773" s="19"/>
      <c r="C773" s="19"/>
      <c r="D773" s="50"/>
      <c r="E773" s="48"/>
      <c r="F773" s="48"/>
      <c r="G773" s="50"/>
      <c r="H773" s="50"/>
      <c r="I773" s="74"/>
      <c r="J773" s="75"/>
      <c r="K773" s="25"/>
      <c r="L773" s="74"/>
      <c r="M773" s="25"/>
      <c r="N773" s="25"/>
      <c r="P773" s="19"/>
    </row>
    <row r="774" spans="1:16" ht="12.75" customHeight="1">
      <c r="A774" s="19"/>
      <c r="B774" s="19"/>
      <c r="C774" s="19"/>
      <c r="D774" s="50"/>
      <c r="E774" s="48"/>
      <c r="F774" s="48"/>
      <c r="G774" s="50"/>
      <c r="H774" s="50"/>
      <c r="I774" s="74"/>
      <c r="J774" s="75"/>
      <c r="K774" s="25"/>
      <c r="L774" s="74"/>
      <c r="M774" s="25"/>
      <c r="N774" s="25"/>
      <c r="P774" s="19"/>
    </row>
    <row r="775" spans="1:16" ht="12.75" customHeight="1">
      <c r="A775" s="19"/>
      <c r="B775" s="19"/>
      <c r="C775" s="19"/>
      <c r="D775" s="50"/>
      <c r="E775" s="48"/>
      <c r="F775" s="48"/>
      <c r="G775" s="50"/>
      <c r="H775" s="50"/>
      <c r="I775" s="74"/>
      <c r="J775" s="75"/>
      <c r="K775" s="25"/>
      <c r="L775" s="74"/>
      <c r="M775" s="25"/>
      <c r="N775" s="25"/>
      <c r="P775" s="19"/>
    </row>
    <row r="776" spans="1:16" ht="12.75" customHeight="1">
      <c r="A776" s="19"/>
      <c r="B776" s="19"/>
      <c r="C776" s="19"/>
      <c r="D776" s="50"/>
      <c r="E776" s="48"/>
      <c r="F776" s="48"/>
      <c r="G776" s="50"/>
      <c r="H776" s="50"/>
      <c r="I776" s="74"/>
      <c r="J776" s="75"/>
      <c r="K776" s="25"/>
      <c r="L776" s="74"/>
      <c r="M776" s="25"/>
      <c r="N776" s="25"/>
      <c r="P776" s="19"/>
    </row>
    <row r="777" spans="1:16" ht="12.75" customHeight="1">
      <c r="A777" s="19"/>
      <c r="B777" s="19"/>
      <c r="C777" s="19"/>
      <c r="D777" s="50"/>
      <c r="E777" s="48"/>
      <c r="F777" s="48"/>
      <c r="G777" s="50"/>
      <c r="H777" s="50"/>
      <c r="I777" s="74"/>
      <c r="J777" s="75"/>
      <c r="K777" s="25"/>
      <c r="L777" s="74"/>
      <c r="M777" s="25"/>
      <c r="N777" s="25"/>
      <c r="P777" s="19"/>
    </row>
    <row r="778" spans="1:16" ht="12.75" customHeight="1">
      <c r="A778" s="19"/>
      <c r="B778" s="19"/>
      <c r="C778" s="19"/>
      <c r="D778" s="50"/>
      <c r="E778" s="48"/>
      <c r="F778" s="48"/>
      <c r="G778" s="50"/>
      <c r="H778" s="50"/>
      <c r="I778" s="74"/>
      <c r="J778" s="75"/>
      <c r="K778" s="25"/>
      <c r="L778" s="74"/>
      <c r="M778" s="25"/>
      <c r="N778" s="25"/>
      <c r="P778" s="19"/>
    </row>
    <row r="779" spans="1:16" ht="12.75" customHeight="1">
      <c r="A779" s="19"/>
      <c r="B779" s="19"/>
      <c r="C779" s="19"/>
      <c r="D779" s="50"/>
      <c r="E779" s="48"/>
      <c r="F779" s="48"/>
      <c r="G779" s="50"/>
      <c r="H779" s="50"/>
      <c r="I779" s="74"/>
      <c r="J779" s="75"/>
      <c r="K779" s="25"/>
      <c r="L779" s="74"/>
      <c r="M779" s="25"/>
      <c r="N779" s="25"/>
      <c r="P779" s="19"/>
    </row>
    <row r="780" spans="1:16" ht="12.75" customHeight="1">
      <c r="A780" s="19"/>
      <c r="B780" s="19"/>
      <c r="C780" s="19"/>
      <c r="D780" s="50"/>
      <c r="E780" s="48"/>
      <c r="F780" s="48"/>
      <c r="G780" s="50"/>
      <c r="H780" s="50"/>
      <c r="I780" s="74"/>
      <c r="J780" s="75"/>
      <c r="K780" s="25"/>
      <c r="L780" s="74"/>
      <c r="M780" s="25"/>
      <c r="N780" s="25"/>
      <c r="P780" s="19"/>
    </row>
    <row r="781" spans="1:16" ht="12.75" customHeight="1">
      <c r="A781" s="19"/>
      <c r="B781" s="19"/>
      <c r="C781" s="19"/>
      <c r="D781" s="50"/>
      <c r="E781" s="48"/>
      <c r="F781" s="48"/>
      <c r="G781" s="50"/>
      <c r="H781" s="50"/>
      <c r="I781" s="74"/>
      <c r="J781" s="75"/>
      <c r="K781" s="25"/>
      <c r="L781" s="74"/>
      <c r="M781" s="25"/>
      <c r="N781" s="25"/>
      <c r="P781" s="19"/>
    </row>
    <row r="782" spans="1:16" ht="12.75" customHeight="1">
      <c r="A782" s="19"/>
      <c r="B782" s="19"/>
      <c r="C782" s="19"/>
      <c r="D782" s="50"/>
      <c r="E782" s="48"/>
      <c r="F782" s="48"/>
      <c r="G782" s="50"/>
      <c r="H782" s="50"/>
      <c r="I782" s="74"/>
      <c r="J782" s="75"/>
      <c r="K782" s="25"/>
      <c r="L782" s="74"/>
      <c r="M782" s="25"/>
      <c r="N782" s="25"/>
      <c r="P782" s="19"/>
    </row>
    <row r="783" spans="1:16" ht="12.75" customHeight="1">
      <c r="A783" s="19"/>
      <c r="B783" s="19"/>
      <c r="C783" s="19"/>
      <c r="D783" s="50"/>
      <c r="E783" s="48"/>
      <c r="F783" s="48"/>
      <c r="G783" s="50"/>
      <c r="H783" s="50"/>
      <c r="I783" s="74"/>
      <c r="J783" s="75"/>
      <c r="K783" s="25"/>
      <c r="L783" s="74"/>
      <c r="M783" s="25"/>
      <c r="N783" s="25"/>
      <c r="P783" s="19"/>
    </row>
    <row r="784" spans="1:16" ht="12.75" customHeight="1">
      <c r="A784" s="19"/>
      <c r="B784" s="19"/>
      <c r="C784" s="19"/>
      <c r="D784" s="50"/>
      <c r="E784" s="48"/>
      <c r="F784" s="48"/>
      <c r="G784" s="50"/>
      <c r="H784" s="50"/>
      <c r="I784" s="74"/>
      <c r="J784" s="75"/>
      <c r="K784" s="25"/>
      <c r="L784" s="74"/>
      <c r="M784" s="25"/>
      <c r="N784" s="25"/>
      <c r="P784" s="19"/>
    </row>
    <row r="785" spans="1:16" ht="12.75" customHeight="1">
      <c r="A785" s="19"/>
      <c r="B785" s="19"/>
      <c r="C785" s="19"/>
      <c r="D785" s="50"/>
      <c r="E785" s="48"/>
      <c r="F785" s="48"/>
      <c r="G785" s="50"/>
      <c r="H785" s="50"/>
      <c r="I785" s="74"/>
      <c r="J785" s="75"/>
      <c r="K785" s="25"/>
      <c r="L785" s="74"/>
      <c r="M785" s="25"/>
      <c r="N785" s="25"/>
      <c r="P785" s="19"/>
    </row>
    <row r="786" spans="1:16" ht="12.75" customHeight="1">
      <c r="A786" s="19"/>
      <c r="B786" s="19"/>
      <c r="C786" s="19"/>
      <c r="D786" s="50"/>
      <c r="E786" s="48"/>
      <c r="F786" s="48"/>
      <c r="G786" s="50"/>
      <c r="H786" s="50"/>
      <c r="I786" s="74"/>
      <c r="J786" s="75"/>
      <c r="K786" s="25"/>
      <c r="L786" s="74"/>
      <c r="M786" s="25"/>
      <c r="N786" s="25"/>
      <c r="P786" s="19"/>
    </row>
    <row r="787" spans="1:16" ht="12.75" customHeight="1">
      <c r="A787" s="19"/>
      <c r="B787" s="19"/>
      <c r="C787" s="19"/>
      <c r="D787" s="50"/>
      <c r="E787" s="48"/>
      <c r="F787" s="48"/>
      <c r="G787" s="50"/>
      <c r="H787" s="50"/>
      <c r="I787" s="74"/>
      <c r="J787" s="75"/>
      <c r="K787" s="25"/>
      <c r="L787" s="74"/>
      <c r="M787" s="25"/>
      <c r="N787" s="25"/>
      <c r="P787" s="19"/>
    </row>
    <row r="788" spans="1:16" ht="12.75" customHeight="1">
      <c r="A788" s="19"/>
      <c r="B788" s="19"/>
      <c r="C788" s="19"/>
      <c r="D788" s="50"/>
      <c r="E788" s="48"/>
      <c r="F788" s="48"/>
      <c r="G788" s="50"/>
      <c r="H788" s="50"/>
      <c r="I788" s="74"/>
      <c r="J788" s="75"/>
      <c r="K788" s="25"/>
      <c r="L788" s="74"/>
      <c r="M788" s="25"/>
      <c r="N788" s="25"/>
      <c r="P788" s="19"/>
    </row>
    <row r="789" spans="1:16" ht="12.75" customHeight="1">
      <c r="A789" s="19"/>
      <c r="B789" s="19"/>
      <c r="C789" s="19"/>
      <c r="D789" s="50"/>
      <c r="E789" s="48"/>
      <c r="F789" s="48"/>
      <c r="G789" s="50"/>
      <c r="H789" s="50"/>
      <c r="I789" s="74"/>
      <c r="J789" s="75"/>
      <c r="K789" s="25"/>
      <c r="L789" s="74"/>
      <c r="M789" s="25"/>
      <c r="N789" s="25"/>
      <c r="P789" s="19"/>
    </row>
    <row r="790" spans="1:16" ht="12.75" customHeight="1">
      <c r="A790" s="19"/>
      <c r="B790" s="19"/>
      <c r="C790" s="19"/>
      <c r="D790" s="50"/>
      <c r="E790" s="48"/>
      <c r="F790" s="48"/>
      <c r="G790" s="50"/>
      <c r="H790" s="50"/>
      <c r="I790" s="74"/>
      <c r="J790" s="75"/>
      <c r="K790" s="25"/>
      <c r="L790" s="74"/>
      <c r="M790" s="25"/>
      <c r="N790" s="25"/>
      <c r="P790" s="19"/>
    </row>
    <row r="791" spans="1:16" ht="12.75" customHeight="1">
      <c r="A791" s="19"/>
      <c r="B791" s="19"/>
      <c r="C791" s="19"/>
      <c r="D791" s="50"/>
      <c r="E791" s="48"/>
      <c r="F791" s="48"/>
      <c r="G791" s="50"/>
      <c r="H791" s="50"/>
      <c r="I791" s="74"/>
      <c r="J791" s="75"/>
      <c r="K791" s="25"/>
      <c r="L791" s="74"/>
      <c r="M791" s="25"/>
      <c r="N791" s="25"/>
      <c r="P791" s="19"/>
    </row>
    <row r="792" spans="1:16" ht="12.75" customHeight="1">
      <c r="A792" s="19"/>
      <c r="B792" s="19"/>
      <c r="C792" s="19"/>
      <c r="D792" s="50"/>
      <c r="E792" s="48"/>
      <c r="F792" s="48"/>
      <c r="G792" s="50"/>
      <c r="H792" s="50"/>
      <c r="I792" s="74"/>
      <c r="J792" s="75"/>
      <c r="K792" s="25"/>
      <c r="L792" s="74"/>
      <c r="M792" s="25"/>
      <c r="N792" s="25"/>
      <c r="P792" s="19"/>
    </row>
    <row r="793" spans="1:16" ht="12.75" customHeight="1">
      <c r="A793" s="19"/>
      <c r="B793" s="19"/>
      <c r="C793" s="19"/>
      <c r="D793" s="50"/>
      <c r="E793" s="48"/>
      <c r="F793" s="48"/>
      <c r="G793" s="50"/>
      <c r="H793" s="50"/>
      <c r="I793" s="74"/>
      <c r="J793" s="75"/>
      <c r="K793" s="25"/>
      <c r="L793" s="74"/>
      <c r="M793" s="25"/>
      <c r="N793" s="25"/>
      <c r="P793" s="19"/>
    </row>
    <row r="794" spans="1:16" ht="12.75" customHeight="1">
      <c r="A794" s="19"/>
      <c r="B794" s="19"/>
      <c r="C794" s="19"/>
      <c r="D794" s="50"/>
      <c r="E794" s="48"/>
      <c r="F794" s="48"/>
      <c r="G794" s="50"/>
      <c r="H794" s="50"/>
      <c r="I794" s="74"/>
      <c r="J794" s="75"/>
      <c r="K794" s="25"/>
      <c r="L794" s="74"/>
      <c r="M794" s="25"/>
      <c r="N794" s="25"/>
      <c r="P794" s="19"/>
    </row>
    <row r="795" spans="1:16" ht="12.75" customHeight="1">
      <c r="A795" s="19"/>
      <c r="B795" s="19"/>
      <c r="C795" s="19"/>
      <c r="D795" s="50"/>
      <c r="E795" s="48"/>
      <c r="F795" s="48"/>
      <c r="G795" s="50"/>
      <c r="H795" s="50"/>
      <c r="I795" s="74"/>
      <c r="J795" s="75"/>
      <c r="K795" s="25"/>
      <c r="L795" s="74"/>
      <c r="M795" s="25"/>
      <c r="N795" s="25"/>
      <c r="P795" s="19"/>
    </row>
    <row r="796" spans="1:16" ht="12.75" customHeight="1">
      <c r="A796" s="19"/>
      <c r="B796" s="19"/>
      <c r="C796" s="19"/>
      <c r="D796" s="50"/>
      <c r="E796" s="48"/>
      <c r="F796" s="48"/>
      <c r="G796" s="50"/>
      <c r="H796" s="50"/>
      <c r="I796" s="74"/>
      <c r="J796" s="75"/>
      <c r="K796" s="25"/>
      <c r="L796" s="74"/>
      <c r="M796" s="25"/>
      <c r="N796" s="25"/>
      <c r="P796" s="19"/>
    </row>
    <row r="797" spans="1:16" ht="12.75" customHeight="1">
      <c r="A797" s="19"/>
      <c r="B797" s="19"/>
      <c r="C797" s="19"/>
      <c r="D797" s="50"/>
      <c r="E797" s="48"/>
      <c r="F797" s="48"/>
      <c r="G797" s="50"/>
      <c r="H797" s="50"/>
      <c r="I797" s="74"/>
      <c r="J797" s="75"/>
      <c r="K797" s="25"/>
      <c r="L797" s="74"/>
      <c r="M797" s="25"/>
      <c r="N797" s="25"/>
      <c r="P797" s="19"/>
    </row>
    <row r="798" spans="1:16" ht="12.75" customHeight="1">
      <c r="A798" s="19"/>
      <c r="B798" s="19"/>
      <c r="C798" s="19"/>
      <c r="D798" s="50"/>
      <c r="E798" s="48"/>
      <c r="F798" s="48"/>
      <c r="G798" s="50"/>
      <c r="H798" s="50"/>
      <c r="I798" s="74"/>
      <c r="J798" s="75"/>
      <c r="K798" s="25"/>
      <c r="L798" s="74"/>
      <c r="M798" s="25"/>
      <c r="N798" s="25"/>
      <c r="P798" s="19"/>
    </row>
    <row r="799" spans="1:16" ht="12.75" customHeight="1">
      <c r="A799" s="19"/>
      <c r="B799" s="19"/>
      <c r="C799" s="19"/>
      <c r="D799" s="50"/>
      <c r="E799" s="48"/>
      <c r="F799" s="48"/>
      <c r="G799" s="50"/>
      <c r="H799" s="50"/>
      <c r="I799" s="74"/>
      <c r="J799" s="75"/>
      <c r="K799" s="25"/>
      <c r="L799" s="74"/>
      <c r="M799" s="25"/>
      <c r="N799" s="25"/>
      <c r="P799" s="19"/>
    </row>
    <row r="800" spans="1:16" ht="12.75" customHeight="1">
      <c r="A800" s="19"/>
      <c r="B800" s="19"/>
      <c r="C800" s="19"/>
      <c r="D800" s="50"/>
      <c r="E800" s="48"/>
      <c r="F800" s="48"/>
      <c r="G800" s="50"/>
      <c r="H800" s="50"/>
      <c r="I800" s="74"/>
      <c r="J800" s="75"/>
      <c r="K800" s="25"/>
      <c r="L800" s="74"/>
      <c r="M800" s="25"/>
      <c r="N800" s="25"/>
      <c r="P800" s="19"/>
    </row>
    <row r="801" spans="1:16" ht="12.75" customHeight="1">
      <c r="A801" s="19"/>
      <c r="B801" s="19"/>
      <c r="C801" s="19"/>
      <c r="D801" s="50"/>
      <c r="E801" s="48"/>
      <c r="F801" s="48"/>
      <c r="G801" s="50"/>
      <c r="H801" s="50"/>
      <c r="I801" s="74"/>
      <c r="J801" s="75"/>
      <c r="K801" s="25"/>
      <c r="L801" s="74"/>
      <c r="M801" s="25"/>
      <c r="N801" s="25"/>
      <c r="P801" s="19"/>
    </row>
    <row r="802" spans="1:16" ht="12.75" customHeight="1">
      <c r="A802" s="19"/>
      <c r="B802" s="19"/>
      <c r="C802" s="19"/>
      <c r="D802" s="50"/>
      <c r="E802" s="48"/>
      <c r="F802" s="48"/>
      <c r="G802" s="50"/>
      <c r="H802" s="50"/>
      <c r="I802" s="74"/>
      <c r="J802" s="75"/>
      <c r="K802" s="25"/>
      <c r="L802" s="74"/>
      <c r="M802" s="25"/>
      <c r="N802" s="25"/>
      <c r="P802" s="19"/>
    </row>
    <row r="803" spans="1:16" ht="12.75" customHeight="1">
      <c r="A803" s="19"/>
      <c r="B803" s="19"/>
      <c r="C803" s="19"/>
      <c r="D803" s="50"/>
      <c r="E803" s="48"/>
      <c r="F803" s="48"/>
      <c r="G803" s="50"/>
      <c r="H803" s="50"/>
      <c r="I803" s="74"/>
      <c r="J803" s="75"/>
      <c r="K803" s="25"/>
      <c r="L803" s="74"/>
      <c r="M803" s="25"/>
      <c r="N803" s="25"/>
      <c r="P803" s="19"/>
    </row>
    <row r="804" spans="1:16" ht="12.75" customHeight="1">
      <c r="A804" s="19"/>
      <c r="B804" s="19"/>
      <c r="C804" s="19"/>
      <c r="D804" s="50"/>
      <c r="E804" s="48"/>
      <c r="F804" s="48"/>
      <c r="G804" s="50"/>
      <c r="H804" s="50"/>
      <c r="I804" s="74"/>
      <c r="J804" s="75"/>
      <c r="K804" s="25"/>
      <c r="L804" s="74"/>
      <c r="M804" s="25"/>
      <c r="N804" s="25"/>
      <c r="P804" s="19"/>
    </row>
    <row r="805" spans="1:16" ht="12.75" customHeight="1">
      <c r="A805" s="19"/>
      <c r="B805" s="19"/>
      <c r="C805" s="19"/>
      <c r="D805" s="50"/>
      <c r="E805" s="48"/>
      <c r="F805" s="48"/>
      <c r="G805" s="50"/>
      <c r="H805" s="50"/>
      <c r="I805" s="74"/>
      <c r="J805" s="75"/>
      <c r="K805" s="25"/>
      <c r="L805" s="74"/>
      <c r="M805" s="25"/>
      <c r="N805" s="25"/>
      <c r="P805" s="19"/>
    </row>
    <row r="806" spans="1:16" ht="12.75" customHeight="1">
      <c r="A806" s="19"/>
      <c r="B806" s="19"/>
      <c r="C806" s="19"/>
      <c r="D806" s="50"/>
      <c r="E806" s="48"/>
      <c r="F806" s="48"/>
      <c r="G806" s="50"/>
      <c r="H806" s="50"/>
      <c r="I806" s="74"/>
      <c r="J806" s="75"/>
      <c r="K806" s="25"/>
      <c r="L806" s="74"/>
      <c r="M806" s="25"/>
      <c r="N806" s="25"/>
      <c r="P806" s="19"/>
    </row>
    <row r="807" spans="1:16" ht="12.75" customHeight="1">
      <c r="A807" s="19"/>
      <c r="B807" s="19"/>
      <c r="C807" s="19"/>
      <c r="D807" s="50"/>
      <c r="E807" s="48"/>
      <c r="F807" s="48"/>
      <c r="G807" s="50"/>
      <c r="H807" s="50"/>
      <c r="I807" s="74"/>
      <c r="J807" s="75"/>
      <c r="K807" s="25"/>
      <c r="L807" s="74"/>
      <c r="M807" s="25"/>
      <c r="N807" s="25"/>
      <c r="P807" s="19"/>
    </row>
    <row r="808" spans="1:16" ht="12.75" customHeight="1">
      <c r="A808" s="19"/>
      <c r="B808" s="19"/>
      <c r="C808" s="19"/>
      <c r="D808" s="50"/>
      <c r="E808" s="48"/>
      <c r="F808" s="48"/>
      <c r="G808" s="50"/>
      <c r="H808" s="50"/>
      <c r="I808" s="74"/>
      <c r="J808" s="75"/>
      <c r="K808" s="25"/>
      <c r="L808" s="74"/>
      <c r="M808" s="25"/>
      <c r="N808" s="25"/>
      <c r="P808" s="19"/>
    </row>
    <row r="809" spans="1:16" ht="12.75" customHeight="1">
      <c r="A809" s="19"/>
      <c r="B809" s="19"/>
      <c r="C809" s="19"/>
      <c r="D809" s="50"/>
      <c r="E809" s="48"/>
      <c r="F809" s="48"/>
      <c r="G809" s="50"/>
      <c r="H809" s="50"/>
      <c r="I809" s="74"/>
      <c r="J809" s="75"/>
      <c r="K809" s="25"/>
      <c r="L809" s="74"/>
      <c r="M809" s="25"/>
      <c r="N809" s="25"/>
      <c r="P809" s="19"/>
    </row>
    <row r="810" spans="1:16" ht="12.75" customHeight="1">
      <c r="A810" s="19"/>
      <c r="B810" s="19"/>
      <c r="C810" s="19"/>
      <c r="D810" s="50"/>
      <c r="E810" s="48"/>
      <c r="F810" s="48"/>
      <c r="G810" s="50"/>
      <c r="H810" s="50"/>
      <c r="I810" s="74"/>
      <c r="J810" s="75"/>
      <c r="K810" s="25"/>
      <c r="L810" s="74"/>
      <c r="M810" s="25"/>
      <c r="N810" s="25"/>
      <c r="P810" s="19"/>
    </row>
    <row r="811" spans="1:16" ht="12.75" customHeight="1">
      <c r="A811" s="19"/>
      <c r="B811" s="19"/>
      <c r="C811" s="19"/>
      <c r="D811" s="50"/>
      <c r="E811" s="48"/>
      <c r="F811" s="48"/>
      <c r="G811" s="50"/>
      <c r="H811" s="50"/>
      <c r="I811" s="74"/>
      <c r="J811" s="75"/>
      <c r="K811" s="25"/>
      <c r="L811" s="74"/>
      <c r="M811" s="25"/>
      <c r="N811" s="25"/>
      <c r="P811" s="19"/>
    </row>
    <row r="812" spans="1:16" ht="12.75" customHeight="1">
      <c r="A812" s="19"/>
      <c r="B812" s="19"/>
      <c r="C812" s="19"/>
      <c r="D812" s="50"/>
      <c r="E812" s="48"/>
      <c r="F812" s="48"/>
      <c r="G812" s="50"/>
      <c r="H812" s="50"/>
      <c r="I812" s="74"/>
      <c r="J812" s="75"/>
      <c r="K812" s="25"/>
      <c r="L812" s="74"/>
      <c r="M812" s="25"/>
      <c r="N812" s="25"/>
      <c r="P812" s="19"/>
    </row>
    <row r="813" spans="1:16" ht="12.75" customHeight="1">
      <c r="A813" s="19"/>
      <c r="B813" s="19"/>
      <c r="C813" s="19"/>
      <c r="D813" s="50"/>
      <c r="E813" s="48"/>
      <c r="F813" s="48"/>
      <c r="G813" s="50"/>
      <c r="H813" s="50"/>
      <c r="I813" s="74"/>
      <c r="J813" s="75"/>
      <c r="K813" s="25"/>
      <c r="L813" s="74"/>
      <c r="M813" s="25"/>
      <c r="N813" s="25"/>
      <c r="P813" s="19"/>
    </row>
    <row r="814" spans="1:16" ht="12.75" customHeight="1">
      <c r="A814" s="19"/>
      <c r="B814" s="19"/>
      <c r="C814" s="19"/>
      <c r="D814" s="50"/>
      <c r="E814" s="48"/>
      <c r="F814" s="48"/>
      <c r="G814" s="50"/>
      <c r="H814" s="50"/>
      <c r="I814" s="74"/>
      <c r="J814" s="75"/>
      <c r="K814" s="25"/>
      <c r="L814" s="74"/>
      <c r="M814" s="25"/>
      <c r="N814" s="25"/>
      <c r="P814" s="19"/>
    </row>
    <row r="815" spans="1:16" ht="12.75" customHeight="1">
      <c r="A815" s="19"/>
      <c r="B815" s="19"/>
      <c r="C815" s="19"/>
      <c r="D815" s="50"/>
      <c r="E815" s="48"/>
      <c r="F815" s="48"/>
      <c r="G815" s="50"/>
      <c r="H815" s="50"/>
      <c r="I815" s="74"/>
      <c r="J815" s="75"/>
      <c r="K815" s="25"/>
      <c r="L815" s="74"/>
      <c r="M815" s="25"/>
      <c r="N815" s="25"/>
      <c r="P815" s="19"/>
    </row>
    <row r="816" spans="1:16" ht="12.75" customHeight="1">
      <c r="A816" s="19"/>
      <c r="B816" s="19"/>
      <c r="C816" s="19"/>
      <c r="D816" s="50"/>
      <c r="E816" s="48"/>
      <c r="F816" s="48"/>
      <c r="G816" s="50"/>
      <c r="H816" s="50"/>
      <c r="I816" s="74"/>
      <c r="J816" s="75"/>
      <c r="K816" s="25"/>
      <c r="L816" s="74"/>
      <c r="M816" s="25"/>
      <c r="N816" s="25"/>
      <c r="P816" s="19"/>
    </row>
    <row r="817" spans="1:16" ht="12.75" customHeight="1">
      <c r="A817" s="19"/>
      <c r="B817" s="19"/>
      <c r="C817" s="19"/>
      <c r="D817" s="50"/>
      <c r="E817" s="48"/>
      <c r="F817" s="48"/>
      <c r="G817" s="50"/>
      <c r="H817" s="50"/>
      <c r="I817" s="74"/>
      <c r="J817" s="75"/>
      <c r="K817" s="25"/>
      <c r="L817" s="74"/>
      <c r="M817" s="25"/>
      <c r="N817" s="25"/>
      <c r="P817" s="19"/>
    </row>
    <row r="818" spans="1:16" ht="12.75" customHeight="1">
      <c r="A818" s="19"/>
      <c r="B818" s="19"/>
      <c r="C818" s="19"/>
      <c r="D818" s="50"/>
      <c r="E818" s="48"/>
      <c r="F818" s="48"/>
      <c r="G818" s="50"/>
      <c r="H818" s="50"/>
      <c r="I818" s="74"/>
      <c r="J818" s="75"/>
      <c r="K818" s="25"/>
      <c r="L818" s="74"/>
      <c r="M818" s="25"/>
      <c r="N818" s="25"/>
      <c r="P818" s="19"/>
    </row>
    <row r="819" spans="1:16" ht="12.75" customHeight="1">
      <c r="A819" s="19"/>
      <c r="B819" s="19"/>
      <c r="C819" s="19"/>
      <c r="D819" s="50"/>
      <c r="E819" s="48"/>
      <c r="F819" s="48"/>
      <c r="G819" s="50"/>
      <c r="H819" s="50"/>
      <c r="I819" s="74"/>
      <c r="J819" s="75"/>
      <c r="K819" s="25"/>
      <c r="L819" s="74"/>
      <c r="M819" s="25"/>
      <c r="N819" s="25"/>
      <c r="P819" s="19"/>
    </row>
    <row r="820" spans="1:16" ht="12.75" customHeight="1">
      <c r="A820" s="19"/>
      <c r="B820" s="19"/>
      <c r="C820" s="19"/>
      <c r="D820" s="50"/>
      <c r="E820" s="48"/>
      <c r="F820" s="48"/>
      <c r="G820" s="50"/>
      <c r="H820" s="50"/>
      <c r="I820" s="74"/>
      <c r="J820" s="75"/>
      <c r="K820" s="25"/>
      <c r="L820" s="74"/>
      <c r="M820" s="25"/>
      <c r="N820" s="25"/>
      <c r="P820" s="19"/>
    </row>
    <row r="821" spans="1:16" ht="12.75" customHeight="1">
      <c r="A821" s="19"/>
      <c r="B821" s="19"/>
      <c r="C821" s="19"/>
      <c r="D821" s="50"/>
      <c r="E821" s="48"/>
      <c r="F821" s="48"/>
      <c r="G821" s="50"/>
      <c r="H821" s="50"/>
      <c r="I821" s="74"/>
      <c r="J821" s="75"/>
      <c r="K821" s="25"/>
      <c r="L821" s="74"/>
      <c r="M821" s="25"/>
      <c r="N821" s="25"/>
      <c r="P821" s="19"/>
    </row>
    <row r="822" spans="1:16" ht="12.75" customHeight="1">
      <c r="A822" s="19"/>
      <c r="B822" s="19"/>
      <c r="C822" s="19"/>
      <c r="D822" s="50"/>
      <c r="E822" s="48"/>
      <c r="F822" s="48"/>
      <c r="G822" s="50"/>
      <c r="H822" s="50"/>
      <c r="I822" s="74"/>
      <c r="J822" s="75"/>
      <c r="K822" s="25"/>
      <c r="L822" s="74"/>
      <c r="M822" s="25"/>
      <c r="N822" s="25"/>
      <c r="P822" s="19"/>
    </row>
    <row r="823" spans="1:16" ht="12.75" customHeight="1">
      <c r="A823" s="19"/>
      <c r="B823" s="19"/>
      <c r="C823" s="19"/>
      <c r="D823" s="50"/>
      <c r="E823" s="48"/>
      <c r="F823" s="48"/>
      <c r="G823" s="50"/>
      <c r="H823" s="50"/>
      <c r="I823" s="74"/>
      <c r="J823" s="75"/>
      <c r="K823" s="25"/>
      <c r="L823" s="74"/>
      <c r="M823" s="25"/>
      <c r="N823" s="25"/>
      <c r="P823" s="19"/>
    </row>
    <row r="824" spans="1:16" ht="12.75" customHeight="1">
      <c r="A824" s="19"/>
      <c r="B824" s="19"/>
      <c r="C824" s="19"/>
      <c r="D824" s="50"/>
      <c r="E824" s="48"/>
      <c r="F824" s="48"/>
      <c r="G824" s="50"/>
      <c r="H824" s="50"/>
      <c r="I824" s="74"/>
      <c r="J824" s="75"/>
      <c r="K824" s="25"/>
      <c r="L824" s="74"/>
      <c r="M824" s="25"/>
      <c r="N824" s="25"/>
      <c r="P824" s="19"/>
    </row>
    <row r="825" spans="1:16" ht="12.75" customHeight="1">
      <c r="A825" s="19"/>
      <c r="B825" s="19"/>
      <c r="C825" s="19"/>
      <c r="D825" s="50"/>
      <c r="E825" s="48"/>
      <c r="F825" s="48"/>
      <c r="G825" s="50"/>
      <c r="H825" s="50"/>
      <c r="I825" s="74"/>
      <c r="J825" s="75"/>
      <c r="K825" s="25"/>
      <c r="L825" s="74"/>
      <c r="M825" s="25"/>
      <c r="N825" s="25"/>
      <c r="P825" s="19"/>
    </row>
    <row r="826" spans="1:16" ht="12.75" customHeight="1">
      <c r="A826" s="19"/>
      <c r="B826" s="19"/>
      <c r="C826" s="19"/>
      <c r="D826" s="50"/>
      <c r="E826" s="48"/>
      <c r="F826" s="48"/>
      <c r="G826" s="50"/>
      <c r="H826" s="50"/>
      <c r="I826" s="74"/>
      <c r="J826" s="75"/>
      <c r="K826" s="25"/>
      <c r="L826" s="74"/>
      <c r="M826" s="25"/>
      <c r="N826" s="25"/>
      <c r="P826" s="19"/>
    </row>
    <row r="827" spans="1:16" ht="12.75" customHeight="1">
      <c r="A827" s="19"/>
      <c r="B827" s="19"/>
      <c r="C827" s="19"/>
      <c r="D827" s="50"/>
      <c r="E827" s="48"/>
      <c r="F827" s="48"/>
      <c r="G827" s="50"/>
      <c r="H827" s="50"/>
      <c r="I827" s="74"/>
      <c r="J827" s="75"/>
      <c r="K827" s="25"/>
      <c r="L827" s="74"/>
      <c r="M827" s="25"/>
      <c r="N827" s="25"/>
      <c r="P827" s="19"/>
    </row>
    <row r="828" spans="1:16" ht="12.75" customHeight="1">
      <c r="A828" s="19"/>
      <c r="B828" s="19"/>
      <c r="C828" s="19"/>
      <c r="D828" s="50"/>
      <c r="E828" s="48"/>
      <c r="F828" s="48"/>
      <c r="G828" s="50"/>
      <c r="H828" s="50"/>
      <c r="I828" s="74"/>
      <c r="J828" s="75"/>
      <c r="K828" s="25"/>
      <c r="L828" s="74"/>
      <c r="M828" s="25"/>
      <c r="N828" s="25"/>
      <c r="P828" s="19"/>
    </row>
    <row r="829" spans="1:16" ht="12.75" customHeight="1">
      <c r="A829" s="19"/>
      <c r="B829" s="19"/>
      <c r="C829" s="19"/>
      <c r="D829" s="50"/>
      <c r="E829" s="48"/>
      <c r="F829" s="48"/>
      <c r="G829" s="50"/>
      <c r="H829" s="50"/>
      <c r="I829" s="74"/>
      <c r="J829" s="75"/>
      <c r="K829" s="25"/>
      <c r="L829" s="74"/>
      <c r="M829" s="25"/>
      <c r="N829" s="25"/>
      <c r="P829" s="19"/>
    </row>
    <row r="830" spans="1:16" ht="12.75" customHeight="1">
      <c r="A830" s="19"/>
      <c r="B830" s="19"/>
      <c r="C830" s="19"/>
      <c r="D830" s="50"/>
      <c r="E830" s="48"/>
      <c r="F830" s="48"/>
      <c r="G830" s="50"/>
      <c r="H830" s="50"/>
      <c r="I830" s="74"/>
      <c r="J830" s="75"/>
      <c r="K830" s="25"/>
      <c r="L830" s="74"/>
      <c r="M830" s="25"/>
      <c r="N830" s="25"/>
      <c r="P830" s="19"/>
    </row>
    <row r="831" spans="1:16" ht="12.75" customHeight="1">
      <c r="A831" s="19"/>
      <c r="B831" s="19"/>
      <c r="C831" s="19"/>
      <c r="D831" s="50"/>
      <c r="E831" s="48"/>
      <c r="F831" s="48"/>
      <c r="G831" s="50"/>
      <c r="H831" s="50"/>
      <c r="I831" s="74"/>
      <c r="J831" s="75"/>
      <c r="K831" s="25"/>
      <c r="L831" s="74"/>
      <c r="M831" s="25"/>
      <c r="N831" s="25"/>
      <c r="P831" s="19"/>
    </row>
    <row r="832" spans="1:16" ht="12.75" customHeight="1">
      <c r="A832" s="19"/>
      <c r="B832" s="19"/>
      <c r="C832" s="19"/>
      <c r="D832" s="50"/>
      <c r="E832" s="48"/>
      <c r="F832" s="48"/>
      <c r="G832" s="50"/>
      <c r="H832" s="50"/>
      <c r="I832" s="74"/>
      <c r="J832" s="75"/>
      <c r="K832" s="25"/>
      <c r="L832" s="74"/>
      <c r="M832" s="25"/>
      <c r="N832" s="25"/>
      <c r="P832" s="19"/>
    </row>
    <row r="833" spans="1:16" ht="12.75" customHeight="1">
      <c r="A833" s="19"/>
      <c r="B833" s="19"/>
      <c r="C833" s="19"/>
      <c r="D833" s="50"/>
      <c r="E833" s="48"/>
      <c r="F833" s="48"/>
      <c r="G833" s="50"/>
      <c r="H833" s="50"/>
      <c r="I833" s="74"/>
      <c r="J833" s="75"/>
      <c r="K833" s="25"/>
      <c r="L833" s="74"/>
      <c r="M833" s="25"/>
      <c r="N833" s="25"/>
      <c r="P833" s="19"/>
    </row>
    <row r="834" spans="1:16" ht="12.75" customHeight="1">
      <c r="A834" s="19"/>
      <c r="B834" s="19"/>
      <c r="C834" s="19"/>
      <c r="D834" s="50"/>
      <c r="E834" s="48"/>
      <c r="F834" s="48"/>
      <c r="G834" s="50"/>
      <c r="H834" s="50"/>
      <c r="I834" s="74"/>
      <c r="J834" s="75"/>
      <c r="K834" s="25"/>
      <c r="L834" s="74"/>
      <c r="M834" s="25"/>
      <c r="N834" s="25"/>
      <c r="P834" s="19"/>
    </row>
    <row r="835" spans="1:16" ht="12.75" customHeight="1">
      <c r="A835" s="19"/>
      <c r="B835" s="19"/>
      <c r="C835" s="19"/>
      <c r="D835" s="50"/>
      <c r="E835" s="48"/>
      <c r="F835" s="48"/>
      <c r="G835" s="50"/>
      <c r="H835" s="50"/>
      <c r="I835" s="74"/>
      <c r="J835" s="75"/>
      <c r="K835" s="25"/>
      <c r="L835" s="74"/>
      <c r="M835" s="25"/>
      <c r="N835" s="25"/>
      <c r="P835" s="19"/>
    </row>
    <row r="836" spans="1:16" ht="12.75" customHeight="1">
      <c r="A836" s="19"/>
      <c r="B836" s="19"/>
      <c r="C836" s="19"/>
      <c r="D836" s="50"/>
      <c r="E836" s="48"/>
      <c r="F836" s="48"/>
      <c r="G836" s="50"/>
      <c r="H836" s="50"/>
      <c r="I836" s="74"/>
      <c r="J836" s="75"/>
      <c r="K836" s="25"/>
      <c r="L836" s="74"/>
      <c r="M836" s="25"/>
      <c r="N836" s="25"/>
      <c r="P836" s="19"/>
    </row>
    <row r="837" spans="1:16" ht="12.75" customHeight="1">
      <c r="A837" s="19"/>
      <c r="B837" s="19"/>
      <c r="C837" s="19"/>
      <c r="D837" s="50"/>
      <c r="E837" s="48"/>
      <c r="F837" s="48"/>
      <c r="G837" s="50"/>
      <c r="H837" s="50"/>
      <c r="I837" s="74"/>
      <c r="J837" s="75"/>
      <c r="K837" s="25"/>
      <c r="L837" s="74"/>
      <c r="M837" s="25"/>
      <c r="N837" s="25"/>
      <c r="P837" s="19"/>
    </row>
    <row r="838" spans="1:16" ht="12.75" customHeight="1">
      <c r="A838" s="19"/>
      <c r="B838" s="19"/>
      <c r="C838" s="19"/>
      <c r="D838" s="50"/>
      <c r="E838" s="48"/>
      <c r="F838" s="48"/>
      <c r="G838" s="50"/>
      <c r="H838" s="50"/>
      <c r="I838" s="74"/>
      <c r="J838" s="75"/>
      <c r="K838" s="25"/>
      <c r="L838" s="74"/>
      <c r="M838" s="25"/>
      <c r="N838" s="25"/>
      <c r="P838" s="19"/>
    </row>
    <row r="839" spans="1:16" ht="12.75" customHeight="1">
      <c r="A839" s="19"/>
      <c r="B839" s="19"/>
      <c r="C839" s="19"/>
      <c r="D839" s="50"/>
      <c r="E839" s="48"/>
      <c r="F839" s="48"/>
      <c r="G839" s="50"/>
      <c r="H839" s="50"/>
      <c r="I839" s="74"/>
      <c r="J839" s="75"/>
      <c r="K839" s="25"/>
      <c r="L839" s="74"/>
      <c r="M839" s="25"/>
      <c r="N839" s="25"/>
      <c r="P839" s="19"/>
    </row>
    <row r="840" spans="1:16" ht="12.75" customHeight="1">
      <c r="A840" s="19"/>
      <c r="B840" s="19"/>
      <c r="C840" s="19"/>
      <c r="D840" s="50"/>
      <c r="E840" s="48"/>
      <c r="F840" s="48"/>
      <c r="G840" s="50"/>
      <c r="H840" s="50"/>
      <c r="I840" s="74"/>
      <c r="J840" s="75"/>
      <c r="K840" s="25"/>
      <c r="L840" s="74"/>
      <c r="M840" s="25"/>
      <c r="N840" s="25"/>
      <c r="P840" s="19"/>
    </row>
    <row r="841" spans="1:16" ht="12.75" customHeight="1">
      <c r="A841" s="19"/>
      <c r="B841" s="19"/>
      <c r="C841" s="19"/>
      <c r="D841" s="50"/>
      <c r="E841" s="48"/>
      <c r="F841" s="48"/>
      <c r="G841" s="50"/>
      <c r="H841" s="50"/>
      <c r="I841" s="74"/>
      <c r="J841" s="75"/>
      <c r="K841" s="25"/>
      <c r="L841" s="74"/>
      <c r="M841" s="25"/>
      <c r="N841" s="25"/>
      <c r="P841" s="19"/>
    </row>
    <row r="842" spans="1:16" ht="12.75" customHeight="1">
      <c r="A842" s="19"/>
      <c r="B842" s="19"/>
      <c r="C842" s="19"/>
      <c r="D842" s="50"/>
      <c r="E842" s="48"/>
      <c r="F842" s="48"/>
      <c r="G842" s="50"/>
      <c r="H842" s="50"/>
      <c r="I842" s="74"/>
      <c r="J842" s="75"/>
      <c r="K842" s="25"/>
      <c r="L842" s="74"/>
      <c r="M842" s="25"/>
      <c r="N842" s="25"/>
      <c r="P842" s="19"/>
    </row>
    <row r="843" spans="1:16" ht="12.75" customHeight="1">
      <c r="A843" s="19"/>
      <c r="B843" s="19"/>
      <c r="C843" s="19"/>
      <c r="D843" s="50"/>
      <c r="E843" s="48"/>
      <c r="F843" s="48"/>
      <c r="G843" s="50"/>
      <c r="H843" s="50"/>
      <c r="I843" s="74"/>
      <c r="J843" s="75"/>
      <c r="K843" s="25"/>
      <c r="L843" s="74"/>
      <c r="M843" s="25"/>
      <c r="N843" s="25"/>
      <c r="P843" s="19"/>
    </row>
    <row r="844" spans="1:16" ht="12.75" customHeight="1">
      <c r="A844" s="19"/>
      <c r="B844" s="19"/>
      <c r="C844" s="19"/>
      <c r="D844" s="50"/>
      <c r="E844" s="48"/>
      <c r="F844" s="48"/>
      <c r="G844" s="50"/>
      <c r="H844" s="50"/>
      <c r="I844" s="74"/>
      <c r="J844" s="75"/>
      <c r="K844" s="25"/>
      <c r="L844" s="74"/>
      <c r="M844" s="25"/>
      <c r="N844" s="25"/>
      <c r="P844" s="19"/>
    </row>
    <row r="845" spans="1:16" ht="12.75" customHeight="1">
      <c r="A845" s="19"/>
      <c r="B845" s="19"/>
      <c r="C845" s="19"/>
      <c r="D845" s="50"/>
      <c r="E845" s="48"/>
      <c r="F845" s="48"/>
      <c r="G845" s="50"/>
      <c r="H845" s="50"/>
      <c r="I845" s="74"/>
      <c r="J845" s="75"/>
      <c r="K845" s="25"/>
      <c r="L845" s="74"/>
      <c r="M845" s="25"/>
      <c r="N845" s="25"/>
      <c r="P845" s="19"/>
    </row>
    <row r="846" spans="1:16" ht="12.75" customHeight="1">
      <c r="A846" s="19"/>
      <c r="B846" s="19"/>
      <c r="C846" s="19"/>
      <c r="D846" s="50"/>
      <c r="E846" s="48"/>
      <c r="F846" s="48"/>
      <c r="G846" s="50"/>
      <c r="H846" s="50"/>
      <c r="I846" s="74"/>
      <c r="J846" s="75"/>
      <c r="K846" s="25"/>
      <c r="L846" s="74"/>
      <c r="M846" s="25"/>
      <c r="N846" s="25"/>
      <c r="P846" s="19"/>
    </row>
    <row r="847" spans="1:16" ht="12.75" customHeight="1">
      <c r="A847" s="19"/>
      <c r="B847" s="19"/>
      <c r="C847" s="19"/>
      <c r="D847" s="50"/>
      <c r="E847" s="48"/>
      <c r="F847" s="48"/>
      <c r="G847" s="50"/>
      <c r="H847" s="50"/>
      <c r="I847" s="74"/>
      <c r="J847" s="75"/>
      <c r="K847" s="25"/>
      <c r="L847" s="74"/>
      <c r="M847" s="25"/>
      <c r="N847" s="25"/>
      <c r="P847" s="19"/>
    </row>
    <row r="848" spans="1:16" ht="12.75" customHeight="1">
      <c r="A848" s="19"/>
      <c r="B848" s="19"/>
      <c r="C848" s="19"/>
      <c r="D848" s="50"/>
      <c r="E848" s="48"/>
      <c r="F848" s="48"/>
      <c r="G848" s="50"/>
      <c r="H848" s="50"/>
      <c r="I848" s="74"/>
      <c r="J848" s="75"/>
      <c r="K848" s="25"/>
      <c r="L848" s="74"/>
      <c r="M848" s="25"/>
      <c r="N848" s="25"/>
      <c r="P848" s="19"/>
    </row>
    <row r="849" spans="1:16" ht="12.75" customHeight="1">
      <c r="A849" s="19"/>
      <c r="B849" s="19"/>
      <c r="C849" s="19"/>
      <c r="D849" s="50"/>
      <c r="E849" s="48"/>
      <c r="F849" s="48"/>
      <c r="G849" s="50"/>
      <c r="H849" s="50"/>
      <c r="I849" s="74"/>
      <c r="J849" s="75"/>
      <c r="K849" s="25"/>
      <c r="L849" s="74"/>
      <c r="M849" s="25"/>
      <c r="N849" s="25"/>
      <c r="P849" s="19"/>
    </row>
    <row r="850" spans="1:16" ht="12.75" customHeight="1">
      <c r="A850" s="19"/>
      <c r="B850" s="19"/>
      <c r="C850" s="19"/>
      <c r="D850" s="50"/>
      <c r="E850" s="48"/>
      <c r="F850" s="48"/>
      <c r="G850" s="50"/>
      <c r="H850" s="50"/>
      <c r="I850" s="74"/>
      <c r="J850" s="75"/>
      <c r="K850" s="25"/>
      <c r="L850" s="74"/>
      <c r="M850" s="25"/>
      <c r="N850" s="25"/>
      <c r="P850" s="19"/>
    </row>
    <row r="851" spans="1:16" ht="12.75" customHeight="1">
      <c r="A851" s="19"/>
      <c r="B851" s="19"/>
      <c r="C851" s="19"/>
      <c r="D851" s="50"/>
      <c r="E851" s="48"/>
      <c r="F851" s="48"/>
      <c r="G851" s="50"/>
      <c r="H851" s="50"/>
      <c r="I851" s="74"/>
      <c r="J851" s="75"/>
      <c r="K851" s="25"/>
      <c r="L851" s="74"/>
      <c r="M851" s="25"/>
      <c r="N851" s="25"/>
      <c r="P851" s="19"/>
    </row>
    <row r="852" spans="1:16" ht="12.75" customHeight="1">
      <c r="A852" s="19"/>
      <c r="B852" s="19"/>
      <c r="C852" s="19"/>
      <c r="D852" s="50"/>
      <c r="E852" s="48"/>
      <c r="F852" s="48"/>
      <c r="G852" s="50"/>
      <c r="H852" s="50"/>
      <c r="I852" s="74"/>
      <c r="J852" s="75"/>
      <c r="K852" s="25"/>
      <c r="L852" s="74"/>
      <c r="M852" s="25"/>
      <c r="N852" s="25"/>
      <c r="P852" s="19"/>
    </row>
    <row r="853" spans="1:16" ht="12.75" customHeight="1">
      <c r="A853" s="19"/>
      <c r="B853" s="19"/>
      <c r="C853" s="19"/>
      <c r="D853" s="50"/>
      <c r="E853" s="48"/>
      <c r="F853" s="48"/>
      <c r="G853" s="50"/>
      <c r="H853" s="50"/>
      <c r="I853" s="74"/>
      <c r="J853" s="75"/>
      <c r="K853" s="25"/>
      <c r="L853" s="74"/>
      <c r="M853" s="25"/>
      <c r="N853" s="25"/>
      <c r="P853" s="19"/>
    </row>
    <row r="854" spans="1:16" ht="12.75" customHeight="1">
      <c r="A854" s="19"/>
      <c r="B854" s="19"/>
      <c r="C854" s="19"/>
      <c r="D854" s="50"/>
      <c r="E854" s="48"/>
      <c r="F854" s="48"/>
      <c r="G854" s="50"/>
      <c r="H854" s="50"/>
      <c r="I854" s="74"/>
      <c r="J854" s="75"/>
      <c r="K854" s="25"/>
      <c r="L854" s="74"/>
      <c r="M854" s="25"/>
      <c r="N854" s="25"/>
      <c r="P854" s="19"/>
    </row>
    <row r="855" spans="1:16" ht="12.75" customHeight="1">
      <c r="A855" s="19"/>
      <c r="B855" s="19"/>
      <c r="C855" s="19"/>
      <c r="D855" s="50"/>
      <c r="E855" s="48"/>
      <c r="F855" s="48"/>
      <c r="G855" s="50"/>
      <c r="H855" s="50"/>
      <c r="I855" s="74"/>
      <c r="J855" s="75"/>
      <c r="K855" s="25"/>
      <c r="L855" s="74"/>
      <c r="M855" s="25"/>
      <c r="N855" s="25"/>
      <c r="P855" s="19"/>
    </row>
    <row r="856" spans="1:16" ht="12.75" customHeight="1">
      <c r="A856" s="19"/>
      <c r="B856" s="19"/>
      <c r="C856" s="19"/>
      <c r="D856" s="50"/>
      <c r="E856" s="48"/>
      <c r="F856" s="48"/>
      <c r="G856" s="50"/>
      <c r="H856" s="50"/>
      <c r="I856" s="74"/>
      <c r="J856" s="75"/>
      <c r="K856" s="25"/>
      <c r="L856" s="74"/>
      <c r="M856" s="25"/>
      <c r="N856" s="25"/>
      <c r="P856" s="19"/>
    </row>
    <row r="857" spans="1:16" ht="12.75" customHeight="1">
      <c r="A857" s="19"/>
      <c r="B857" s="19"/>
      <c r="C857" s="19"/>
      <c r="D857" s="50"/>
      <c r="E857" s="48"/>
      <c r="F857" s="48"/>
      <c r="G857" s="50"/>
      <c r="H857" s="50"/>
      <c r="I857" s="74"/>
      <c r="J857" s="75"/>
      <c r="K857" s="25"/>
      <c r="L857" s="74"/>
      <c r="M857" s="25"/>
      <c r="N857" s="25"/>
      <c r="P857" s="19"/>
    </row>
    <row r="858" spans="1:16" ht="12.75" customHeight="1">
      <c r="A858" s="19"/>
      <c r="B858" s="19"/>
      <c r="C858" s="19"/>
      <c r="D858" s="50"/>
      <c r="E858" s="48"/>
      <c r="F858" s="48"/>
      <c r="G858" s="50"/>
      <c r="H858" s="50"/>
      <c r="I858" s="74"/>
      <c r="J858" s="75"/>
      <c r="K858" s="25"/>
      <c r="L858" s="74"/>
      <c r="M858" s="25"/>
      <c r="N858" s="25"/>
      <c r="P858" s="19"/>
    </row>
    <row r="859" spans="1:16" ht="12.75" customHeight="1">
      <c r="A859" s="19"/>
      <c r="B859" s="19"/>
      <c r="C859" s="19"/>
      <c r="D859" s="50"/>
      <c r="E859" s="48"/>
      <c r="F859" s="48"/>
      <c r="G859" s="50"/>
      <c r="H859" s="50"/>
      <c r="I859" s="74"/>
      <c r="J859" s="75"/>
      <c r="K859" s="25"/>
      <c r="L859" s="74"/>
      <c r="M859" s="25"/>
      <c r="N859" s="25"/>
      <c r="P859" s="19"/>
    </row>
    <row r="860" spans="1:16" ht="12.75" customHeight="1">
      <c r="A860" s="19"/>
      <c r="B860" s="19"/>
      <c r="C860" s="19"/>
      <c r="D860" s="50"/>
      <c r="E860" s="48"/>
      <c r="F860" s="48"/>
      <c r="G860" s="50"/>
      <c r="H860" s="50"/>
      <c r="I860" s="74"/>
      <c r="J860" s="75"/>
      <c r="K860" s="25"/>
      <c r="L860" s="74"/>
      <c r="M860" s="25"/>
      <c r="N860" s="25"/>
      <c r="P860" s="19"/>
    </row>
    <row r="861" spans="1:16" ht="12.75" customHeight="1">
      <c r="A861" s="19"/>
      <c r="B861" s="19"/>
      <c r="C861" s="19"/>
      <c r="D861" s="50"/>
      <c r="E861" s="48"/>
      <c r="F861" s="48"/>
      <c r="G861" s="50"/>
      <c r="H861" s="50"/>
      <c r="I861" s="74"/>
      <c r="J861" s="75"/>
      <c r="K861" s="25"/>
      <c r="L861" s="74"/>
      <c r="M861" s="25"/>
      <c r="N861" s="25"/>
      <c r="P861" s="19"/>
    </row>
    <row r="862" spans="1:16" ht="12.75" customHeight="1">
      <c r="A862" s="19"/>
      <c r="B862" s="19"/>
      <c r="C862" s="19"/>
      <c r="D862" s="50"/>
      <c r="E862" s="48"/>
      <c r="F862" s="48"/>
      <c r="G862" s="50"/>
      <c r="H862" s="50"/>
      <c r="I862" s="74"/>
      <c r="J862" s="75"/>
      <c r="K862" s="25"/>
      <c r="L862" s="74"/>
      <c r="M862" s="25"/>
      <c r="N862" s="25"/>
      <c r="P862" s="19"/>
    </row>
    <row r="863" spans="1:16" ht="12.75" customHeight="1">
      <c r="A863" s="19"/>
      <c r="B863" s="19"/>
      <c r="C863" s="19"/>
      <c r="D863" s="50"/>
      <c r="E863" s="48"/>
      <c r="F863" s="48"/>
      <c r="G863" s="50"/>
      <c r="H863" s="50"/>
      <c r="I863" s="74"/>
      <c r="J863" s="75"/>
      <c r="K863" s="25"/>
      <c r="L863" s="74"/>
      <c r="M863" s="25"/>
      <c r="N863" s="25"/>
      <c r="P863" s="19"/>
    </row>
    <row r="864" spans="1:16" ht="12.75" customHeight="1">
      <c r="A864" s="19"/>
      <c r="B864" s="19"/>
      <c r="C864" s="19"/>
      <c r="D864" s="50"/>
      <c r="E864" s="48"/>
      <c r="F864" s="48"/>
      <c r="G864" s="50"/>
      <c r="H864" s="50"/>
      <c r="I864" s="74"/>
      <c r="J864" s="75"/>
      <c r="K864" s="25"/>
      <c r="L864" s="74"/>
      <c r="M864" s="25"/>
      <c r="N864" s="25"/>
      <c r="P864" s="19"/>
    </row>
    <row r="865" spans="1:16" ht="12.75" customHeight="1">
      <c r="A865" s="19"/>
      <c r="B865" s="19"/>
      <c r="C865" s="19"/>
      <c r="D865" s="50"/>
      <c r="E865" s="48"/>
      <c r="F865" s="48"/>
      <c r="G865" s="50"/>
      <c r="H865" s="50"/>
      <c r="I865" s="74"/>
      <c r="J865" s="75"/>
      <c r="K865" s="25"/>
      <c r="L865" s="74"/>
      <c r="M865" s="25"/>
      <c r="N865" s="25"/>
      <c r="P865" s="19"/>
    </row>
    <row r="866" spans="1:16" ht="12.75" customHeight="1">
      <c r="A866" s="19"/>
      <c r="B866" s="19"/>
      <c r="C866" s="19"/>
      <c r="D866" s="50"/>
      <c r="E866" s="48"/>
      <c r="F866" s="48"/>
      <c r="G866" s="50"/>
      <c r="H866" s="50"/>
      <c r="I866" s="74"/>
      <c r="J866" s="75"/>
      <c r="K866" s="25"/>
      <c r="L866" s="74"/>
      <c r="M866" s="25"/>
      <c r="N866" s="25"/>
      <c r="P866" s="19"/>
    </row>
    <row r="867" spans="1:16" ht="12.75" customHeight="1">
      <c r="A867" s="19"/>
      <c r="B867" s="19"/>
      <c r="C867" s="19"/>
      <c r="D867" s="50"/>
      <c r="E867" s="48"/>
      <c r="F867" s="48"/>
      <c r="G867" s="50"/>
      <c r="H867" s="50"/>
      <c r="I867" s="74"/>
      <c r="J867" s="75"/>
      <c r="K867" s="25"/>
      <c r="L867" s="74"/>
      <c r="M867" s="25"/>
      <c r="N867" s="25"/>
      <c r="P867" s="19"/>
    </row>
    <row r="868" spans="1:16" ht="12.75" customHeight="1">
      <c r="A868" s="19"/>
      <c r="B868" s="19"/>
      <c r="C868" s="19"/>
      <c r="D868" s="50"/>
      <c r="E868" s="48"/>
      <c r="F868" s="48"/>
      <c r="G868" s="50"/>
      <c r="H868" s="50"/>
      <c r="I868" s="74"/>
      <c r="J868" s="75"/>
      <c r="K868" s="25"/>
      <c r="L868" s="74"/>
      <c r="M868" s="25"/>
      <c r="N868" s="25"/>
      <c r="P868" s="19"/>
    </row>
    <row r="869" spans="1:16" ht="12.75" customHeight="1">
      <c r="A869" s="19"/>
      <c r="B869" s="19"/>
      <c r="C869" s="19"/>
      <c r="D869" s="50"/>
      <c r="E869" s="48"/>
      <c r="F869" s="48"/>
      <c r="G869" s="50"/>
      <c r="H869" s="50"/>
      <c r="I869" s="74"/>
      <c r="J869" s="75"/>
      <c r="K869" s="25"/>
      <c r="L869" s="74"/>
      <c r="M869" s="25"/>
      <c r="N869" s="25"/>
      <c r="P869" s="19"/>
    </row>
    <row r="870" spans="1:16" ht="12.75" customHeight="1">
      <c r="A870" s="19"/>
      <c r="B870" s="19"/>
      <c r="C870" s="19"/>
      <c r="D870" s="50"/>
      <c r="E870" s="48"/>
      <c r="F870" s="48"/>
      <c r="G870" s="50"/>
      <c r="H870" s="50"/>
      <c r="I870" s="74"/>
      <c r="J870" s="75"/>
      <c r="K870" s="25"/>
      <c r="L870" s="74"/>
      <c r="M870" s="25"/>
      <c r="N870" s="25"/>
      <c r="P870" s="19"/>
    </row>
    <row r="871" spans="1:16" ht="12.75" customHeight="1">
      <c r="A871" s="19"/>
      <c r="B871" s="19"/>
      <c r="C871" s="19"/>
      <c r="D871" s="50"/>
      <c r="E871" s="48"/>
      <c r="F871" s="48"/>
      <c r="G871" s="50"/>
      <c r="H871" s="50"/>
      <c r="I871" s="74"/>
      <c r="J871" s="75"/>
      <c r="K871" s="25"/>
      <c r="L871" s="74"/>
      <c r="M871" s="25"/>
      <c r="N871" s="25"/>
      <c r="P871" s="19"/>
    </row>
    <row r="872" spans="1:16" ht="12.75" customHeight="1">
      <c r="A872" s="19"/>
      <c r="B872" s="19"/>
      <c r="C872" s="19"/>
      <c r="D872" s="50"/>
      <c r="E872" s="48"/>
      <c r="F872" s="48"/>
      <c r="G872" s="50"/>
      <c r="H872" s="50"/>
      <c r="I872" s="74"/>
      <c r="J872" s="75"/>
      <c r="K872" s="25"/>
      <c r="L872" s="74"/>
      <c r="M872" s="25"/>
      <c r="N872" s="25"/>
      <c r="P872" s="19"/>
    </row>
    <row r="873" spans="1:16" ht="12.75" customHeight="1">
      <c r="A873" s="19"/>
      <c r="B873" s="19"/>
      <c r="C873" s="19"/>
      <c r="D873" s="50"/>
      <c r="E873" s="48"/>
      <c r="F873" s="48"/>
      <c r="G873" s="50"/>
      <c r="H873" s="50"/>
      <c r="I873" s="74"/>
      <c r="J873" s="75"/>
      <c r="K873" s="25"/>
      <c r="L873" s="74"/>
      <c r="M873" s="25"/>
      <c r="N873" s="25"/>
      <c r="P873" s="19"/>
    </row>
    <row r="874" spans="1:16" ht="12.75" customHeight="1">
      <c r="A874" s="19"/>
      <c r="B874" s="19"/>
      <c r="C874" s="19"/>
      <c r="D874" s="50"/>
      <c r="E874" s="48"/>
      <c r="F874" s="48"/>
      <c r="G874" s="50"/>
      <c r="H874" s="50"/>
      <c r="I874" s="74"/>
      <c r="J874" s="75"/>
      <c r="K874" s="25"/>
      <c r="L874" s="74"/>
      <c r="M874" s="25"/>
      <c r="N874" s="25"/>
      <c r="P874" s="19"/>
    </row>
    <row r="875" spans="1:16" ht="12.75" customHeight="1">
      <c r="A875" s="19"/>
      <c r="B875" s="19"/>
      <c r="C875" s="19"/>
      <c r="D875" s="50"/>
      <c r="E875" s="48"/>
      <c r="F875" s="48"/>
      <c r="G875" s="50"/>
      <c r="H875" s="50"/>
      <c r="I875" s="74"/>
      <c r="J875" s="75"/>
      <c r="K875" s="25"/>
      <c r="L875" s="74"/>
      <c r="M875" s="25"/>
      <c r="N875" s="25"/>
      <c r="P875" s="19"/>
    </row>
    <row r="876" spans="1:16" ht="12.75" customHeight="1">
      <c r="A876" s="19"/>
      <c r="B876" s="19"/>
      <c r="C876" s="19"/>
      <c r="D876" s="50"/>
      <c r="E876" s="48"/>
      <c r="F876" s="48"/>
      <c r="G876" s="50"/>
      <c r="H876" s="50"/>
      <c r="I876" s="74"/>
      <c r="J876" s="75"/>
      <c r="K876" s="25"/>
      <c r="L876" s="74"/>
      <c r="M876" s="25"/>
      <c r="N876" s="25"/>
      <c r="P876" s="19"/>
    </row>
    <row r="877" spans="1:16" ht="12.75" customHeight="1">
      <c r="A877" s="19"/>
      <c r="B877" s="19"/>
      <c r="C877" s="19"/>
      <c r="D877" s="50"/>
      <c r="E877" s="48"/>
      <c r="F877" s="48"/>
      <c r="G877" s="50"/>
      <c r="H877" s="50"/>
      <c r="I877" s="74"/>
      <c r="J877" s="75"/>
      <c r="K877" s="25"/>
      <c r="L877" s="74"/>
      <c r="M877" s="25"/>
      <c r="N877" s="25"/>
      <c r="P877" s="19"/>
    </row>
    <row r="878" spans="1:16" ht="12.75" customHeight="1">
      <c r="A878" s="19"/>
      <c r="B878" s="19"/>
      <c r="C878" s="19"/>
      <c r="D878" s="50"/>
      <c r="E878" s="48"/>
      <c r="F878" s="48"/>
      <c r="G878" s="50"/>
      <c r="H878" s="50"/>
      <c r="I878" s="74"/>
      <c r="J878" s="75"/>
      <c r="K878" s="25"/>
      <c r="L878" s="74"/>
      <c r="M878" s="25"/>
      <c r="N878" s="25"/>
      <c r="P878" s="19"/>
    </row>
    <row r="879" spans="1:16" ht="12.75" customHeight="1">
      <c r="A879" s="19"/>
      <c r="B879" s="19"/>
      <c r="C879" s="19"/>
      <c r="D879" s="50"/>
      <c r="E879" s="48"/>
      <c r="F879" s="48"/>
      <c r="G879" s="50"/>
      <c r="H879" s="50"/>
      <c r="I879" s="74"/>
      <c r="J879" s="75"/>
      <c r="K879" s="25"/>
      <c r="L879" s="74"/>
      <c r="M879" s="25"/>
      <c r="N879" s="25"/>
      <c r="P879" s="19"/>
    </row>
    <row r="880" spans="1:16" ht="12.75" customHeight="1">
      <c r="A880" s="19"/>
      <c r="B880" s="19"/>
      <c r="C880" s="19"/>
      <c r="D880" s="50"/>
      <c r="E880" s="48"/>
      <c r="F880" s="48"/>
      <c r="G880" s="50"/>
      <c r="H880" s="50"/>
      <c r="I880" s="74"/>
      <c r="J880" s="75"/>
      <c r="K880" s="25"/>
      <c r="L880" s="74"/>
      <c r="M880" s="25"/>
      <c r="N880" s="25"/>
      <c r="P880" s="19"/>
    </row>
    <row r="881" spans="1:16" ht="12.75" customHeight="1">
      <c r="A881" s="19"/>
      <c r="B881" s="19"/>
      <c r="C881" s="19"/>
      <c r="D881" s="50"/>
      <c r="E881" s="48"/>
      <c r="F881" s="48"/>
      <c r="G881" s="50"/>
      <c r="H881" s="50"/>
      <c r="I881" s="74"/>
      <c r="J881" s="75"/>
      <c r="K881" s="25"/>
      <c r="L881" s="74"/>
      <c r="M881" s="25"/>
      <c r="N881" s="25"/>
      <c r="P881" s="19"/>
    </row>
    <row r="882" spans="1:16" ht="12.75" customHeight="1">
      <c r="A882" s="19"/>
      <c r="B882" s="19"/>
      <c r="C882" s="19"/>
      <c r="D882" s="50"/>
      <c r="E882" s="48"/>
      <c r="F882" s="48"/>
      <c r="G882" s="50"/>
      <c r="H882" s="50"/>
      <c r="I882" s="74"/>
      <c r="J882" s="75"/>
      <c r="K882" s="25"/>
      <c r="L882" s="74"/>
      <c r="M882" s="25"/>
      <c r="N882" s="25"/>
      <c r="P882" s="19"/>
    </row>
    <row r="883" spans="1:16" ht="12.75" customHeight="1">
      <c r="A883" s="19"/>
      <c r="B883" s="19"/>
      <c r="C883" s="19"/>
      <c r="D883" s="50"/>
      <c r="E883" s="48"/>
      <c r="F883" s="48"/>
      <c r="G883" s="50"/>
      <c r="H883" s="50"/>
      <c r="I883" s="74"/>
      <c r="J883" s="75"/>
      <c r="K883" s="25"/>
      <c r="L883" s="74"/>
      <c r="M883" s="25"/>
      <c r="N883" s="25"/>
      <c r="P883" s="19"/>
    </row>
    <row r="884" spans="1:16" ht="12.75" customHeight="1">
      <c r="A884" s="19"/>
      <c r="B884" s="19"/>
      <c r="C884" s="19"/>
      <c r="D884" s="50"/>
      <c r="E884" s="48"/>
      <c r="F884" s="48"/>
      <c r="G884" s="50"/>
      <c r="H884" s="50"/>
      <c r="I884" s="74"/>
      <c r="J884" s="75"/>
      <c r="K884" s="25"/>
      <c r="L884" s="74"/>
      <c r="M884" s="25"/>
      <c r="N884" s="25"/>
      <c r="P884" s="19"/>
    </row>
    <row r="885" spans="1:16" ht="12.75" customHeight="1">
      <c r="A885" s="19"/>
      <c r="B885" s="19"/>
      <c r="C885" s="19"/>
      <c r="D885" s="50"/>
      <c r="E885" s="48"/>
      <c r="F885" s="48"/>
      <c r="G885" s="50"/>
      <c r="H885" s="50"/>
      <c r="I885" s="74"/>
      <c r="J885" s="75"/>
      <c r="K885" s="25"/>
      <c r="L885" s="74"/>
      <c r="M885" s="25"/>
      <c r="N885" s="25"/>
      <c r="P885" s="19"/>
    </row>
    <row r="886" spans="1:16" ht="12.75" customHeight="1">
      <c r="A886" s="19"/>
      <c r="B886" s="19"/>
      <c r="C886" s="19"/>
      <c r="D886" s="50"/>
      <c r="E886" s="48"/>
      <c r="F886" s="48"/>
      <c r="G886" s="50"/>
      <c r="H886" s="50"/>
      <c r="I886" s="74"/>
      <c r="J886" s="75"/>
      <c r="K886" s="25"/>
      <c r="L886" s="74"/>
      <c r="M886" s="25"/>
      <c r="N886" s="25"/>
      <c r="P886" s="19"/>
    </row>
    <row r="887" spans="1:16" ht="12.75" customHeight="1">
      <c r="A887" s="19"/>
      <c r="B887" s="19"/>
      <c r="C887" s="19"/>
      <c r="D887" s="50"/>
      <c r="E887" s="48"/>
      <c r="F887" s="48"/>
      <c r="G887" s="50"/>
      <c r="H887" s="50"/>
      <c r="I887" s="74"/>
      <c r="J887" s="75"/>
      <c r="K887" s="25"/>
      <c r="L887" s="74"/>
      <c r="M887" s="25"/>
      <c r="N887" s="25"/>
      <c r="P887" s="19"/>
    </row>
    <row r="888" spans="1:16" ht="12.75" customHeight="1">
      <c r="A888" s="19"/>
      <c r="B888" s="19"/>
      <c r="C888" s="19"/>
      <c r="D888" s="50"/>
      <c r="E888" s="48"/>
      <c r="F888" s="48"/>
      <c r="G888" s="50"/>
      <c r="H888" s="50"/>
      <c r="I888" s="74"/>
      <c r="J888" s="75"/>
      <c r="K888" s="25"/>
      <c r="L888" s="74"/>
      <c r="M888" s="25"/>
      <c r="N888" s="25"/>
      <c r="P888" s="19"/>
    </row>
    <row r="889" spans="1:16" ht="12.75" customHeight="1">
      <c r="A889" s="19"/>
      <c r="B889" s="19"/>
      <c r="C889" s="19"/>
      <c r="D889" s="50"/>
      <c r="E889" s="48"/>
      <c r="F889" s="48"/>
      <c r="G889" s="50"/>
      <c r="H889" s="50"/>
      <c r="I889" s="74"/>
      <c r="J889" s="75"/>
      <c r="K889" s="25"/>
      <c r="L889" s="74"/>
      <c r="M889" s="25"/>
      <c r="N889" s="25"/>
      <c r="P889" s="19"/>
    </row>
    <row r="890" spans="1:16" ht="12.75" customHeight="1">
      <c r="A890" s="19"/>
      <c r="B890" s="19"/>
      <c r="C890" s="19"/>
      <c r="D890" s="50"/>
      <c r="E890" s="48"/>
      <c r="F890" s="48"/>
      <c r="G890" s="50"/>
      <c r="H890" s="50"/>
      <c r="I890" s="74"/>
      <c r="J890" s="75"/>
      <c r="K890" s="25"/>
      <c r="L890" s="74"/>
      <c r="M890" s="25"/>
      <c r="N890" s="25"/>
      <c r="P890" s="19"/>
    </row>
    <row r="891" spans="1:16" ht="12.75" customHeight="1">
      <c r="A891" s="19"/>
      <c r="B891" s="19"/>
      <c r="C891" s="19"/>
      <c r="D891" s="50"/>
      <c r="E891" s="48"/>
      <c r="F891" s="48"/>
      <c r="G891" s="50"/>
      <c r="H891" s="50"/>
      <c r="I891" s="74"/>
      <c r="J891" s="75"/>
      <c r="K891" s="25"/>
      <c r="L891" s="74"/>
      <c r="M891" s="25"/>
      <c r="N891" s="25"/>
      <c r="P891" s="19"/>
    </row>
    <row r="892" spans="1:16" ht="12.75" customHeight="1">
      <c r="A892" s="19"/>
      <c r="B892" s="19"/>
      <c r="C892" s="19"/>
      <c r="D892" s="50"/>
      <c r="E892" s="48"/>
      <c r="F892" s="48"/>
      <c r="G892" s="50"/>
      <c r="H892" s="50"/>
      <c r="I892" s="74"/>
      <c r="J892" s="75"/>
      <c r="K892" s="25"/>
      <c r="L892" s="74"/>
      <c r="M892" s="25"/>
      <c r="N892" s="25"/>
      <c r="P892" s="19"/>
    </row>
    <row r="893" spans="1:16" ht="12.75" customHeight="1">
      <c r="A893" s="19"/>
      <c r="B893" s="19"/>
      <c r="C893" s="19"/>
      <c r="D893" s="50"/>
      <c r="E893" s="48"/>
      <c r="F893" s="48"/>
      <c r="G893" s="50"/>
      <c r="H893" s="50"/>
      <c r="I893" s="74"/>
      <c r="J893" s="75"/>
      <c r="K893" s="25"/>
      <c r="L893" s="74"/>
      <c r="M893" s="25"/>
      <c r="N893" s="25"/>
      <c r="P893" s="19"/>
    </row>
    <row r="894" spans="1:16" ht="12.75" customHeight="1">
      <c r="A894" s="19"/>
      <c r="B894" s="19"/>
      <c r="C894" s="19"/>
      <c r="D894" s="50"/>
      <c r="E894" s="48"/>
      <c r="F894" s="48"/>
      <c r="G894" s="50"/>
      <c r="H894" s="50"/>
      <c r="I894" s="74"/>
      <c r="J894" s="75"/>
      <c r="K894" s="25"/>
      <c r="L894" s="74"/>
      <c r="M894" s="25"/>
      <c r="N894" s="25"/>
      <c r="P894" s="19"/>
    </row>
    <row r="895" spans="1:16" ht="12.75" customHeight="1">
      <c r="A895" s="19"/>
      <c r="B895" s="19"/>
      <c r="C895" s="19"/>
      <c r="D895" s="50"/>
      <c r="E895" s="48"/>
      <c r="F895" s="48"/>
      <c r="G895" s="50"/>
      <c r="H895" s="50"/>
      <c r="I895" s="74"/>
      <c r="J895" s="75"/>
      <c r="K895" s="25"/>
      <c r="L895" s="74"/>
      <c r="M895" s="25"/>
      <c r="N895" s="25"/>
      <c r="P895" s="19"/>
    </row>
    <row r="896" spans="1:16" ht="12.75" customHeight="1">
      <c r="A896" s="19"/>
      <c r="B896" s="19"/>
      <c r="C896" s="19"/>
      <c r="D896" s="50"/>
      <c r="E896" s="48"/>
      <c r="F896" s="48"/>
      <c r="G896" s="50"/>
      <c r="H896" s="50"/>
      <c r="I896" s="74"/>
      <c r="J896" s="75"/>
      <c r="K896" s="25"/>
      <c r="L896" s="74"/>
      <c r="M896" s="25"/>
      <c r="N896" s="25"/>
      <c r="P896" s="19"/>
    </row>
    <row r="897" spans="1:16" ht="12.75" customHeight="1">
      <c r="A897" s="19"/>
      <c r="B897" s="19"/>
      <c r="C897" s="19"/>
      <c r="D897" s="50"/>
      <c r="E897" s="48"/>
      <c r="F897" s="48"/>
      <c r="G897" s="50"/>
      <c r="H897" s="50"/>
      <c r="I897" s="74"/>
      <c r="J897" s="75"/>
      <c r="K897" s="25"/>
      <c r="L897" s="74"/>
      <c r="M897" s="25"/>
      <c r="N897" s="25"/>
      <c r="P897" s="19"/>
    </row>
    <row r="898" spans="1:16" ht="12.75" customHeight="1">
      <c r="A898" s="19"/>
      <c r="B898" s="19"/>
      <c r="C898" s="19"/>
      <c r="D898" s="50"/>
      <c r="E898" s="48"/>
      <c r="F898" s="48"/>
      <c r="G898" s="50"/>
      <c r="H898" s="50"/>
      <c r="I898" s="74"/>
      <c r="J898" s="75"/>
      <c r="K898" s="25"/>
      <c r="L898" s="74"/>
      <c r="M898" s="25"/>
      <c r="N898" s="25"/>
      <c r="P898" s="19"/>
    </row>
    <row r="899" spans="1:16" ht="12.75" customHeight="1">
      <c r="A899" s="19"/>
      <c r="B899" s="19"/>
      <c r="C899" s="19"/>
      <c r="D899" s="50"/>
      <c r="E899" s="48"/>
      <c r="F899" s="48"/>
      <c r="G899" s="50"/>
      <c r="H899" s="50"/>
      <c r="I899" s="74"/>
      <c r="J899" s="75"/>
      <c r="K899" s="25"/>
      <c r="L899" s="74"/>
      <c r="M899" s="25"/>
      <c r="N899" s="25"/>
      <c r="P899" s="19"/>
    </row>
    <row r="900" spans="1:16" ht="12.75" customHeight="1">
      <c r="A900" s="19"/>
      <c r="B900" s="19"/>
      <c r="C900" s="19"/>
      <c r="D900" s="50"/>
      <c r="E900" s="48"/>
      <c r="F900" s="48"/>
      <c r="G900" s="50"/>
      <c r="H900" s="50"/>
      <c r="I900" s="74"/>
      <c r="J900" s="75"/>
      <c r="K900" s="25"/>
      <c r="L900" s="74"/>
      <c r="M900" s="25"/>
      <c r="N900" s="25"/>
      <c r="P900" s="19"/>
    </row>
    <row r="901" spans="1:16" ht="12.75" customHeight="1">
      <c r="A901" s="19"/>
      <c r="B901" s="19"/>
      <c r="C901" s="19"/>
      <c r="D901" s="50"/>
      <c r="E901" s="48"/>
      <c r="F901" s="48"/>
      <c r="G901" s="50"/>
      <c r="H901" s="50"/>
      <c r="I901" s="74"/>
      <c r="J901" s="75"/>
      <c r="K901" s="25"/>
      <c r="L901" s="74"/>
      <c r="M901" s="25"/>
      <c r="N901" s="25"/>
      <c r="P901" s="19"/>
    </row>
    <row r="902" spans="1:16" ht="12.75" customHeight="1">
      <c r="A902" s="19"/>
      <c r="B902" s="19"/>
      <c r="C902" s="19"/>
      <c r="D902" s="50"/>
      <c r="E902" s="48"/>
      <c r="F902" s="48"/>
      <c r="G902" s="50"/>
      <c r="H902" s="50"/>
      <c r="I902" s="74"/>
      <c r="J902" s="75"/>
      <c r="K902" s="25"/>
      <c r="L902" s="74"/>
      <c r="M902" s="25"/>
      <c r="N902" s="25"/>
      <c r="P902" s="19"/>
    </row>
    <row r="903" spans="1:16" ht="12.75" customHeight="1">
      <c r="A903" s="19"/>
      <c r="B903" s="19"/>
      <c r="C903" s="19"/>
      <c r="D903" s="50"/>
      <c r="E903" s="48"/>
      <c r="F903" s="48"/>
      <c r="G903" s="50"/>
      <c r="H903" s="50"/>
      <c r="I903" s="74"/>
      <c r="J903" s="75"/>
      <c r="K903" s="25"/>
      <c r="L903" s="74"/>
      <c r="M903" s="25"/>
      <c r="N903" s="25"/>
      <c r="P903" s="19"/>
    </row>
    <row r="904" spans="1:16" ht="12.75" customHeight="1">
      <c r="A904" s="19"/>
      <c r="B904" s="19"/>
      <c r="C904" s="19"/>
      <c r="D904" s="50"/>
      <c r="E904" s="48"/>
      <c r="F904" s="48"/>
      <c r="G904" s="50"/>
      <c r="H904" s="50"/>
      <c r="I904" s="74"/>
      <c r="J904" s="75"/>
      <c r="K904" s="25"/>
      <c r="L904" s="74"/>
      <c r="M904" s="25"/>
      <c r="N904" s="25"/>
      <c r="P904" s="19"/>
    </row>
    <row r="905" spans="1:16" ht="12.75" customHeight="1">
      <c r="A905" s="19"/>
      <c r="B905" s="19"/>
      <c r="C905" s="19"/>
      <c r="D905" s="50"/>
      <c r="E905" s="48"/>
      <c r="F905" s="48"/>
      <c r="G905" s="50"/>
      <c r="H905" s="50"/>
      <c r="I905" s="74"/>
      <c r="J905" s="75"/>
      <c r="K905" s="25"/>
      <c r="L905" s="74"/>
      <c r="M905" s="25"/>
      <c r="N905" s="25"/>
      <c r="P905" s="19"/>
    </row>
    <row r="906" spans="1:16" ht="12.75" customHeight="1">
      <c r="A906" s="19"/>
      <c r="B906" s="19"/>
      <c r="C906" s="19"/>
      <c r="D906" s="50"/>
      <c r="E906" s="48"/>
      <c r="F906" s="48"/>
      <c r="G906" s="50"/>
      <c r="H906" s="50"/>
      <c r="I906" s="74"/>
      <c r="J906" s="75"/>
      <c r="K906" s="25"/>
      <c r="L906" s="74"/>
      <c r="M906" s="25"/>
      <c r="N906" s="25"/>
      <c r="P906" s="19"/>
    </row>
    <row r="907" spans="1:16" ht="12.75" customHeight="1">
      <c r="A907" s="19"/>
      <c r="B907" s="19"/>
      <c r="C907" s="19"/>
      <c r="D907" s="50"/>
      <c r="E907" s="48"/>
      <c r="F907" s="48"/>
      <c r="G907" s="50"/>
      <c r="H907" s="50"/>
      <c r="I907" s="74"/>
      <c r="J907" s="75"/>
      <c r="K907" s="25"/>
      <c r="L907" s="74"/>
      <c r="M907" s="25"/>
      <c r="N907" s="25"/>
      <c r="P907" s="19"/>
    </row>
    <row r="908" spans="1:16" ht="12.75" customHeight="1">
      <c r="A908" s="19"/>
      <c r="B908" s="19"/>
      <c r="C908" s="19"/>
      <c r="D908" s="50"/>
      <c r="E908" s="48"/>
      <c r="F908" s="48"/>
      <c r="G908" s="50"/>
      <c r="H908" s="50"/>
      <c r="I908" s="74"/>
      <c r="J908" s="75"/>
      <c r="K908" s="25"/>
      <c r="L908" s="74"/>
      <c r="M908" s="25"/>
      <c r="N908" s="25"/>
      <c r="P908" s="19"/>
    </row>
    <row r="909" spans="1:16" ht="12.75" customHeight="1">
      <c r="A909" s="19"/>
      <c r="B909" s="19"/>
      <c r="C909" s="19"/>
      <c r="D909" s="50"/>
      <c r="E909" s="48"/>
      <c r="F909" s="48"/>
      <c r="G909" s="50"/>
      <c r="H909" s="50"/>
      <c r="I909" s="74"/>
      <c r="J909" s="75"/>
      <c r="K909" s="25"/>
      <c r="L909" s="74"/>
      <c r="M909" s="25"/>
      <c r="N909" s="25"/>
      <c r="P909" s="19"/>
    </row>
    <row r="910" spans="1:16" ht="12.75" customHeight="1">
      <c r="A910" s="19"/>
      <c r="B910" s="19"/>
      <c r="C910" s="19"/>
      <c r="D910" s="50"/>
      <c r="E910" s="48"/>
      <c r="F910" s="48"/>
      <c r="G910" s="50"/>
      <c r="H910" s="50"/>
      <c r="I910" s="74"/>
      <c r="J910" s="75"/>
      <c r="K910" s="25"/>
      <c r="L910" s="74"/>
      <c r="M910" s="25"/>
      <c r="N910" s="25"/>
      <c r="P910" s="19"/>
    </row>
    <row r="911" spans="1:16" ht="12.75" customHeight="1">
      <c r="A911" s="19"/>
      <c r="B911" s="19"/>
      <c r="C911" s="19"/>
      <c r="D911" s="50"/>
      <c r="E911" s="48"/>
      <c r="F911" s="48"/>
      <c r="G911" s="50"/>
      <c r="H911" s="50"/>
      <c r="I911" s="74"/>
      <c r="J911" s="75"/>
      <c r="K911" s="25"/>
      <c r="L911" s="74"/>
      <c r="M911" s="25"/>
      <c r="N911" s="25"/>
      <c r="P911" s="19"/>
    </row>
    <row r="912" spans="1:16" ht="12.75" customHeight="1">
      <c r="A912" s="19"/>
      <c r="B912" s="19"/>
      <c r="C912" s="19"/>
      <c r="D912" s="50"/>
      <c r="E912" s="48"/>
      <c r="F912" s="48"/>
      <c r="G912" s="50"/>
      <c r="H912" s="50"/>
      <c r="I912" s="74"/>
      <c r="J912" s="75"/>
      <c r="K912" s="25"/>
      <c r="L912" s="74"/>
      <c r="M912" s="25"/>
      <c r="N912" s="25"/>
      <c r="P912" s="19"/>
    </row>
    <row r="913" spans="1:16" ht="12.75" customHeight="1">
      <c r="A913" s="19"/>
      <c r="B913" s="19"/>
      <c r="C913" s="19"/>
      <c r="D913" s="50"/>
      <c r="E913" s="48"/>
      <c r="F913" s="48"/>
      <c r="G913" s="50"/>
      <c r="H913" s="50"/>
      <c r="I913" s="74"/>
      <c r="J913" s="75"/>
      <c r="K913" s="25"/>
      <c r="L913" s="74"/>
      <c r="M913" s="25"/>
      <c r="N913" s="25"/>
      <c r="P913" s="19"/>
    </row>
    <row r="914" spans="1:16" ht="12.75" customHeight="1">
      <c r="A914" s="19"/>
      <c r="B914" s="19"/>
      <c r="C914" s="19"/>
      <c r="D914" s="50"/>
      <c r="E914" s="48"/>
      <c r="F914" s="48"/>
      <c r="G914" s="50"/>
      <c r="H914" s="50"/>
      <c r="I914" s="74"/>
      <c r="J914" s="75"/>
      <c r="K914" s="25"/>
      <c r="L914" s="74"/>
      <c r="M914" s="25"/>
      <c r="N914" s="25"/>
      <c r="P914" s="19"/>
    </row>
    <row r="915" spans="1:16" ht="12.75" customHeight="1">
      <c r="A915" s="19"/>
      <c r="B915" s="19"/>
      <c r="C915" s="19"/>
      <c r="D915" s="50"/>
      <c r="E915" s="48"/>
      <c r="F915" s="48"/>
      <c r="G915" s="50"/>
      <c r="H915" s="50"/>
      <c r="I915" s="74"/>
      <c r="J915" s="75"/>
      <c r="K915" s="25"/>
      <c r="L915" s="74"/>
      <c r="M915" s="25"/>
      <c r="N915" s="25"/>
      <c r="P915" s="19"/>
    </row>
    <row r="916" spans="1:16" ht="12.75" customHeight="1">
      <c r="A916" s="19"/>
      <c r="B916" s="19"/>
      <c r="C916" s="19"/>
      <c r="D916" s="50"/>
      <c r="E916" s="48"/>
      <c r="F916" s="48"/>
      <c r="G916" s="50"/>
      <c r="H916" s="50"/>
      <c r="I916" s="74"/>
      <c r="J916" s="75"/>
      <c r="K916" s="25"/>
      <c r="L916" s="74"/>
      <c r="M916" s="25"/>
      <c r="N916" s="25"/>
      <c r="P916" s="19"/>
    </row>
    <row r="917" spans="1:16" ht="12.75" customHeight="1">
      <c r="A917" s="19"/>
      <c r="B917" s="19"/>
      <c r="C917" s="19"/>
      <c r="D917" s="50"/>
      <c r="E917" s="48"/>
      <c r="F917" s="48"/>
      <c r="G917" s="50"/>
      <c r="H917" s="50"/>
      <c r="I917" s="74"/>
      <c r="J917" s="75"/>
      <c r="K917" s="25"/>
      <c r="L917" s="74"/>
      <c r="M917" s="25"/>
      <c r="N917" s="25"/>
      <c r="P917" s="19"/>
    </row>
    <row r="918" spans="1:16" ht="12.75" customHeight="1">
      <c r="A918" s="19"/>
      <c r="B918" s="19"/>
      <c r="C918" s="19"/>
      <c r="D918" s="50"/>
      <c r="E918" s="48"/>
      <c r="F918" s="48"/>
      <c r="G918" s="50"/>
      <c r="H918" s="50"/>
      <c r="I918" s="74"/>
      <c r="J918" s="75"/>
      <c r="K918" s="25"/>
      <c r="L918" s="74"/>
      <c r="M918" s="25"/>
      <c r="N918" s="25"/>
      <c r="P918" s="19"/>
    </row>
    <row r="919" spans="1:16" ht="12.75" customHeight="1">
      <c r="A919" s="19"/>
      <c r="B919" s="19"/>
      <c r="C919" s="19"/>
      <c r="D919" s="50"/>
      <c r="E919" s="48"/>
      <c r="F919" s="48"/>
      <c r="G919" s="50"/>
      <c r="H919" s="50"/>
      <c r="I919" s="74"/>
      <c r="J919" s="75"/>
      <c r="K919" s="25"/>
      <c r="L919" s="74"/>
      <c r="M919" s="25"/>
      <c r="N919" s="25"/>
      <c r="P919" s="19"/>
    </row>
    <row r="920" spans="1:16" ht="12.75" customHeight="1">
      <c r="A920" s="19"/>
      <c r="B920" s="19"/>
      <c r="C920" s="19"/>
      <c r="D920" s="50"/>
      <c r="E920" s="48"/>
      <c r="F920" s="48"/>
      <c r="G920" s="50"/>
      <c r="H920" s="50"/>
      <c r="I920" s="74"/>
      <c r="J920" s="75"/>
      <c r="K920" s="25"/>
      <c r="L920" s="74"/>
      <c r="M920" s="25"/>
      <c r="N920" s="25"/>
      <c r="P920" s="19"/>
    </row>
    <row r="921" spans="1:16" ht="12.75" customHeight="1">
      <c r="A921" s="19"/>
      <c r="B921" s="19"/>
      <c r="C921" s="19"/>
      <c r="D921" s="50"/>
      <c r="E921" s="48"/>
      <c r="F921" s="48"/>
      <c r="G921" s="50"/>
      <c r="H921" s="50"/>
      <c r="I921" s="74"/>
      <c r="J921" s="75"/>
      <c r="K921" s="25"/>
      <c r="L921" s="74"/>
      <c r="M921" s="25"/>
      <c r="N921" s="25"/>
      <c r="P921" s="19"/>
    </row>
    <row r="922" spans="1:16" ht="12.75" customHeight="1">
      <c r="A922" s="19"/>
      <c r="B922" s="19"/>
      <c r="C922" s="19"/>
      <c r="D922" s="50"/>
      <c r="E922" s="48"/>
      <c r="F922" s="48"/>
      <c r="G922" s="50"/>
      <c r="H922" s="50"/>
      <c r="I922" s="74"/>
      <c r="J922" s="75"/>
      <c r="K922" s="25"/>
      <c r="L922" s="74"/>
      <c r="M922" s="25"/>
      <c r="N922" s="25"/>
      <c r="P922" s="19"/>
    </row>
    <row r="923" spans="1:16" ht="12.75" customHeight="1">
      <c r="A923" s="19"/>
      <c r="B923" s="19"/>
      <c r="C923" s="19"/>
      <c r="D923" s="50"/>
      <c r="E923" s="48"/>
      <c r="F923" s="48"/>
      <c r="G923" s="50"/>
      <c r="H923" s="50"/>
      <c r="I923" s="74"/>
      <c r="J923" s="75"/>
      <c r="K923" s="25"/>
      <c r="L923" s="74"/>
      <c r="M923" s="25"/>
      <c r="N923" s="25"/>
      <c r="P923" s="19"/>
    </row>
    <row r="924" spans="1:16" ht="12.75" customHeight="1">
      <c r="A924" s="19"/>
      <c r="B924" s="19"/>
      <c r="C924" s="19"/>
      <c r="D924" s="50"/>
      <c r="E924" s="48"/>
      <c r="F924" s="48"/>
      <c r="G924" s="50"/>
      <c r="H924" s="50"/>
      <c r="I924" s="74"/>
      <c r="J924" s="75"/>
      <c r="K924" s="25"/>
      <c r="L924" s="74"/>
      <c r="M924" s="25"/>
      <c r="N924" s="25"/>
      <c r="P924" s="19"/>
    </row>
    <row r="925" spans="1:16" ht="12.75" customHeight="1">
      <c r="A925" s="19"/>
      <c r="B925" s="19"/>
      <c r="C925" s="19"/>
      <c r="D925" s="50"/>
      <c r="E925" s="48"/>
      <c r="F925" s="48"/>
      <c r="G925" s="50"/>
      <c r="H925" s="50"/>
      <c r="I925" s="74"/>
      <c r="J925" s="75"/>
      <c r="K925" s="25"/>
      <c r="L925" s="74"/>
      <c r="M925" s="25"/>
      <c r="N925" s="25"/>
      <c r="P925" s="19"/>
    </row>
    <row r="926" spans="1:16" ht="12.75" customHeight="1">
      <c r="A926" s="19"/>
      <c r="B926" s="19"/>
      <c r="C926" s="19"/>
      <c r="D926" s="50"/>
      <c r="E926" s="48"/>
      <c r="F926" s="48"/>
      <c r="G926" s="50"/>
      <c r="H926" s="50"/>
      <c r="I926" s="74"/>
      <c r="J926" s="75"/>
      <c r="K926" s="25"/>
      <c r="L926" s="74"/>
      <c r="M926" s="25"/>
      <c r="N926" s="25"/>
      <c r="P926" s="19"/>
    </row>
    <row r="927" spans="1:16" ht="12.75" customHeight="1">
      <c r="A927" s="19"/>
      <c r="B927" s="19"/>
      <c r="C927" s="19"/>
      <c r="D927" s="50"/>
      <c r="E927" s="48"/>
      <c r="F927" s="48"/>
      <c r="G927" s="50"/>
      <c r="H927" s="50"/>
      <c r="I927" s="74"/>
      <c r="J927" s="75"/>
      <c r="K927" s="25"/>
      <c r="L927" s="74"/>
      <c r="M927" s="25"/>
      <c r="N927" s="25"/>
      <c r="P927" s="19"/>
    </row>
    <row r="928" spans="1:16" ht="12.75" customHeight="1">
      <c r="A928" s="19"/>
      <c r="B928" s="19"/>
      <c r="C928" s="19"/>
      <c r="D928" s="50"/>
      <c r="E928" s="48"/>
      <c r="F928" s="48"/>
      <c r="G928" s="50"/>
      <c r="H928" s="50"/>
      <c r="I928" s="74"/>
      <c r="J928" s="75"/>
      <c r="K928" s="25"/>
      <c r="L928" s="74"/>
      <c r="M928" s="25"/>
      <c r="N928" s="25"/>
      <c r="P928" s="19"/>
    </row>
    <row r="929" spans="1:16" ht="12.75" customHeight="1">
      <c r="A929" s="19"/>
      <c r="B929" s="19"/>
      <c r="C929" s="19"/>
      <c r="D929" s="50"/>
      <c r="E929" s="48"/>
      <c r="F929" s="48"/>
      <c r="G929" s="50"/>
      <c r="H929" s="50"/>
      <c r="I929" s="74"/>
      <c r="J929" s="75"/>
      <c r="K929" s="25"/>
      <c r="L929" s="74"/>
      <c r="M929" s="25"/>
      <c r="N929" s="25"/>
      <c r="P929" s="19"/>
    </row>
    <row r="930" spans="1:16" ht="12.75" customHeight="1">
      <c r="A930" s="19"/>
      <c r="B930" s="19"/>
      <c r="C930" s="19"/>
      <c r="D930" s="50"/>
      <c r="E930" s="48"/>
      <c r="F930" s="48"/>
      <c r="G930" s="50"/>
      <c r="H930" s="50"/>
      <c r="I930" s="74"/>
      <c r="J930" s="75"/>
      <c r="K930" s="25"/>
      <c r="L930" s="74"/>
      <c r="M930" s="25"/>
      <c r="N930" s="25"/>
      <c r="P930" s="19"/>
    </row>
    <row r="931" spans="1:16" ht="12.75" customHeight="1">
      <c r="A931" s="19"/>
      <c r="B931" s="19"/>
      <c r="C931" s="19"/>
      <c r="D931" s="50"/>
      <c r="E931" s="48"/>
      <c r="F931" s="48"/>
      <c r="G931" s="50"/>
      <c r="H931" s="50"/>
      <c r="I931" s="74"/>
      <c r="J931" s="75"/>
      <c r="K931" s="25"/>
      <c r="L931" s="74"/>
      <c r="M931" s="25"/>
      <c r="N931" s="25"/>
      <c r="P931" s="19"/>
    </row>
    <row r="932" spans="1:16" ht="12.75" customHeight="1">
      <c r="A932" s="19"/>
      <c r="B932" s="19"/>
      <c r="C932" s="19"/>
      <c r="D932" s="50"/>
      <c r="E932" s="48"/>
      <c r="F932" s="48"/>
      <c r="G932" s="50"/>
      <c r="H932" s="50"/>
      <c r="I932" s="74"/>
      <c r="J932" s="75"/>
      <c r="K932" s="25"/>
      <c r="L932" s="74"/>
      <c r="M932" s="25"/>
      <c r="N932" s="25"/>
      <c r="P932" s="19"/>
    </row>
    <row r="933" spans="1:16" ht="12.75" customHeight="1">
      <c r="A933" s="19"/>
      <c r="B933" s="19"/>
      <c r="C933" s="19"/>
      <c r="D933" s="50"/>
      <c r="E933" s="48"/>
      <c r="F933" s="48"/>
      <c r="G933" s="50"/>
      <c r="H933" s="50"/>
      <c r="I933" s="74"/>
      <c r="J933" s="75"/>
      <c r="K933" s="25"/>
      <c r="L933" s="74"/>
      <c r="M933" s="25"/>
      <c r="N933" s="25"/>
      <c r="P933" s="19"/>
    </row>
    <row r="934" spans="1:16" ht="12.75" customHeight="1">
      <c r="A934" s="19"/>
      <c r="B934" s="19"/>
      <c r="C934" s="19"/>
      <c r="D934" s="50"/>
      <c r="E934" s="48"/>
      <c r="F934" s="48"/>
      <c r="G934" s="50"/>
      <c r="H934" s="50"/>
      <c r="I934" s="74"/>
      <c r="J934" s="75"/>
      <c r="K934" s="25"/>
      <c r="L934" s="74"/>
      <c r="M934" s="25"/>
      <c r="N934" s="25"/>
      <c r="P934" s="19"/>
    </row>
    <row r="935" spans="1:16" ht="12.75" customHeight="1">
      <c r="A935" s="19"/>
      <c r="B935" s="19"/>
      <c r="C935" s="19"/>
      <c r="D935" s="50"/>
      <c r="E935" s="48"/>
      <c r="F935" s="48"/>
      <c r="G935" s="50"/>
      <c r="H935" s="50"/>
      <c r="I935" s="74"/>
      <c r="J935" s="75"/>
      <c r="K935" s="25"/>
      <c r="L935" s="74"/>
      <c r="M935" s="25"/>
      <c r="N935" s="25"/>
      <c r="P935" s="19"/>
    </row>
    <row r="936" spans="1:16" ht="12.75" customHeight="1">
      <c r="A936" s="19"/>
      <c r="B936" s="19"/>
      <c r="C936" s="19"/>
      <c r="D936" s="50"/>
      <c r="E936" s="48"/>
      <c r="F936" s="48"/>
      <c r="G936" s="50"/>
      <c r="H936" s="50"/>
      <c r="I936" s="74"/>
      <c r="J936" s="75"/>
      <c r="K936" s="25"/>
      <c r="L936" s="74"/>
      <c r="M936" s="25"/>
      <c r="N936" s="25"/>
      <c r="P936" s="19"/>
    </row>
    <row r="937" spans="1:16" ht="12.75" customHeight="1">
      <c r="A937" s="19"/>
      <c r="B937" s="19"/>
      <c r="C937" s="19"/>
      <c r="D937" s="50"/>
      <c r="E937" s="48"/>
      <c r="F937" s="48"/>
      <c r="G937" s="50"/>
      <c r="H937" s="50"/>
      <c r="I937" s="74"/>
      <c r="J937" s="75"/>
      <c r="K937" s="25"/>
      <c r="L937" s="74"/>
      <c r="M937" s="25"/>
      <c r="N937" s="25"/>
      <c r="P937" s="19"/>
    </row>
    <row r="938" spans="1:16" ht="12.75" customHeight="1">
      <c r="A938" s="19"/>
      <c r="B938" s="19"/>
      <c r="C938" s="19"/>
      <c r="D938" s="50"/>
      <c r="E938" s="48"/>
      <c r="F938" s="48"/>
      <c r="G938" s="50"/>
      <c r="H938" s="50"/>
      <c r="I938" s="74"/>
      <c r="J938" s="75"/>
      <c r="K938" s="25"/>
      <c r="L938" s="74"/>
      <c r="M938" s="25"/>
      <c r="N938" s="25"/>
      <c r="P938" s="19"/>
    </row>
    <row r="939" spans="1:16" ht="12.75" customHeight="1">
      <c r="A939" s="19"/>
      <c r="B939" s="19"/>
      <c r="C939" s="19"/>
      <c r="D939" s="50"/>
      <c r="E939" s="48"/>
      <c r="F939" s="48"/>
      <c r="G939" s="50"/>
      <c r="H939" s="50"/>
      <c r="I939" s="74"/>
      <c r="J939" s="75"/>
      <c r="K939" s="25"/>
      <c r="L939" s="74"/>
      <c r="M939" s="25"/>
      <c r="N939" s="25"/>
      <c r="P939" s="19"/>
    </row>
    <row r="940" spans="1:16" ht="12.75" customHeight="1">
      <c r="A940" s="19"/>
      <c r="B940" s="19"/>
      <c r="C940" s="19"/>
      <c r="D940" s="50"/>
      <c r="E940" s="48"/>
      <c r="F940" s="48"/>
      <c r="G940" s="50"/>
      <c r="H940" s="50"/>
      <c r="I940" s="74"/>
      <c r="J940" s="75"/>
      <c r="K940" s="25"/>
      <c r="L940" s="74"/>
      <c r="M940" s="25"/>
      <c r="N940" s="25"/>
      <c r="P940" s="19"/>
    </row>
    <row r="941" spans="1:16" ht="12.75" customHeight="1">
      <c r="A941" s="19"/>
      <c r="B941" s="19"/>
      <c r="C941" s="19"/>
      <c r="D941" s="50"/>
      <c r="E941" s="48"/>
      <c r="F941" s="48"/>
      <c r="G941" s="50"/>
      <c r="H941" s="50"/>
      <c r="I941" s="74"/>
      <c r="J941" s="75"/>
      <c r="K941" s="25"/>
      <c r="L941" s="74"/>
      <c r="M941" s="25"/>
      <c r="N941" s="25"/>
      <c r="P941" s="19"/>
    </row>
    <row r="942" spans="1:16" ht="12.75" customHeight="1">
      <c r="A942" s="19"/>
      <c r="B942" s="19"/>
      <c r="C942" s="19"/>
      <c r="D942" s="50"/>
      <c r="E942" s="48"/>
      <c r="F942" s="48"/>
      <c r="G942" s="50"/>
      <c r="H942" s="50"/>
      <c r="I942" s="74"/>
      <c r="J942" s="75"/>
      <c r="K942" s="25"/>
      <c r="L942" s="74"/>
      <c r="M942" s="25"/>
      <c r="N942" s="25"/>
      <c r="P942" s="19"/>
    </row>
    <row r="943" spans="1:16" ht="12.75" customHeight="1">
      <c r="A943" s="19"/>
      <c r="B943" s="19"/>
      <c r="C943" s="19"/>
      <c r="D943" s="50"/>
      <c r="E943" s="48"/>
      <c r="F943" s="48"/>
      <c r="G943" s="50"/>
      <c r="H943" s="50"/>
      <c r="I943" s="74"/>
      <c r="J943" s="75"/>
      <c r="K943" s="25"/>
      <c r="L943" s="74"/>
      <c r="M943" s="25"/>
      <c r="N943" s="25"/>
      <c r="P943" s="19"/>
    </row>
    <row r="944" spans="1:16" ht="12.75" customHeight="1">
      <c r="A944" s="19"/>
      <c r="B944" s="19"/>
      <c r="C944" s="19"/>
      <c r="D944" s="50"/>
      <c r="E944" s="48"/>
      <c r="F944" s="48"/>
      <c r="G944" s="50"/>
      <c r="H944" s="50"/>
      <c r="I944" s="74"/>
      <c r="J944" s="75"/>
      <c r="K944" s="25"/>
      <c r="L944" s="74"/>
      <c r="M944" s="25"/>
      <c r="N944" s="25"/>
      <c r="P944" s="19"/>
    </row>
    <row r="945" spans="1:16" ht="12.75" customHeight="1">
      <c r="A945" s="19"/>
      <c r="B945" s="19"/>
      <c r="C945" s="19"/>
      <c r="D945" s="50"/>
      <c r="E945" s="48"/>
      <c r="F945" s="48"/>
      <c r="G945" s="50"/>
      <c r="H945" s="50"/>
      <c r="I945" s="74"/>
      <c r="J945" s="75"/>
      <c r="K945" s="25"/>
      <c r="L945" s="74"/>
      <c r="M945" s="25"/>
      <c r="N945" s="25"/>
      <c r="P945" s="19"/>
    </row>
    <row r="946" spans="1:16" ht="12.75" customHeight="1">
      <c r="A946" s="19"/>
      <c r="B946" s="19"/>
      <c r="C946" s="19"/>
      <c r="D946" s="50"/>
      <c r="E946" s="48"/>
      <c r="F946" s="48"/>
      <c r="G946" s="50"/>
      <c r="H946" s="50"/>
      <c r="I946" s="74"/>
      <c r="J946" s="75"/>
      <c r="K946" s="25"/>
      <c r="L946" s="74"/>
      <c r="M946" s="25"/>
      <c r="N946" s="25"/>
      <c r="P946" s="19"/>
    </row>
    <row r="947" spans="1:16" ht="12.75" customHeight="1">
      <c r="A947" s="19"/>
      <c r="B947" s="19"/>
      <c r="C947" s="19"/>
      <c r="D947" s="50"/>
      <c r="E947" s="48"/>
      <c r="F947" s="48"/>
      <c r="G947" s="50"/>
      <c r="H947" s="50"/>
      <c r="I947" s="74"/>
      <c r="J947" s="75"/>
      <c r="K947" s="25"/>
      <c r="L947" s="74"/>
      <c r="M947" s="25"/>
      <c r="N947" s="25"/>
      <c r="P947" s="19"/>
    </row>
    <row r="948" spans="1:16" ht="12.75" customHeight="1">
      <c r="A948" s="19"/>
      <c r="B948" s="19"/>
      <c r="C948" s="19"/>
      <c r="D948" s="50"/>
      <c r="E948" s="48"/>
      <c r="F948" s="48"/>
      <c r="G948" s="50"/>
      <c r="H948" s="50"/>
      <c r="I948" s="74"/>
      <c r="J948" s="75"/>
      <c r="K948" s="25"/>
      <c r="L948" s="74"/>
      <c r="M948" s="25"/>
      <c r="N948" s="25"/>
      <c r="P948" s="19"/>
    </row>
    <row r="949" spans="1:16" ht="12.75" customHeight="1">
      <c r="A949" s="19"/>
      <c r="B949" s="19"/>
      <c r="C949" s="19"/>
      <c r="D949" s="50"/>
      <c r="E949" s="48"/>
      <c r="F949" s="48"/>
      <c r="G949" s="50"/>
      <c r="H949" s="50"/>
      <c r="I949" s="74"/>
      <c r="J949" s="75"/>
      <c r="K949" s="25"/>
      <c r="L949" s="74"/>
      <c r="M949" s="25"/>
      <c r="N949" s="25"/>
      <c r="P949" s="19"/>
    </row>
    <row r="950" spans="1:16" ht="12.75" customHeight="1">
      <c r="A950" s="19"/>
      <c r="B950" s="19"/>
      <c r="C950" s="19"/>
      <c r="D950" s="50"/>
      <c r="E950" s="48"/>
      <c r="F950" s="48"/>
      <c r="G950" s="50"/>
      <c r="H950" s="50"/>
      <c r="I950" s="74"/>
      <c r="J950" s="75"/>
      <c r="K950" s="25"/>
      <c r="L950" s="74"/>
      <c r="M950" s="25"/>
      <c r="N950" s="25"/>
      <c r="P950" s="19"/>
    </row>
    <row r="951" spans="1:16" ht="12.75" customHeight="1">
      <c r="A951" s="19"/>
      <c r="B951" s="19"/>
      <c r="C951" s="19"/>
      <c r="D951" s="50"/>
      <c r="E951" s="48"/>
      <c r="F951" s="48"/>
      <c r="G951" s="50"/>
      <c r="H951" s="50"/>
      <c r="I951" s="74"/>
      <c r="J951" s="75"/>
      <c r="K951" s="25"/>
      <c r="L951" s="74"/>
      <c r="M951" s="25"/>
      <c r="N951" s="25"/>
      <c r="P951" s="19"/>
    </row>
    <row r="952" spans="1:16" ht="12.75" customHeight="1">
      <c r="A952" s="19"/>
      <c r="B952" s="19"/>
      <c r="C952" s="19"/>
      <c r="D952" s="50"/>
      <c r="E952" s="48"/>
      <c r="F952" s="48"/>
      <c r="G952" s="50"/>
      <c r="H952" s="50"/>
      <c r="I952" s="74"/>
      <c r="J952" s="75"/>
      <c r="K952" s="25"/>
      <c r="L952" s="74"/>
      <c r="M952" s="25"/>
      <c r="N952" s="25"/>
      <c r="P952" s="19"/>
    </row>
    <row r="953" spans="1:16" ht="12.75" customHeight="1">
      <c r="A953" s="19"/>
      <c r="B953" s="19"/>
      <c r="C953" s="19"/>
      <c r="D953" s="50"/>
      <c r="E953" s="48"/>
      <c r="F953" s="48"/>
      <c r="G953" s="50"/>
      <c r="H953" s="50"/>
      <c r="I953" s="74"/>
      <c r="J953" s="75"/>
      <c r="K953" s="25"/>
      <c r="L953" s="74"/>
      <c r="M953" s="25"/>
      <c r="N953" s="25"/>
      <c r="P953" s="19"/>
    </row>
    <row r="954" spans="1:16" ht="12.75" customHeight="1">
      <c r="A954" s="19"/>
      <c r="B954" s="19"/>
      <c r="C954" s="19"/>
      <c r="D954" s="50"/>
      <c r="E954" s="48"/>
      <c r="F954" s="48"/>
      <c r="G954" s="50"/>
      <c r="H954" s="50"/>
      <c r="I954" s="74"/>
      <c r="J954" s="75"/>
      <c r="K954" s="25"/>
      <c r="L954" s="74"/>
      <c r="M954" s="25"/>
      <c r="N954" s="25"/>
      <c r="P954" s="19"/>
    </row>
    <row r="955" spans="1:16" ht="12.75" customHeight="1">
      <c r="A955" s="19"/>
      <c r="B955" s="19"/>
      <c r="C955" s="19"/>
      <c r="D955" s="50"/>
      <c r="E955" s="48"/>
      <c r="F955" s="48"/>
      <c r="G955" s="50"/>
      <c r="H955" s="50"/>
      <c r="I955" s="74"/>
      <c r="J955" s="75"/>
      <c r="K955" s="25"/>
      <c r="L955" s="74"/>
      <c r="M955" s="25"/>
      <c r="N955" s="25"/>
      <c r="P955" s="19"/>
    </row>
    <row r="956" spans="1:16" ht="12.75" customHeight="1">
      <c r="A956" s="19"/>
      <c r="B956" s="19"/>
      <c r="C956" s="19"/>
      <c r="D956" s="50"/>
      <c r="E956" s="48"/>
      <c r="F956" s="48"/>
      <c r="G956" s="50"/>
      <c r="H956" s="50"/>
      <c r="I956" s="74"/>
      <c r="J956" s="75"/>
      <c r="K956" s="25"/>
      <c r="L956" s="74"/>
      <c r="M956" s="25"/>
      <c r="N956" s="25"/>
      <c r="P956" s="19"/>
    </row>
    <row r="957" spans="1:16" ht="12.75" customHeight="1">
      <c r="A957" s="19"/>
      <c r="B957" s="19"/>
      <c r="C957" s="19"/>
      <c r="D957" s="50"/>
      <c r="E957" s="48"/>
      <c r="F957" s="48"/>
      <c r="G957" s="50"/>
      <c r="H957" s="50"/>
      <c r="I957" s="74"/>
      <c r="J957" s="75"/>
      <c r="K957" s="25"/>
      <c r="L957" s="74"/>
      <c r="M957" s="25"/>
      <c r="N957" s="25"/>
      <c r="P957" s="19"/>
    </row>
    <row r="958" spans="1:16" ht="12.75" customHeight="1">
      <c r="A958" s="19"/>
      <c r="B958" s="19"/>
      <c r="C958" s="19"/>
      <c r="D958" s="50"/>
      <c r="E958" s="48"/>
      <c r="F958" s="48"/>
      <c r="G958" s="50"/>
      <c r="H958" s="50"/>
      <c r="I958" s="74"/>
      <c r="J958" s="75"/>
      <c r="K958" s="25"/>
      <c r="L958" s="74"/>
      <c r="M958" s="25"/>
      <c r="N958" s="25"/>
      <c r="P958" s="19"/>
    </row>
    <row r="959" spans="1:16" ht="12.75" customHeight="1">
      <c r="A959" s="19"/>
      <c r="B959" s="19"/>
      <c r="C959" s="19"/>
      <c r="D959" s="50"/>
      <c r="E959" s="48"/>
      <c r="F959" s="48"/>
      <c r="G959" s="50"/>
      <c r="H959" s="50"/>
      <c r="I959" s="74"/>
      <c r="J959" s="75"/>
      <c r="K959" s="25"/>
      <c r="L959" s="74"/>
      <c r="M959" s="25"/>
      <c r="N959" s="25"/>
      <c r="P959" s="19"/>
    </row>
    <row r="960" spans="1:16" ht="12.75" customHeight="1">
      <c r="A960" s="19"/>
      <c r="B960" s="19"/>
      <c r="C960" s="19"/>
      <c r="D960" s="50"/>
      <c r="E960" s="48"/>
      <c r="F960" s="48"/>
      <c r="G960" s="50"/>
      <c r="H960" s="50"/>
      <c r="I960" s="74"/>
      <c r="J960" s="75"/>
      <c r="K960" s="25"/>
      <c r="L960" s="74"/>
      <c r="M960" s="25"/>
      <c r="N960" s="25"/>
      <c r="P960" s="19"/>
    </row>
    <row r="961" spans="1:16" ht="12.75" customHeight="1">
      <c r="A961" s="19"/>
      <c r="B961" s="19"/>
      <c r="C961" s="19"/>
      <c r="D961" s="50"/>
      <c r="E961" s="48"/>
      <c r="F961" s="48"/>
      <c r="G961" s="50"/>
      <c r="H961" s="50"/>
      <c r="I961" s="74"/>
      <c r="J961" s="75"/>
      <c r="K961" s="25"/>
      <c r="L961" s="74"/>
      <c r="M961" s="25"/>
      <c r="N961" s="25"/>
      <c r="P961" s="19"/>
    </row>
    <row r="962" spans="1:16" ht="12.75" customHeight="1">
      <c r="A962" s="19"/>
      <c r="B962" s="19"/>
      <c r="C962" s="19"/>
      <c r="D962" s="50"/>
      <c r="E962" s="48"/>
      <c r="F962" s="48"/>
      <c r="G962" s="50"/>
      <c r="H962" s="50"/>
      <c r="I962" s="74"/>
      <c r="J962" s="75"/>
      <c r="K962" s="25"/>
      <c r="L962" s="74"/>
      <c r="M962" s="25"/>
      <c r="N962" s="25"/>
      <c r="P962" s="19"/>
    </row>
    <row r="963" spans="1:16" ht="12.75" customHeight="1">
      <c r="A963" s="19"/>
      <c r="B963" s="19"/>
      <c r="C963" s="19"/>
      <c r="D963" s="50"/>
      <c r="E963" s="48"/>
      <c r="F963" s="48"/>
      <c r="G963" s="50"/>
      <c r="H963" s="50"/>
      <c r="I963" s="74"/>
      <c r="J963" s="75"/>
      <c r="K963" s="25"/>
      <c r="L963" s="74"/>
      <c r="M963" s="25"/>
      <c r="N963" s="25"/>
      <c r="P963" s="19"/>
    </row>
    <row r="964" spans="1:16" ht="12.75" customHeight="1">
      <c r="A964" s="19"/>
      <c r="B964" s="19"/>
      <c r="C964" s="19"/>
      <c r="D964" s="50"/>
      <c r="E964" s="48"/>
      <c r="F964" s="48"/>
      <c r="G964" s="50"/>
      <c r="H964" s="50"/>
      <c r="I964" s="74"/>
      <c r="J964" s="75"/>
      <c r="K964" s="25"/>
      <c r="L964" s="74"/>
      <c r="M964" s="25"/>
      <c r="N964" s="25"/>
      <c r="P964" s="19"/>
    </row>
    <row r="965" spans="1:16" ht="12.75" customHeight="1">
      <c r="A965" s="19"/>
      <c r="B965" s="19"/>
      <c r="C965" s="19"/>
      <c r="D965" s="50"/>
      <c r="E965" s="48"/>
      <c r="F965" s="48"/>
      <c r="G965" s="50"/>
      <c r="H965" s="50"/>
      <c r="I965" s="74"/>
      <c r="J965" s="75"/>
      <c r="K965" s="25"/>
      <c r="L965" s="74"/>
      <c r="M965" s="25"/>
      <c r="N965" s="25"/>
      <c r="P965" s="19"/>
    </row>
    <row r="966" spans="1:16" ht="12.75" customHeight="1">
      <c r="A966" s="19"/>
      <c r="B966" s="19"/>
      <c r="C966" s="19"/>
      <c r="D966" s="50"/>
      <c r="E966" s="48"/>
      <c r="F966" s="48"/>
      <c r="G966" s="50"/>
      <c r="H966" s="50"/>
      <c r="I966" s="74"/>
      <c r="J966" s="75"/>
      <c r="K966" s="25"/>
      <c r="L966" s="74"/>
      <c r="M966" s="25"/>
      <c r="N966" s="25"/>
      <c r="P966" s="19"/>
    </row>
    <row r="967" spans="1:16" ht="12.75" customHeight="1">
      <c r="A967" s="19"/>
      <c r="B967" s="19"/>
      <c r="C967" s="19"/>
      <c r="D967" s="50"/>
      <c r="E967" s="48"/>
      <c r="F967" s="48"/>
      <c r="G967" s="50"/>
      <c r="H967" s="50"/>
      <c r="I967" s="74"/>
      <c r="J967" s="75"/>
      <c r="K967" s="25"/>
      <c r="L967" s="74"/>
      <c r="M967" s="25"/>
      <c r="N967" s="25"/>
      <c r="P967" s="19"/>
    </row>
    <row r="968" spans="1:16" ht="12.75" customHeight="1">
      <c r="A968" s="19"/>
      <c r="B968" s="19"/>
      <c r="C968" s="19"/>
      <c r="D968" s="50"/>
      <c r="E968" s="48"/>
      <c r="F968" s="48"/>
      <c r="G968" s="50"/>
      <c r="H968" s="50"/>
      <c r="I968" s="74"/>
      <c r="J968" s="75"/>
      <c r="K968" s="25"/>
      <c r="L968" s="74"/>
      <c r="M968" s="25"/>
      <c r="N968" s="25"/>
      <c r="P968" s="19"/>
    </row>
    <row r="969" spans="1:16" ht="12.75" customHeight="1">
      <c r="A969" s="19"/>
      <c r="B969" s="19"/>
      <c r="C969" s="19"/>
      <c r="D969" s="50"/>
      <c r="E969" s="48"/>
      <c r="F969" s="48"/>
      <c r="G969" s="50"/>
      <c r="H969" s="50"/>
      <c r="I969" s="74"/>
      <c r="J969" s="75"/>
      <c r="K969" s="25"/>
      <c r="L969" s="74"/>
      <c r="M969" s="25"/>
      <c r="N969" s="25"/>
      <c r="P969" s="19"/>
    </row>
    <row r="970" spans="1:16" ht="12.75" customHeight="1">
      <c r="A970" s="19"/>
      <c r="B970" s="19"/>
      <c r="C970" s="19"/>
      <c r="D970" s="50"/>
      <c r="E970" s="48"/>
      <c r="F970" s="48"/>
      <c r="G970" s="50"/>
      <c r="H970" s="50"/>
      <c r="I970" s="74"/>
      <c r="J970" s="75"/>
      <c r="K970" s="25"/>
      <c r="L970" s="74"/>
      <c r="M970" s="25"/>
      <c r="N970" s="25"/>
      <c r="P970" s="19"/>
    </row>
    <row r="971" spans="1:16" ht="12.75" customHeight="1">
      <c r="A971" s="19"/>
      <c r="B971" s="19"/>
      <c r="C971" s="19"/>
      <c r="D971" s="50"/>
      <c r="E971" s="48"/>
      <c r="F971" s="48"/>
      <c r="G971" s="50"/>
      <c r="H971" s="50"/>
      <c r="I971" s="74"/>
      <c r="J971" s="75"/>
      <c r="K971" s="25"/>
      <c r="L971" s="74"/>
      <c r="M971" s="25"/>
      <c r="N971" s="25"/>
      <c r="P971" s="19"/>
    </row>
    <row r="972" spans="1:16" ht="12.75" customHeight="1">
      <c r="A972" s="19"/>
      <c r="B972" s="19"/>
      <c r="C972" s="19"/>
      <c r="D972" s="50"/>
      <c r="E972" s="48"/>
      <c r="F972" s="48"/>
      <c r="G972" s="50"/>
      <c r="H972" s="50"/>
      <c r="I972" s="74"/>
      <c r="J972" s="75"/>
      <c r="K972" s="25"/>
      <c r="L972" s="74"/>
      <c r="M972" s="25"/>
      <c r="N972" s="25"/>
      <c r="P972" s="19"/>
    </row>
    <row r="973" spans="1:16" ht="12.75" customHeight="1">
      <c r="A973" s="19"/>
      <c r="B973" s="19"/>
      <c r="C973" s="19"/>
      <c r="D973" s="50"/>
      <c r="E973" s="48"/>
      <c r="F973" s="48"/>
      <c r="G973" s="50"/>
      <c r="H973" s="50"/>
      <c r="I973" s="74"/>
      <c r="J973" s="75"/>
      <c r="K973" s="25"/>
      <c r="L973" s="74"/>
      <c r="M973" s="25"/>
      <c r="N973" s="25"/>
      <c r="P973" s="19"/>
    </row>
    <row r="974" spans="1:16" ht="12.75" customHeight="1">
      <c r="A974" s="19"/>
      <c r="B974" s="19"/>
      <c r="C974" s="19"/>
      <c r="D974" s="50"/>
      <c r="E974" s="48"/>
      <c r="F974" s="48"/>
      <c r="G974" s="50"/>
      <c r="H974" s="50"/>
      <c r="I974" s="74"/>
      <c r="J974" s="75"/>
      <c r="K974" s="25"/>
      <c r="L974" s="74"/>
      <c r="M974" s="25"/>
      <c r="N974" s="25"/>
      <c r="P974" s="19"/>
    </row>
    <row r="975" spans="1:16" ht="12.75" customHeight="1">
      <c r="A975" s="19"/>
      <c r="B975" s="19"/>
      <c r="C975" s="19"/>
      <c r="D975" s="50"/>
      <c r="E975" s="48"/>
      <c r="F975" s="48"/>
      <c r="G975" s="50"/>
      <c r="H975" s="50"/>
      <c r="I975" s="74"/>
      <c r="J975" s="75"/>
      <c r="K975" s="25"/>
      <c r="L975" s="74"/>
      <c r="M975" s="25"/>
      <c r="N975" s="25"/>
      <c r="P975" s="19"/>
    </row>
    <row r="976" spans="1:16" ht="12.75" customHeight="1">
      <c r="A976" s="19"/>
      <c r="B976" s="19"/>
      <c r="C976" s="19"/>
      <c r="D976" s="50"/>
      <c r="E976" s="48"/>
      <c r="F976" s="48"/>
      <c r="G976" s="50"/>
      <c r="H976" s="50"/>
      <c r="I976" s="74"/>
      <c r="J976" s="75"/>
      <c r="K976" s="25"/>
      <c r="L976" s="74"/>
      <c r="M976" s="25"/>
      <c r="N976" s="25"/>
      <c r="P976" s="19"/>
    </row>
    <row r="977" spans="1:16" ht="12.75" customHeight="1">
      <c r="A977" s="19"/>
      <c r="B977" s="19"/>
      <c r="C977" s="19"/>
      <c r="D977" s="50"/>
      <c r="E977" s="48"/>
      <c r="F977" s="48"/>
      <c r="G977" s="50"/>
      <c r="H977" s="50"/>
      <c r="I977" s="74"/>
      <c r="J977" s="75"/>
      <c r="K977" s="25"/>
      <c r="L977" s="74"/>
      <c r="M977" s="25"/>
      <c r="N977" s="25"/>
      <c r="P977" s="19"/>
    </row>
    <row r="978" spans="1:16" ht="12.75" customHeight="1">
      <c r="A978" s="19"/>
      <c r="B978" s="19"/>
      <c r="C978" s="19"/>
      <c r="D978" s="50"/>
      <c r="E978" s="48"/>
      <c r="F978" s="48"/>
      <c r="G978" s="50"/>
      <c r="H978" s="50"/>
      <c r="I978" s="74"/>
      <c r="J978" s="75"/>
      <c r="K978" s="25"/>
      <c r="L978" s="74"/>
      <c r="M978" s="25"/>
      <c r="N978" s="25"/>
      <c r="P978" s="19"/>
    </row>
    <row r="979" spans="1:16" ht="12.75" customHeight="1">
      <c r="A979" s="19"/>
      <c r="B979" s="19"/>
      <c r="C979" s="19"/>
      <c r="D979" s="50"/>
      <c r="E979" s="48"/>
      <c r="F979" s="48"/>
      <c r="G979" s="50"/>
      <c r="H979" s="50"/>
      <c r="I979" s="74"/>
      <c r="J979" s="75"/>
      <c r="K979" s="25"/>
      <c r="L979" s="74"/>
      <c r="M979" s="25"/>
      <c r="N979" s="25"/>
      <c r="P979" s="19"/>
    </row>
    <row r="980" spans="1:16" ht="12.75" customHeight="1">
      <c r="A980" s="19"/>
      <c r="B980" s="19"/>
      <c r="C980" s="19"/>
      <c r="D980" s="50"/>
      <c r="E980" s="48"/>
      <c r="F980" s="48"/>
      <c r="G980" s="50"/>
      <c r="H980" s="50"/>
      <c r="I980" s="74"/>
      <c r="J980" s="75"/>
      <c r="K980" s="25"/>
      <c r="L980" s="74"/>
      <c r="M980" s="25"/>
      <c r="N980" s="25"/>
      <c r="P980" s="19"/>
    </row>
    <row r="981" spans="1:16" ht="12.75" customHeight="1">
      <c r="A981" s="19"/>
      <c r="B981" s="19"/>
      <c r="C981" s="19"/>
      <c r="D981" s="50"/>
      <c r="E981" s="48"/>
      <c r="F981" s="48"/>
      <c r="G981" s="50"/>
      <c r="H981" s="50"/>
      <c r="I981" s="74"/>
      <c r="J981" s="75"/>
      <c r="K981" s="25"/>
      <c r="L981" s="74"/>
      <c r="M981" s="25"/>
      <c r="N981" s="25"/>
      <c r="P981" s="19"/>
    </row>
    <row r="982" spans="1:16" ht="12.75" customHeight="1">
      <c r="A982" s="19"/>
      <c r="B982" s="19"/>
      <c r="C982" s="19"/>
      <c r="D982" s="50"/>
      <c r="E982" s="48"/>
      <c r="F982" s="48"/>
      <c r="G982" s="50"/>
      <c r="H982" s="50"/>
      <c r="I982" s="74"/>
      <c r="J982" s="75"/>
      <c r="K982" s="25"/>
      <c r="L982" s="74"/>
      <c r="M982" s="25"/>
      <c r="N982" s="25"/>
      <c r="P982" s="19"/>
    </row>
    <row r="983" spans="1:16" ht="12.75" customHeight="1">
      <c r="A983" s="19"/>
      <c r="B983" s="19"/>
      <c r="C983" s="19"/>
      <c r="D983" s="50"/>
      <c r="E983" s="48"/>
      <c r="F983" s="48"/>
      <c r="G983" s="50"/>
      <c r="H983" s="50"/>
      <c r="I983" s="74"/>
      <c r="J983" s="75"/>
      <c r="K983" s="25"/>
      <c r="L983" s="74"/>
      <c r="M983" s="25"/>
      <c r="N983" s="25"/>
      <c r="P983" s="19"/>
    </row>
    <row r="984" spans="1:16" ht="12.75" customHeight="1">
      <c r="A984" s="19"/>
      <c r="B984" s="19"/>
      <c r="C984" s="19"/>
      <c r="D984" s="50"/>
      <c r="E984" s="48"/>
      <c r="F984" s="48"/>
      <c r="G984" s="50"/>
      <c r="H984" s="50"/>
      <c r="I984" s="74"/>
      <c r="J984" s="75"/>
      <c r="K984" s="25"/>
      <c r="L984" s="74"/>
      <c r="M984" s="25"/>
      <c r="N984" s="25"/>
      <c r="P984" s="19"/>
    </row>
    <row r="985" spans="1:16" ht="12.75" customHeight="1">
      <c r="A985" s="19"/>
      <c r="B985" s="19"/>
      <c r="C985" s="19"/>
      <c r="D985" s="50"/>
      <c r="E985" s="48"/>
      <c r="F985" s="48"/>
      <c r="G985" s="50"/>
      <c r="H985" s="50"/>
      <c r="I985" s="74"/>
      <c r="J985" s="75"/>
      <c r="K985" s="25"/>
      <c r="L985" s="74"/>
      <c r="M985" s="25"/>
      <c r="N985" s="25"/>
      <c r="P985" s="19"/>
    </row>
    <row r="986" spans="1:16" ht="12.75" customHeight="1">
      <c r="A986" s="19"/>
      <c r="B986" s="19"/>
      <c r="C986" s="19"/>
      <c r="D986" s="50"/>
      <c r="E986" s="48"/>
      <c r="F986" s="48"/>
      <c r="G986" s="50"/>
      <c r="H986" s="50"/>
      <c r="I986" s="74"/>
      <c r="J986" s="75"/>
      <c r="K986" s="25"/>
      <c r="L986" s="74"/>
      <c r="M986" s="25"/>
      <c r="N986" s="25"/>
      <c r="P986" s="19"/>
    </row>
    <row r="987" spans="1:16" ht="12.75" customHeight="1">
      <c r="A987" s="19"/>
      <c r="B987" s="19"/>
      <c r="C987" s="19"/>
      <c r="D987" s="50"/>
      <c r="E987" s="48"/>
      <c r="F987" s="48"/>
      <c r="G987" s="50"/>
      <c r="H987" s="50"/>
      <c r="I987" s="74"/>
      <c r="J987" s="75"/>
      <c r="K987" s="25"/>
      <c r="L987" s="74"/>
      <c r="M987" s="25"/>
      <c r="N987" s="25"/>
      <c r="P987" s="19"/>
    </row>
    <row r="988" spans="1:16" ht="12.75" customHeight="1">
      <c r="A988" s="19"/>
      <c r="B988" s="19"/>
      <c r="C988" s="19"/>
      <c r="D988" s="50"/>
      <c r="E988" s="48"/>
      <c r="F988" s="48"/>
      <c r="G988" s="50"/>
      <c r="H988" s="50"/>
      <c r="I988" s="74"/>
      <c r="J988" s="75"/>
      <c r="K988" s="25"/>
      <c r="L988" s="74"/>
      <c r="M988" s="25"/>
      <c r="N988" s="25"/>
      <c r="P988" s="19"/>
    </row>
    <row r="989" spans="1:16" ht="12.75" customHeight="1">
      <c r="A989" s="19"/>
      <c r="B989" s="19"/>
      <c r="C989" s="19"/>
      <c r="D989" s="50"/>
      <c r="E989" s="48"/>
      <c r="F989" s="48"/>
      <c r="G989" s="50"/>
      <c r="H989" s="50"/>
      <c r="I989" s="74"/>
      <c r="J989" s="75"/>
      <c r="K989" s="25"/>
      <c r="L989" s="74"/>
      <c r="M989" s="25"/>
      <c r="N989" s="25"/>
      <c r="P989" s="19"/>
    </row>
    <row r="990" spans="1:16" ht="12.75" customHeight="1">
      <c r="A990" s="19"/>
      <c r="B990" s="19"/>
      <c r="C990" s="19"/>
      <c r="D990" s="50"/>
      <c r="E990" s="48"/>
      <c r="F990" s="48"/>
      <c r="G990" s="50"/>
      <c r="H990" s="50"/>
      <c r="I990" s="74"/>
      <c r="J990" s="75"/>
      <c r="K990" s="25"/>
      <c r="L990" s="74"/>
      <c r="M990" s="25"/>
      <c r="N990" s="25"/>
      <c r="P990" s="19"/>
    </row>
    <row r="991" spans="1:16" ht="12.75" customHeight="1">
      <c r="A991" s="19"/>
      <c r="B991" s="19"/>
      <c r="C991" s="19"/>
      <c r="D991" s="50"/>
      <c r="E991" s="48"/>
      <c r="F991" s="48"/>
      <c r="G991" s="50"/>
      <c r="H991" s="50"/>
      <c r="I991" s="74"/>
      <c r="J991" s="75"/>
      <c r="K991" s="25"/>
      <c r="L991" s="74"/>
      <c r="M991" s="25"/>
      <c r="N991" s="25"/>
      <c r="P991" s="19"/>
    </row>
    <row r="992" spans="1:16" ht="12.75" customHeight="1">
      <c r="A992" s="19"/>
      <c r="B992" s="19"/>
      <c r="C992" s="19"/>
      <c r="D992" s="50"/>
      <c r="E992" s="48"/>
      <c r="F992" s="48"/>
      <c r="G992" s="50"/>
      <c r="H992" s="50"/>
      <c r="I992" s="74"/>
      <c r="J992" s="75"/>
      <c r="K992" s="25"/>
      <c r="L992" s="74"/>
      <c r="M992" s="25"/>
      <c r="N992" s="25"/>
      <c r="P992" s="19"/>
    </row>
    <row r="993" spans="1:16" ht="12.75" customHeight="1">
      <c r="A993" s="19"/>
      <c r="B993" s="19"/>
      <c r="C993" s="19"/>
      <c r="D993" s="50"/>
      <c r="E993" s="48"/>
      <c r="F993" s="48"/>
      <c r="G993" s="50"/>
      <c r="H993" s="50"/>
      <c r="I993" s="74"/>
      <c r="J993" s="75"/>
      <c r="K993" s="25"/>
      <c r="L993" s="74"/>
      <c r="M993" s="25"/>
      <c r="N993" s="25"/>
      <c r="P993" s="19"/>
    </row>
    <row r="994" spans="1:16" ht="12.75" customHeight="1">
      <c r="A994" s="19"/>
      <c r="B994" s="19"/>
      <c r="C994" s="19"/>
      <c r="D994" s="50"/>
      <c r="E994" s="48"/>
      <c r="F994" s="48"/>
      <c r="G994" s="50"/>
      <c r="H994" s="50"/>
      <c r="I994" s="74"/>
      <c r="J994" s="75"/>
      <c r="K994" s="25"/>
      <c r="L994" s="74"/>
      <c r="M994" s="25"/>
      <c r="N994" s="25"/>
      <c r="P994" s="19"/>
    </row>
    <row r="995" spans="1:16" ht="12.75" customHeight="1">
      <c r="A995" s="19"/>
      <c r="B995" s="19"/>
      <c r="C995" s="19"/>
      <c r="D995" s="50"/>
      <c r="E995" s="48"/>
      <c r="F995" s="48"/>
      <c r="G995" s="50"/>
      <c r="H995" s="50"/>
      <c r="I995" s="74"/>
      <c r="J995" s="75"/>
      <c r="K995" s="25"/>
      <c r="L995" s="74"/>
      <c r="M995" s="25"/>
      <c r="N995" s="25"/>
      <c r="P995" s="19"/>
    </row>
    <row r="996" spans="1:16" ht="12.75" customHeight="1">
      <c r="A996" s="19"/>
      <c r="B996" s="19"/>
      <c r="C996" s="19"/>
      <c r="D996" s="50"/>
      <c r="E996" s="48"/>
      <c r="F996" s="48"/>
      <c r="G996" s="50"/>
      <c r="H996" s="50"/>
      <c r="I996" s="74"/>
      <c r="J996" s="75"/>
      <c r="K996" s="25"/>
      <c r="L996" s="74"/>
      <c r="M996" s="25"/>
      <c r="N996" s="25"/>
      <c r="P996" s="19"/>
    </row>
    <row r="997" spans="1:16" ht="12.75" customHeight="1">
      <c r="A997" s="19"/>
      <c r="B997" s="19"/>
      <c r="C997" s="19"/>
      <c r="D997" s="50"/>
      <c r="E997" s="48"/>
      <c r="F997" s="48"/>
      <c r="G997" s="50"/>
      <c r="H997" s="50"/>
      <c r="I997" s="74"/>
      <c r="J997" s="75"/>
      <c r="K997" s="25"/>
      <c r="L997" s="74"/>
      <c r="M997" s="25"/>
      <c r="N997" s="25"/>
      <c r="P997" s="19"/>
    </row>
    <row r="998" spans="1:16" ht="12.75" customHeight="1">
      <c r="A998" s="19"/>
      <c r="B998" s="19"/>
      <c r="C998" s="19"/>
      <c r="D998" s="50"/>
      <c r="E998" s="48"/>
      <c r="F998" s="48"/>
      <c r="G998" s="50"/>
      <c r="H998" s="50"/>
      <c r="I998" s="74"/>
      <c r="J998" s="75"/>
      <c r="K998" s="25"/>
      <c r="L998" s="74"/>
      <c r="M998" s="25"/>
      <c r="N998" s="25"/>
      <c r="P998" s="19"/>
    </row>
    <row r="999" spans="1:16" ht="12.75" customHeight="1">
      <c r="A999" s="19"/>
      <c r="B999" s="19"/>
      <c r="C999" s="19"/>
      <c r="D999" s="50"/>
      <c r="E999" s="48"/>
      <c r="F999" s="48"/>
      <c r="G999" s="50"/>
      <c r="H999" s="50"/>
      <c r="I999" s="74"/>
      <c r="J999" s="75"/>
      <c r="K999" s="25"/>
      <c r="L999" s="74"/>
      <c r="M999" s="25"/>
      <c r="N999" s="25"/>
      <c r="P999" s="19"/>
    </row>
    <row r="1000" spans="1:16" ht="12.75" customHeight="1">
      <c r="A1000" s="19"/>
      <c r="B1000" s="19"/>
      <c r="C1000" s="19"/>
      <c r="D1000" s="50"/>
      <c r="E1000" s="48"/>
      <c r="F1000" s="48"/>
      <c r="G1000" s="50"/>
      <c r="H1000" s="50"/>
      <c r="I1000" s="74"/>
      <c r="J1000" s="75"/>
      <c r="K1000" s="25"/>
      <c r="L1000" s="74"/>
      <c r="M1000" s="25"/>
      <c r="N1000" s="25"/>
      <c r="P1000" s="19"/>
    </row>
  </sheetData>
  <autoFilter ref="A1:N301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Q1000"/>
  <sheetViews>
    <sheetView workbookViewId="0"/>
  </sheetViews>
  <sheetFormatPr defaultColWidth="14.42578125" defaultRowHeight="15" customHeight="1"/>
  <cols>
    <col min="1" max="1" width="21.28515625" customWidth="1"/>
    <col min="2" max="2" width="10.85546875" customWidth="1"/>
    <col min="3" max="3" width="9" hidden="1" customWidth="1"/>
    <col min="4" max="4" width="11.5703125" customWidth="1"/>
    <col min="5" max="5" width="7.28515625" customWidth="1"/>
    <col min="6" max="6" width="9" customWidth="1"/>
    <col min="7" max="7" width="11.7109375" customWidth="1"/>
    <col min="8" max="8" width="11.42578125" customWidth="1"/>
    <col min="9" max="9" width="18.28515625" customWidth="1"/>
    <col min="10" max="10" width="22.42578125" hidden="1" customWidth="1"/>
    <col min="11" max="11" width="24.5703125" customWidth="1"/>
    <col min="12" max="12" width="18.28515625" customWidth="1"/>
    <col min="13" max="13" width="22.42578125" hidden="1" customWidth="1"/>
    <col min="14" max="14" width="22.7109375" customWidth="1"/>
    <col min="15" max="15" width="8" customWidth="1"/>
    <col min="16" max="16" width="27.85546875" customWidth="1"/>
    <col min="17" max="27" width="8" customWidth="1"/>
  </cols>
  <sheetData>
    <row r="1" spans="1:17" ht="12.75" customHeight="1">
      <c r="A1" s="1" t="s">
        <v>109</v>
      </c>
      <c r="B1" s="2" t="s">
        <v>3</v>
      </c>
      <c r="C1" s="1" t="s">
        <v>4</v>
      </c>
      <c r="D1" s="1" t="s">
        <v>5</v>
      </c>
      <c r="E1" s="1" t="s">
        <v>6</v>
      </c>
      <c r="F1" s="1" t="s">
        <v>98</v>
      </c>
      <c r="G1" s="1" t="s">
        <v>99</v>
      </c>
      <c r="H1" s="1" t="s">
        <v>9</v>
      </c>
      <c r="I1" s="7" t="s">
        <v>10</v>
      </c>
      <c r="J1" s="6" t="s">
        <v>12</v>
      </c>
      <c r="K1" s="6" t="s">
        <v>12</v>
      </c>
      <c r="L1" s="44" t="s">
        <v>13</v>
      </c>
      <c r="M1" s="45" t="s">
        <v>14</v>
      </c>
      <c r="N1" s="6" t="s">
        <v>14</v>
      </c>
      <c r="P1" s="8" t="s">
        <v>15</v>
      </c>
    </row>
    <row r="2" spans="1:17" ht="12.75" customHeight="1">
      <c r="A2" s="9" t="s">
        <v>71</v>
      </c>
      <c r="B2" s="46" t="s">
        <v>36</v>
      </c>
      <c r="C2" s="46">
        <v>8</v>
      </c>
      <c r="D2" s="14">
        <v>10</v>
      </c>
      <c r="E2" s="14">
        <v>9</v>
      </c>
      <c r="F2" s="14">
        <v>9</v>
      </c>
      <c r="G2" s="14">
        <v>8</v>
      </c>
      <c r="H2" s="14">
        <v>9</v>
      </c>
      <c r="I2" s="15">
        <f>'CENTROCAMPISTI - GE'!D2*'Pesi e Budget Iniziale'!$B$15+'CENTROCAMPISTI - GE'!E2*'Pesi e Budget Iniziale'!$B$16+'CENTROCAMPISTI - GE'!F2*'Pesi e Budget Iniziale'!$B$17+'Pesi e Budget Iniziale'!$B$18*'CENTROCAMPISTI - GE'!G2+'CENTROCAMPISTI - GE'!H2*'Pesi e Budget Iniziale'!$B$19+'Pesi e Budget Iniziale'!$B$20*VLOOKUP(B2,SQUADRE!$A$2:$B$21,2,FALSE)+VLOOKUP(B2,'FATTORE CASA'!$A$2:$B$21,2,FALSE)*'Pesi e Budget Iniziale'!$B$21+'Pesi e Budget Iniziale'!$B$22*VLOOKUP(B2,ALLENATORE!$A$2:$B$21,2,FALSE)</f>
        <v>107.54978</v>
      </c>
      <c r="J2" s="16">
        <f>'Pesi e Budget Iniziale'!C31</f>
        <v>75</v>
      </c>
      <c r="K2" s="16">
        <f t="shared" ref="K2:K184" si="0">IF(J2&lt;1,1,J2)</f>
        <v>75</v>
      </c>
      <c r="L2" s="15">
        <f>'CENTROCAMPISTI - GE'!D2*'Pesi e Budget Iniziale'!$D$15+'CENTROCAMPISTI - GE'!E2*'Pesi e Budget Iniziale'!$D$16+'CENTROCAMPISTI - GE'!F2*'Pesi e Budget Iniziale'!$D$17+'Pesi e Budget Iniziale'!$D$18*'CENTROCAMPISTI - GE'!G2+'CENTROCAMPISTI - GE'!H2*'Pesi e Budget Iniziale'!$D$19+'Pesi e Budget Iniziale'!$D$20*VLOOKUP(B2,SQUADRE!$A$2:$B$21,2,FALSE)+VLOOKUP(B2,'FATTORE CASA'!$A$2:$B$21,2,FALSE)*'Pesi e Budget Iniziale'!$D$21+'Pesi e Budget Iniziale'!$D$22*VLOOKUP(B2,ALLENATORE!$A$2:$B$21,2,FALSE)</f>
        <v>102.86977999999999</v>
      </c>
      <c r="M2" s="16">
        <f>J2*L2/I2</f>
        <v>71.736394997739652</v>
      </c>
      <c r="N2" s="16">
        <f t="shared" ref="N2:N184" si="1">IF(M2&lt;=0,1,M2)</f>
        <v>71.736394997739652</v>
      </c>
      <c r="P2" s="17" t="s">
        <v>18</v>
      </c>
    </row>
    <row r="3" spans="1:17" ht="12.75" customHeight="1">
      <c r="A3" s="9" t="s">
        <v>114</v>
      </c>
      <c r="B3" s="46" t="s">
        <v>17</v>
      </c>
      <c r="C3" s="46">
        <v>9</v>
      </c>
      <c r="D3" s="14">
        <v>7</v>
      </c>
      <c r="E3" s="14">
        <v>8</v>
      </c>
      <c r="F3" s="14">
        <v>8</v>
      </c>
      <c r="G3" s="14">
        <v>7</v>
      </c>
      <c r="H3" s="14">
        <v>9</v>
      </c>
      <c r="I3" s="15">
        <f>'CENTROCAMPISTI - GE'!D3*'Pesi e Budget Iniziale'!$B$15+'CENTROCAMPISTI - GE'!E3*'Pesi e Budget Iniziale'!$B$16+'CENTROCAMPISTI - GE'!F3*'Pesi e Budget Iniziale'!$B$17+'Pesi e Budget Iniziale'!$B$18*'CENTROCAMPISTI - GE'!G3+'CENTROCAMPISTI - GE'!H3*'Pesi e Budget Iniziale'!$B$19+'Pesi e Budget Iniziale'!$B$20*VLOOKUP(B3,SQUADRE!$A$2:$B$21,2,FALSE)+VLOOKUP(B3,'FATTORE CASA'!$A$2:$B$21,2,FALSE)*'Pesi e Budget Iniziale'!$B$21+'Pesi e Budget Iniziale'!$B$22*VLOOKUP(B3,ALLENATORE!$A$2:$B$21,2,FALSE)</f>
        <v>102.05125666666666</v>
      </c>
      <c r="J3" s="16">
        <f t="shared" ref="J3:J184" si="2">$J$2-((I$2-I3)/(I$2-$Q$14)*$J$2)</f>
        <v>62.33050576685924</v>
      </c>
      <c r="K3" s="16">
        <f t="shared" si="0"/>
        <v>62.33050576685924</v>
      </c>
      <c r="L3" s="15">
        <f>'CENTROCAMPISTI - GE'!D3*'Pesi e Budget Iniziale'!$D$15+'CENTROCAMPISTI - GE'!E3*'Pesi e Budget Iniziale'!$D$16+'CENTROCAMPISTI - GE'!F3*'Pesi e Budget Iniziale'!$D$17+'Pesi e Budget Iniziale'!$D$18*'CENTROCAMPISTI - GE'!G3+'CENTROCAMPISTI - GE'!H3*'Pesi e Budget Iniziale'!$D$19+'Pesi e Budget Iniziale'!$D$20*VLOOKUP(B3,SQUADRE!$A$2:$B$21,2,FALSE)+VLOOKUP(B3,'FATTORE CASA'!$A$2:$B$21,2,FALSE)*'Pesi e Budget Iniziale'!$D$21+'Pesi e Budget Iniziale'!$D$22*VLOOKUP(B3,ALLENATORE!$A$2:$B$21,2,FALSE)</f>
        <v>97.891256666666663</v>
      </c>
      <c r="M3" s="16">
        <f t="shared" ref="M3:M184" si="3">$M$2-((L$2-L3)/(L$2-$Q$14)*$M$2)</f>
        <v>58.921750736268507</v>
      </c>
      <c r="N3" s="16">
        <f t="shared" si="1"/>
        <v>58.921750736268507</v>
      </c>
      <c r="P3" s="17" t="s">
        <v>24</v>
      </c>
    </row>
    <row r="4" spans="1:17" ht="12.75" customHeight="1">
      <c r="A4" s="9" t="s">
        <v>118</v>
      </c>
      <c r="B4" s="46" t="s">
        <v>20</v>
      </c>
      <c r="C4" s="46">
        <v>7</v>
      </c>
      <c r="D4" s="14">
        <v>10</v>
      </c>
      <c r="E4" s="14">
        <v>7.5</v>
      </c>
      <c r="F4" s="14">
        <v>8</v>
      </c>
      <c r="G4" s="14">
        <v>6.5</v>
      </c>
      <c r="H4" s="14">
        <v>9</v>
      </c>
      <c r="I4" s="15">
        <f>'CENTROCAMPISTI - GE'!D4*'Pesi e Budget Iniziale'!$B$15+'CENTROCAMPISTI - GE'!E4*'Pesi e Budget Iniziale'!$B$16+'CENTROCAMPISTI - GE'!F4*'Pesi e Budget Iniziale'!$B$17+'Pesi e Budget Iniziale'!$B$18*'CENTROCAMPISTI - GE'!G4+'CENTROCAMPISTI - GE'!H4*'Pesi e Budget Iniziale'!$B$19+'Pesi e Budget Iniziale'!$B$20*VLOOKUP(B4,SQUADRE!$A$2:$B$21,2,FALSE)+VLOOKUP(B4,'FATTORE CASA'!$A$2:$B$21,2,FALSE)*'Pesi e Budget Iniziale'!$B$21+'Pesi e Budget Iniziale'!$B$22*VLOOKUP(B4,ALLENATORE!$A$2:$B$21,2,FALSE)</f>
        <v>99.851028333333332</v>
      </c>
      <c r="J4" s="16">
        <f t="shared" si="2"/>
        <v>57.260820964074099</v>
      </c>
      <c r="K4" s="16">
        <f t="shared" si="0"/>
        <v>57.260820964074099</v>
      </c>
      <c r="L4" s="15">
        <f>'CENTROCAMPISTI - GE'!D4*'Pesi e Budget Iniziale'!$D$15+'CENTROCAMPISTI - GE'!E4*'Pesi e Budget Iniziale'!$D$16+'CENTROCAMPISTI - GE'!F4*'Pesi e Budget Iniziale'!$D$17+'Pesi e Budget Iniziale'!$D$18*'CENTROCAMPISTI - GE'!G4+'CENTROCAMPISTI - GE'!H4*'Pesi e Budget Iniziale'!$D$19+'Pesi e Budget Iniziale'!$D$20*VLOOKUP(B4,SQUADRE!$A$2:$B$21,2,FALSE)+VLOOKUP(B4,'FATTORE CASA'!$A$2:$B$21,2,FALSE)*'Pesi e Budget Iniziale'!$D$21+'Pesi e Budget Iniziale'!$D$22*VLOOKUP(B4,ALLENATORE!$A$2:$B$21,2,FALSE)</f>
        <v>95.918528333333327</v>
      </c>
      <c r="M4" s="16">
        <f t="shared" si="3"/>
        <v>53.843977645012217</v>
      </c>
      <c r="N4" s="16">
        <f t="shared" si="1"/>
        <v>53.843977645012217</v>
      </c>
      <c r="P4" s="17" t="s">
        <v>29</v>
      </c>
    </row>
    <row r="5" spans="1:17" ht="12.75" customHeight="1">
      <c r="A5" s="9" t="s">
        <v>121</v>
      </c>
      <c r="B5" s="46" t="s">
        <v>20</v>
      </c>
      <c r="C5" s="46">
        <v>8</v>
      </c>
      <c r="D5" s="14">
        <v>9.5</v>
      </c>
      <c r="E5" s="14">
        <v>7</v>
      </c>
      <c r="F5" s="14">
        <v>8</v>
      </c>
      <c r="G5" s="14">
        <v>7</v>
      </c>
      <c r="H5" s="14">
        <v>9</v>
      </c>
      <c r="I5" s="15">
        <f>'CENTROCAMPISTI - GE'!D5*'Pesi e Budget Iniziale'!$B$15+'CENTROCAMPISTI - GE'!E5*'Pesi e Budget Iniziale'!$B$16+'CENTROCAMPISTI - GE'!F5*'Pesi e Budget Iniziale'!$B$17+'Pesi e Budget Iniziale'!$B$18*'CENTROCAMPISTI - GE'!G5+'CENTROCAMPISTI - GE'!H5*'Pesi e Budget Iniziale'!$B$19+'Pesi e Budget Iniziale'!$B$20*VLOOKUP(B5,SQUADRE!$A$2:$B$21,2,FALSE)+VLOOKUP(B5,'FATTORE CASA'!$A$2:$B$21,2,FALSE)*'Pesi e Budget Iniziale'!$B$21+'Pesi e Budget Iniziale'!$B$22*VLOOKUP(B5,ALLENATORE!$A$2:$B$21,2,FALSE)</f>
        <v>98.889548333333323</v>
      </c>
      <c r="J5" s="16">
        <f t="shared" si="2"/>
        <v>55.045414285442156</v>
      </c>
      <c r="K5" s="16">
        <f t="shared" si="0"/>
        <v>55.045414285442156</v>
      </c>
      <c r="L5" s="15">
        <f>'CENTROCAMPISTI - GE'!D5*'Pesi e Budget Iniziale'!$D$15+'CENTROCAMPISTI - GE'!E5*'Pesi e Budget Iniziale'!$D$16+'CENTROCAMPISTI - GE'!F5*'Pesi e Budget Iniziale'!$D$17+'Pesi e Budget Iniziale'!$D$18*'CENTROCAMPISTI - GE'!G5+'CENTROCAMPISTI - GE'!H5*'Pesi e Budget Iniziale'!$D$19+'Pesi e Budget Iniziale'!$D$20*VLOOKUP(B5,SQUADRE!$A$2:$B$21,2,FALSE)+VLOOKUP(B5,'FATTORE CASA'!$A$2:$B$21,2,FALSE)*'Pesi e Budget Iniziale'!$D$21+'Pesi e Budget Iniziale'!$D$22*VLOOKUP(B5,ALLENATORE!$A$2:$B$21,2,FALSE)</f>
        <v>95.184548333333325</v>
      </c>
      <c r="M5" s="16">
        <f t="shared" si="3"/>
        <v>51.9547241525038</v>
      </c>
      <c r="N5" s="16">
        <f t="shared" si="1"/>
        <v>51.9547241525038</v>
      </c>
      <c r="P5" s="17" t="s">
        <v>34</v>
      </c>
    </row>
    <row r="6" spans="1:17" ht="12.75" customHeight="1">
      <c r="A6" s="9" t="s">
        <v>124</v>
      </c>
      <c r="B6" s="46" t="s">
        <v>17</v>
      </c>
      <c r="C6" s="46">
        <v>9</v>
      </c>
      <c r="D6" s="14">
        <v>8.5</v>
      </c>
      <c r="E6" s="14">
        <v>8</v>
      </c>
      <c r="F6" s="14">
        <v>6.5</v>
      </c>
      <c r="G6" s="14">
        <v>6</v>
      </c>
      <c r="H6" s="14">
        <v>8</v>
      </c>
      <c r="I6" s="15">
        <f>'CENTROCAMPISTI - GE'!D6*'Pesi e Budget Iniziale'!$B$15+'CENTROCAMPISTI - GE'!E6*'Pesi e Budget Iniziale'!$B$16+'CENTROCAMPISTI - GE'!F6*'Pesi e Budget Iniziale'!$B$17+'Pesi e Budget Iniziale'!$B$18*'CENTROCAMPISTI - GE'!G6+'CENTROCAMPISTI - GE'!H6*'Pesi e Budget Iniziale'!$B$19+'Pesi e Budget Iniziale'!$B$20*VLOOKUP(B6,SQUADRE!$A$2:$B$21,2,FALSE)+VLOOKUP(B6,'FATTORE CASA'!$A$2:$B$21,2,FALSE)*'Pesi e Budget Iniziale'!$B$21+'Pesi e Budget Iniziale'!$B$22*VLOOKUP(B6,ALLENATORE!$A$2:$B$21,2,FALSE)</f>
        <v>98.048426666666671</v>
      </c>
      <c r="J6" s="16">
        <f t="shared" si="2"/>
        <v>53.107332829899327</v>
      </c>
      <c r="K6" s="16">
        <f t="shared" si="0"/>
        <v>53.107332829899327</v>
      </c>
      <c r="L6" s="15">
        <f>'CENTROCAMPISTI - GE'!D6*'Pesi e Budget Iniziale'!$D$15+'CENTROCAMPISTI - GE'!E6*'Pesi e Budget Iniziale'!$D$16+'CENTROCAMPISTI - GE'!F6*'Pesi e Budget Iniziale'!$D$17+'Pesi e Budget Iniziale'!$D$18*'CENTROCAMPISTI - GE'!G6+'CENTROCAMPISTI - GE'!H6*'Pesi e Budget Iniziale'!$D$19+'Pesi e Budget Iniziale'!$D$20*VLOOKUP(B6,SQUADRE!$A$2:$B$21,2,FALSE)+VLOOKUP(B6,'FATTORE CASA'!$A$2:$B$21,2,FALSE)*'Pesi e Budget Iniziale'!$D$21+'Pesi e Budget Iniziale'!$D$22*VLOOKUP(B6,ALLENATORE!$A$2:$B$21,2,FALSE)</f>
        <v>93.985926666666671</v>
      </c>
      <c r="M6" s="16">
        <f t="shared" si="3"/>
        <v>48.869489990883288</v>
      </c>
      <c r="N6" s="16">
        <f t="shared" si="1"/>
        <v>48.869489990883288</v>
      </c>
      <c r="P6" s="17" t="s">
        <v>41</v>
      </c>
    </row>
    <row r="7" spans="1:17" ht="12.75" customHeight="1">
      <c r="A7" s="9" t="s">
        <v>126</v>
      </c>
      <c r="B7" s="46" t="s">
        <v>31</v>
      </c>
      <c r="C7" s="46">
        <v>9</v>
      </c>
      <c r="D7" s="14">
        <v>7</v>
      </c>
      <c r="E7" s="14">
        <v>7</v>
      </c>
      <c r="F7" s="14">
        <v>8</v>
      </c>
      <c r="G7" s="14">
        <v>8</v>
      </c>
      <c r="H7" s="14">
        <v>8.5</v>
      </c>
      <c r="I7" s="15">
        <f>'CENTROCAMPISTI - GE'!D7*'Pesi e Budget Iniziale'!$B$15+'CENTROCAMPISTI - GE'!E7*'Pesi e Budget Iniziale'!$B$16+'CENTROCAMPISTI - GE'!F7*'Pesi e Budget Iniziale'!$B$17+'Pesi e Budget Iniziale'!$B$18*'CENTROCAMPISTI - GE'!G7+'CENTROCAMPISTI - GE'!H7*'Pesi e Budget Iniziale'!$B$19+'Pesi e Budget Iniziale'!$B$20*VLOOKUP(B7,SQUADRE!$A$2:$B$21,2,FALSE)+VLOOKUP(B7,'FATTORE CASA'!$A$2:$B$21,2,FALSE)*'Pesi e Budget Iniziale'!$B$21+'Pesi e Budget Iniziale'!$B$22*VLOOKUP(B7,ALLENATORE!$A$2:$B$21,2,FALSE)</f>
        <v>97.154568333333359</v>
      </c>
      <c r="J7" s="16">
        <f t="shared" si="2"/>
        <v>51.047737496228919</v>
      </c>
      <c r="K7" s="16">
        <f t="shared" si="0"/>
        <v>51.047737496228919</v>
      </c>
      <c r="L7" s="15">
        <f>'CENTROCAMPISTI - GE'!D7*'Pesi e Budget Iniziale'!$D$15+'CENTROCAMPISTI - GE'!E7*'Pesi e Budget Iniziale'!$D$16+'CENTROCAMPISTI - GE'!F7*'Pesi e Budget Iniziale'!$D$17+'Pesi e Budget Iniziale'!$D$18*'CENTROCAMPISTI - GE'!G7+'CENTROCAMPISTI - GE'!H7*'Pesi e Budget Iniziale'!$D$19+'Pesi e Budget Iniziale'!$D$20*VLOOKUP(B7,SQUADRE!$A$2:$B$21,2,FALSE)+VLOOKUP(B7,'FATTORE CASA'!$A$2:$B$21,2,FALSE)*'Pesi e Budget Iniziale'!$D$21+'Pesi e Budget Iniziale'!$D$22*VLOOKUP(B7,ALLENATORE!$A$2:$B$21,2,FALSE)</f>
        <v>93.449568333333346</v>
      </c>
      <c r="M7" s="16">
        <f t="shared" si="3"/>
        <v>47.488911699259575</v>
      </c>
      <c r="N7" s="16">
        <f t="shared" si="1"/>
        <v>47.488911699259575</v>
      </c>
      <c r="P7" s="17" t="s">
        <v>47</v>
      </c>
    </row>
    <row r="8" spans="1:17" ht="12.75" customHeight="1">
      <c r="A8" s="9" t="s">
        <v>128</v>
      </c>
      <c r="B8" s="46" t="s">
        <v>17</v>
      </c>
      <c r="C8" s="46">
        <v>9</v>
      </c>
      <c r="D8" s="14">
        <v>7</v>
      </c>
      <c r="E8" s="14">
        <v>7</v>
      </c>
      <c r="F8" s="14">
        <v>8</v>
      </c>
      <c r="G8" s="14">
        <v>7</v>
      </c>
      <c r="H8" s="14">
        <v>7</v>
      </c>
      <c r="I8" s="15">
        <f>'CENTROCAMPISTI - GE'!D8*'Pesi e Budget Iniziale'!$B$15+'CENTROCAMPISTI - GE'!E8*'Pesi e Budget Iniziale'!$B$16+'CENTROCAMPISTI - GE'!F8*'Pesi e Budget Iniziale'!$B$17+'Pesi e Budget Iniziale'!$B$18*'CENTROCAMPISTI - GE'!G8+'CENTROCAMPISTI - GE'!H8*'Pesi e Budget Iniziale'!$B$19+'Pesi e Budget Iniziale'!$B$20*VLOOKUP(B8,SQUADRE!$A$2:$B$21,2,FALSE)+VLOOKUP(B8,'FATTORE CASA'!$A$2:$B$21,2,FALSE)*'Pesi e Budget Iniziale'!$B$21+'Pesi e Budget Iniziale'!$B$22*VLOOKUP(B8,ALLENATORE!$A$2:$B$21,2,FALSE)</f>
        <v>96.504676666666654</v>
      </c>
      <c r="J8" s="16">
        <f t="shared" si="2"/>
        <v>49.550281138612888</v>
      </c>
      <c r="K8" s="16">
        <f t="shared" si="0"/>
        <v>49.550281138612888</v>
      </c>
      <c r="L8" s="15">
        <f>'CENTROCAMPISTI - GE'!D8*'Pesi e Budget Iniziale'!$D$15+'CENTROCAMPISTI - GE'!E8*'Pesi e Budget Iniziale'!$D$16+'CENTROCAMPISTI - GE'!F8*'Pesi e Budget Iniziale'!$D$17+'Pesi e Budget Iniziale'!$D$18*'CENTROCAMPISTI - GE'!G8+'CENTROCAMPISTI - GE'!H8*'Pesi e Budget Iniziale'!$D$19+'Pesi e Budget Iniziale'!$D$20*VLOOKUP(B8,SQUADRE!$A$2:$B$21,2,FALSE)+VLOOKUP(B8,'FATTORE CASA'!$A$2:$B$21,2,FALSE)*'Pesi e Budget Iniziale'!$D$21+'Pesi e Budget Iniziale'!$D$22*VLOOKUP(B8,ALLENATORE!$A$2:$B$21,2,FALSE)</f>
        <v>92.79967666666667</v>
      </c>
      <c r="M8" s="16">
        <f t="shared" si="3"/>
        <v>45.816100313387849</v>
      </c>
      <c r="N8" s="16">
        <f t="shared" si="1"/>
        <v>45.816100313387849</v>
      </c>
      <c r="P8" s="17" t="s">
        <v>50</v>
      </c>
    </row>
    <row r="9" spans="1:17" ht="12.75" customHeight="1">
      <c r="A9" s="9" t="s">
        <v>131</v>
      </c>
      <c r="B9" s="46" t="s">
        <v>17</v>
      </c>
      <c r="C9" s="46">
        <v>9</v>
      </c>
      <c r="D9" s="14">
        <v>6</v>
      </c>
      <c r="E9" s="14">
        <v>7</v>
      </c>
      <c r="F9" s="14">
        <v>8</v>
      </c>
      <c r="G9" s="14">
        <v>6</v>
      </c>
      <c r="H9" s="14">
        <v>8</v>
      </c>
      <c r="I9" s="15">
        <f>'CENTROCAMPISTI - GE'!D9*'Pesi e Budget Iniziale'!$B$15+'CENTROCAMPISTI - GE'!E9*'Pesi e Budget Iniziale'!$B$16+'CENTROCAMPISTI - GE'!F9*'Pesi e Budget Iniziale'!$B$17+'Pesi e Budget Iniziale'!$B$18*'CENTROCAMPISTI - GE'!G9+'CENTROCAMPISTI - GE'!H9*'Pesi e Budget Iniziale'!$B$19+'Pesi e Budget Iniziale'!$B$20*VLOOKUP(B9,SQUADRE!$A$2:$B$21,2,FALSE)+VLOOKUP(B9,'FATTORE CASA'!$A$2:$B$21,2,FALSE)*'Pesi e Budget Iniziale'!$B$21+'Pesi e Budget Iniziale'!$B$22*VLOOKUP(B9,ALLENATORE!$A$2:$B$21,2,FALSE)</f>
        <v>94.928426666666667</v>
      </c>
      <c r="J9" s="16">
        <f t="shared" si="2"/>
        <v>45.918344148562603</v>
      </c>
      <c r="K9" s="16">
        <f t="shared" si="0"/>
        <v>45.918344148562603</v>
      </c>
      <c r="L9" s="15">
        <f>'CENTROCAMPISTI - GE'!D9*'Pesi e Budget Iniziale'!$D$15+'CENTROCAMPISTI - GE'!E9*'Pesi e Budget Iniziale'!$D$16+'CENTROCAMPISTI - GE'!F9*'Pesi e Budget Iniziale'!$D$17+'Pesi e Budget Iniziale'!$D$18*'CENTROCAMPISTI - GE'!G9+'CENTROCAMPISTI - GE'!H9*'Pesi e Budget Iniziale'!$D$19+'Pesi e Budget Iniziale'!$D$20*VLOOKUP(B9,SQUADRE!$A$2:$B$21,2,FALSE)+VLOOKUP(B9,'FATTORE CASA'!$A$2:$B$21,2,FALSE)*'Pesi e Budget Iniziale'!$D$21+'Pesi e Budget Iniziale'!$D$22*VLOOKUP(B9,ALLENATORE!$A$2:$B$21,2,FALSE)</f>
        <v>91.223426666666683</v>
      </c>
      <c r="M9" s="16">
        <f t="shared" si="3"/>
        <v>41.758856495346009</v>
      </c>
      <c r="N9" s="16">
        <f t="shared" si="1"/>
        <v>41.758856495346009</v>
      </c>
      <c r="P9" s="17" t="s">
        <v>54</v>
      </c>
    </row>
    <row r="10" spans="1:17" ht="12.75" customHeight="1">
      <c r="A10" s="9" t="s">
        <v>133</v>
      </c>
      <c r="B10" s="46" t="s">
        <v>17</v>
      </c>
      <c r="C10" s="46">
        <v>9</v>
      </c>
      <c r="D10" s="14">
        <v>7</v>
      </c>
      <c r="E10" s="14">
        <v>8</v>
      </c>
      <c r="F10" s="14">
        <v>6</v>
      </c>
      <c r="G10" s="14">
        <v>6</v>
      </c>
      <c r="H10" s="14">
        <v>8</v>
      </c>
      <c r="I10" s="15">
        <f>'CENTROCAMPISTI - GE'!D10*'Pesi e Budget Iniziale'!$B$15+'CENTROCAMPISTI - GE'!E10*'Pesi e Budget Iniziale'!$B$16+'CENTROCAMPISTI - GE'!F10*'Pesi e Budget Iniziale'!$B$17+'Pesi e Budget Iniziale'!$B$18*'CENTROCAMPISTI - GE'!G10+'CENTROCAMPISTI - GE'!H10*'Pesi e Budget Iniziale'!$B$19+'Pesi e Budget Iniziale'!$B$20*VLOOKUP(B10,SQUADRE!$A$2:$B$21,2,FALSE)+VLOOKUP(B10,'FATTORE CASA'!$A$2:$B$21,2,FALSE)*'Pesi e Budget Iniziale'!$B$21+'Pesi e Budget Iniziale'!$B$22*VLOOKUP(B10,ALLENATORE!$A$2:$B$21,2,FALSE)</f>
        <v>94.71717666666666</v>
      </c>
      <c r="J10" s="16">
        <f t="shared" si="2"/>
        <v>45.43158970659708</v>
      </c>
      <c r="K10" s="16">
        <f t="shared" si="0"/>
        <v>45.43158970659708</v>
      </c>
      <c r="L10" s="15">
        <f>'CENTROCAMPISTI - GE'!D10*'Pesi e Budget Iniziale'!$D$15+'CENTROCAMPISTI - GE'!E10*'Pesi e Budget Iniziale'!$D$16+'CENTROCAMPISTI - GE'!F10*'Pesi e Budget Iniziale'!$D$17+'Pesi e Budget Iniziale'!$D$18*'CENTROCAMPISTI - GE'!G10+'CENTROCAMPISTI - GE'!H10*'Pesi e Budget Iniziale'!$D$19+'Pesi e Budget Iniziale'!$D$20*VLOOKUP(B10,SQUADRE!$A$2:$B$21,2,FALSE)+VLOOKUP(B10,'FATTORE CASA'!$A$2:$B$21,2,FALSE)*'Pesi e Budget Iniziale'!$D$21+'Pesi e Budget Iniziale'!$D$22*VLOOKUP(B10,ALLENATORE!$A$2:$B$21,2,FALSE)</f>
        <v>90.687176666666659</v>
      </c>
      <c r="M10" s="16">
        <f t="shared" si="3"/>
        <v>40.378557052094585</v>
      </c>
      <c r="N10" s="16">
        <f t="shared" si="1"/>
        <v>40.378557052094585</v>
      </c>
    </row>
    <row r="11" spans="1:17" ht="12.75" customHeight="1">
      <c r="A11" s="9" t="s">
        <v>135</v>
      </c>
      <c r="B11" s="46" t="s">
        <v>17</v>
      </c>
      <c r="C11" s="46">
        <v>9</v>
      </c>
      <c r="D11" s="14">
        <v>6</v>
      </c>
      <c r="E11" s="14">
        <v>7</v>
      </c>
      <c r="F11" s="14">
        <v>8</v>
      </c>
      <c r="G11" s="14">
        <v>6</v>
      </c>
      <c r="H11" s="14">
        <v>8</v>
      </c>
      <c r="I11" s="15">
        <f>'CENTROCAMPISTI - GE'!D11*'Pesi e Budget Iniziale'!$B$15+'CENTROCAMPISTI - GE'!E11*'Pesi e Budget Iniziale'!$B$16+'CENTROCAMPISTI - GE'!F11*'Pesi e Budget Iniziale'!$B$17+'Pesi e Budget Iniziale'!$B$18*'CENTROCAMPISTI - GE'!G11+'CENTROCAMPISTI - GE'!H11*'Pesi e Budget Iniziale'!$B$19+'Pesi e Budget Iniziale'!$B$20*VLOOKUP(B11,SQUADRE!$A$2:$B$21,2,FALSE)+VLOOKUP(B11,'FATTORE CASA'!$A$2:$B$21,2,FALSE)*'Pesi e Budget Iniziale'!$B$21+'Pesi e Budget Iniziale'!$B$22*VLOOKUP(B11,ALLENATORE!$A$2:$B$21,2,FALSE)</f>
        <v>94.928426666666667</v>
      </c>
      <c r="J11" s="16">
        <f t="shared" si="2"/>
        <v>45.918344148562603</v>
      </c>
      <c r="K11" s="16">
        <f t="shared" si="0"/>
        <v>45.918344148562603</v>
      </c>
      <c r="L11" s="15">
        <f>'CENTROCAMPISTI - GE'!D11*'Pesi e Budget Iniziale'!$D$15+'CENTROCAMPISTI - GE'!E11*'Pesi e Budget Iniziale'!$D$16+'CENTROCAMPISTI - GE'!F11*'Pesi e Budget Iniziale'!$D$17+'Pesi e Budget Iniziale'!$D$18*'CENTROCAMPISTI - GE'!G11+'CENTROCAMPISTI - GE'!H11*'Pesi e Budget Iniziale'!$D$19+'Pesi e Budget Iniziale'!$D$20*VLOOKUP(B11,SQUADRE!$A$2:$B$21,2,FALSE)+VLOOKUP(B11,'FATTORE CASA'!$A$2:$B$21,2,FALSE)*'Pesi e Budget Iniziale'!$D$21+'Pesi e Budget Iniziale'!$D$22*VLOOKUP(B11,ALLENATORE!$A$2:$B$21,2,FALSE)</f>
        <v>91.223426666666683</v>
      </c>
      <c r="M11" s="16">
        <f t="shared" si="3"/>
        <v>41.758856495346009</v>
      </c>
      <c r="N11" s="16">
        <f t="shared" si="1"/>
        <v>41.758856495346009</v>
      </c>
    </row>
    <row r="12" spans="1:17" ht="12.75" customHeight="1">
      <c r="A12" s="9" t="s">
        <v>138</v>
      </c>
      <c r="B12" s="46" t="s">
        <v>26</v>
      </c>
      <c r="C12" s="46">
        <v>10</v>
      </c>
      <c r="D12" s="14">
        <v>7.5</v>
      </c>
      <c r="E12" s="14">
        <v>7</v>
      </c>
      <c r="F12" s="14">
        <v>8</v>
      </c>
      <c r="G12" s="14">
        <v>7</v>
      </c>
      <c r="H12" s="14">
        <v>7.5</v>
      </c>
      <c r="I12" s="15">
        <f>'CENTROCAMPISTI - GE'!D12*'Pesi e Budget Iniziale'!$B$15+'CENTROCAMPISTI - GE'!E12*'Pesi e Budget Iniziale'!$B$16+'CENTROCAMPISTI - GE'!F12*'Pesi e Budget Iniziale'!$B$17+'Pesi e Budget Iniziale'!$B$18*'CENTROCAMPISTI - GE'!G12+'CENTROCAMPISTI - GE'!H12*'Pesi e Budget Iniziale'!$B$19+'Pesi e Budget Iniziale'!$B$20*VLOOKUP(B12,SQUADRE!$A$2:$B$21,2,FALSE)+VLOOKUP(B12,'FATTORE CASA'!$A$2:$B$21,2,FALSE)*'Pesi e Budget Iniziale'!$B$21+'Pesi e Budget Iniziale'!$B$22*VLOOKUP(B12,ALLENATORE!$A$2:$B$21,2,FALSE)</f>
        <v>95.250913333333315</v>
      </c>
      <c r="J12" s="16">
        <f t="shared" si="2"/>
        <v>46.661406006430724</v>
      </c>
      <c r="K12" s="16">
        <f t="shared" si="0"/>
        <v>46.661406006430724</v>
      </c>
      <c r="L12" s="15">
        <f>'CENTROCAMPISTI - GE'!D12*'Pesi e Budget Iniziale'!$D$15+'CENTROCAMPISTI - GE'!E12*'Pesi e Budget Iniziale'!$D$16+'CENTROCAMPISTI - GE'!F12*'Pesi e Budget Iniziale'!$D$17+'Pesi e Budget Iniziale'!$D$18*'CENTROCAMPISTI - GE'!G12+'CENTROCAMPISTI - GE'!H12*'Pesi e Budget Iniziale'!$D$19+'Pesi e Budget Iniziale'!$D$20*VLOOKUP(B12,SQUADRE!$A$2:$B$21,2,FALSE)+VLOOKUP(B12,'FATTORE CASA'!$A$2:$B$21,2,FALSE)*'Pesi e Budget Iniziale'!$D$21+'Pesi e Budget Iniziale'!$D$22*VLOOKUP(B12,ALLENATORE!$A$2:$B$21,2,FALSE)</f>
        <v>91.545913333333317</v>
      </c>
      <c r="M12" s="16">
        <f t="shared" si="3"/>
        <v>42.588932330228886</v>
      </c>
      <c r="N12" s="16">
        <f t="shared" si="1"/>
        <v>42.588932330228886</v>
      </c>
      <c r="P12" s="19"/>
    </row>
    <row r="13" spans="1:17" ht="12.75" customHeight="1">
      <c r="A13" s="9" t="s">
        <v>141</v>
      </c>
      <c r="B13" s="46" t="s">
        <v>20</v>
      </c>
      <c r="C13" s="46">
        <v>9</v>
      </c>
      <c r="D13" s="14">
        <v>8.5</v>
      </c>
      <c r="E13" s="14">
        <v>7.5</v>
      </c>
      <c r="F13" s="14">
        <v>7</v>
      </c>
      <c r="G13" s="14">
        <v>6</v>
      </c>
      <c r="H13" s="14">
        <v>8</v>
      </c>
      <c r="I13" s="15">
        <f>'CENTROCAMPISTI - GE'!D13*'Pesi e Budget Iniziale'!$B$15+'CENTROCAMPISTI - GE'!E13*'Pesi e Budget Iniziale'!$B$16+'CENTROCAMPISTI - GE'!F13*'Pesi e Budget Iniziale'!$B$17+'Pesi e Budget Iniziale'!$B$18*'CENTROCAMPISTI - GE'!G13+'CENTROCAMPISTI - GE'!H13*'Pesi e Budget Iniziale'!$B$19+'Pesi e Budget Iniziale'!$B$20*VLOOKUP(B13,SQUADRE!$A$2:$B$21,2,FALSE)+VLOOKUP(B13,'FATTORE CASA'!$A$2:$B$21,2,FALSE)*'Pesi e Budget Iniziale'!$B$21+'Pesi e Budget Iniziale'!$B$22*VLOOKUP(B13,ALLENATORE!$A$2:$B$21,2,FALSE)</f>
        <v>92.952968333333331</v>
      </c>
      <c r="J13" s="16">
        <f t="shared" si="2"/>
        <v>41.366566072028746</v>
      </c>
      <c r="K13" s="16">
        <f t="shared" si="0"/>
        <v>41.366566072028746</v>
      </c>
      <c r="L13" s="15">
        <f>'CENTROCAMPISTI - GE'!D13*'Pesi e Budget Iniziale'!$D$15+'CENTROCAMPISTI - GE'!E13*'Pesi e Budget Iniziale'!$D$16+'CENTROCAMPISTI - GE'!F13*'Pesi e Budget Iniziale'!$D$17+'Pesi e Budget Iniziale'!$D$18*'CENTROCAMPISTI - GE'!G13+'CENTROCAMPISTI - GE'!H13*'Pesi e Budget Iniziale'!$D$19+'Pesi e Budget Iniziale'!$D$20*VLOOKUP(B13,SQUADRE!$A$2:$B$21,2,FALSE)+VLOOKUP(B13,'FATTORE CASA'!$A$2:$B$21,2,FALSE)*'Pesi e Budget Iniziale'!$D$21+'Pesi e Budget Iniziale'!$D$22*VLOOKUP(B13,ALLENATORE!$A$2:$B$21,2,FALSE)</f>
        <v>89.085468333333338</v>
      </c>
      <c r="M13" s="16">
        <f t="shared" si="3"/>
        <v>36.255783866544846</v>
      </c>
      <c r="N13" s="16">
        <f t="shared" si="1"/>
        <v>36.255783866544846</v>
      </c>
      <c r="P13" s="11"/>
    </row>
    <row r="14" spans="1:17" ht="12.75" customHeight="1">
      <c r="A14" s="9" t="s">
        <v>144</v>
      </c>
      <c r="B14" s="46" t="s">
        <v>26</v>
      </c>
      <c r="C14" s="46">
        <v>8</v>
      </c>
      <c r="D14" s="14">
        <v>7.5</v>
      </c>
      <c r="E14" s="14">
        <v>8</v>
      </c>
      <c r="F14" s="14">
        <v>7</v>
      </c>
      <c r="G14" s="14">
        <v>7</v>
      </c>
      <c r="H14" s="14">
        <v>7.5</v>
      </c>
      <c r="I14" s="15">
        <f>'CENTROCAMPISTI - GE'!D14*'Pesi e Budget Iniziale'!$B$15+'CENTROCAMPISTI - GE'!E14*'Pesi e Budget Iniziale'!$B$16+'CENTROCAMPISTI - GE'!F14*'Pesi e Budget Iniziale'!$B$17+'Pesi e Budget Iniziale'!$B$18*'CENTROCAMPISTI - GE'!G14+'CENTROCAMPISTI - GE'!H14*'Pesi e Budget Iniziale'!$B$19+'Pesi e Budget Iniziale'!$B$20*VLOOKUP(B14,SQUADRE!$A$2:$B$21,2,FALSE)+VLOOKUP(B14,'FATTORE CASA'!$A$2:$B$21,2,FALSE)*'Pesi e Budget Iniziale'!$B$21+'Pesi e Budget Iniziale'!$B$22*VLOOKUP(B14,ALLENATORE!$A$2:$B$21,2,FALSE)</f>
        <v>95.397163333333324</v>
      </c>
      <c r="J14" s="16">
        <f t="shared" si="2"/>
        <v>46.998389850868406</v>
      </c>
      <c r="K14" s="16">
        <f t="shared" si="0"/>
        <v>46.998389850868406</v>
      </c>
      <c r="L14" s="15">
        <f>'CENTROCAMPISTI - GE'!D14*'Pesi e Budget Iniziale'!$D$15+'CENTROCAMPISTI - GE'!E14*'Pesi e Budget Iniziale'!$D$16+'CENTROCAMPISTI - GE'!F14*'Pesi e Budget Iniziale'!$D$17+'Pesi e Budget Iniziale'!$D$18*'CENTROCAMPISTI - GE'!G14+'CENTROCAMPISTI - GE'!H14*'Pesi e Budget Iniziale'!$D$19+'Pesi e Budget Iniziale'!$D$20*VLOOKUP(B14,SQUADRE!$A$2:$B$21,2,FALSE)+VLOOKUP(B14,'FATTORE CASA'!$A$2:$B$21,2,FALSE)*'Pesi e Budget Iniziale'!$D$21+'Pesi e Budget Iniziale'!$D$22*VLOOKUP(B14,ALLENATORE!$A$2:$B$21,2,FALSE)</f>
        <v>91.302163333333326</v>
      </c>
      <c r="M14" s="16">
        <f t="shared" si="3"/>
        <v>41.961523492387379</v>
      </c>
      <c r="N14" s="16">
        <f t="shared" si="1"/>
        <v>41.961523492387379</v>
      </c>
      <c r="P14" s="38" t="s">
        <v>69</v>
      </c>
      <c r="Q14" s="39">
        <v>75</v>
      </c>
    </row>
    <row r="15" spans="1:17" ht="12.75" customHeight="1">
      <c r="A15" s="9" t="s">
        <v>145</v>
      </c>
      <c r="B15" s="46" t="s">
        <v>31</v>
      </c>
      <c r="C15" s="46">
        <v>7</v>
      </c>
      <c r="D15" s="14">
        <v>7.5</v>
      </c>
      <c r="E15" s="14">
        <v>7</v>
      </c>
      <c r="F15" s="14">
        <v>7</v>
      </c>
      <c r="G15" s="14">
        <v>8</v>
      </c>
      <c r="H15" s="14">
        <v>7.5</v>
      </c>
      <c r="I15" s="15">
        <f>'CENTROCAMPISTI - GE'!D15*'Pesi e Budget Iniziale'!$B$15+'CENTROCAMPISTI - GE'!E15*'Pesi e Budget Iniziale'!$B$16+'CENTROCAMPISTI - GE'!F15*'Pesi e Budget Iniziale'!$B$17+'Pesi e Budget Iniziale'!$B$18*'CENTROCAMPISTI - GE'!G15+'CENTROCAMPISTI - GE'!H15*'Pesi e Budget Iniziale'!$B$19+'Pesi e Budget Iniziale'!$B$20*VLOOKUP(B15,SQUADRE!$A$2:$B$21,2,FALSE)+VLOOKUP(B15,'FATTORE CASA'!$A$2:$B$21,2,FALSE)*'Pesi e Budget Iniziale'!$B$21+'Pesi e Budget Iniziale'!$B$22*VLOOKUP(B15,ALLENATORE!$A$2:$B$21,2,FALSE)</f>
        <v>94.275653333333352</v>
      </c>
      <c r="J15" s="16">
        <f t="shared" si="2"/>
        <v>44.414247961122982</v>
      </c>
      <c r="K15" s="16">
        <f t="shared" si="0"/>
        <v>44.414247961122982</v>
      </c>
      <c r="L15" s="15">
        <f>'CENTROCAMPISTI - GE'!D15*'Pesi e Budget Iniziale'!$D$15+'CENTROCAMPISTI - GE'!E15*'Pesi e Budget Iniziale'!$D$16+'CENTROCAMPISTI - GE'!F15*'Pesi e Budget Iniziale'!$D$17+'Pesi e Budget Iniziale'!$D$18*'CENTROCAMPISTI - GE'!G15+'CENTROCAMPISTI - GE'!H15*'Pesi e Budget Iniziale'!$D$19+'Pesi e Budget Iniziale'!$D$20*VLOOKUP(B15,SQUADRE!$A$2:$B$21,2,FALSE)+VLOOKUP(B15,'FATTORE CASA'!$A$2:$B$21,2,FALSE)*'Pesi e Budget Iniziale'!$D$21+'Pesi e Budget Iniziale'!$D$22*VLOOKUP(B15,ALLENATORE!$A$2:$B$21,2,FALSE)</f>
        <v>90.635653333333337</v>
      </c>
      <c r="M15" s="16">
        <f t="shared" si="3"/>
        <v>40.245936766193537</v>
      </c>
      <c r="N15" s="16">
        <f t="shared" si="1"/>
        <v>40.245936766193537</v>
      </c>
      <c r="P15" s="38" t="s">
        <v>149</v>
      </c>
      <c r="Q15" s="42">
        <f>'Pesi e Budget Iniziale'!C31</f>
        <v>75</v>
      </c>
    </row>
    <row r="16" spans="1:17" ht="12.75" customHeight="1">
      <c r="A16" s="9" t="s">
        <v>150</v>
      </c>
      <c r="B16" s="46" t="s">
        <v>49</v>
      </c>
      <c r="C16" s="46">
        <v>9</v>
      </c>
      <c r="D16" s="14">
        <v>9</v>
      </c>
      <c r="E16" s="14">
        <v>7</v>
      </c>
      <c r="F16" s="14">
        <v>7.5</v>
      </c>
      <c r="G16" s="14">
        <v>7</v>
      </c>
      <c r="H16" s="14">
        <v>8</v>
      </c>
      <c r="I16" s="15">
        <f>'CENTROCAMPISTI - GE'!D16*'Pesi e Budget Iniziale'!$B$15+'CENTROCAMPISTI - GE'!E16*'Pesi e Budget Iniziale'!$B$16+'CENTROCAMPISTI - GE'!F16*'Pesi e Budget Iniziale'!$B$17+'Pesi e Budget Iniziale'!$B$18*'CENTROCAMPISTI - GE'!G16+'CENTROCAMPISTI - GE'!H16*'Pesi e Budget Iniziale'!$B$19+'Pesi e Budget Iniziale'!$B$20*VLOOKUP(B16,SQUADRE!$A$2:$B$21,2,FALSE)+VLOOKUP(B16,'FATTORE CASA'!$A$2:$B$21,2,FALSE)*'Pesi e Budget Iniziale'!$B$21+'Pesi e Budget Iniziale'!$B$22*VLOOKUP(B16,ALLENATORE!$A$2:$B$21,2,FALSE)</f>
        <v>92.61925833333332</v>
      </c>
      <c r="J16" s="16">
        <f t="shared" si="2"/>
        <v>40.597643824320748</v>
      </c>
      <c r="K16" s="16">
        <f t="shared" si="0"/>
        <v>40.597643824320748</v>
      </c>
      <c r="L16" s="15">
        <f>'CENTROCAMPISTI - GE'!D16*'Pesi e Budget Iniziale'!$D$15+'CENTROCAMPISTI - GE'!E16*'Pesi e Budget Iniziale'!$D$16+'CENTROCAMPISTI - GE'!F16*'Pesi e Budget Iniziale'!$D$17+'Pesi e Budget Iniziale'!$D$18*'CENTROCAMPISTI - GE'!G16+'CENTROCAMPISTI - GE'!H16*'Pesi e Budget Iniziale'!$D$19+'Pesi e Budget Iniziale'!$D$20*VLOOKUP(B16,SQUADRE!$A$2:$B$21,2,FALSE)+VLOOKUP(B16,'FATTORE CASA'!$A$2:$B$21,2,FALSE)*'Pesi e Budget Iniziale'!$D$21+'Pesi e Budget Iniziale'!$D$22*VLOOKUP(B16,ALLENATORE!$A$2:$B$21,2,FALSE)</f>
        <v>88.946758333333321</v>
      </c>
      <c r="M16" s="16">
        <f t="shared" si="3"/>
        <v>35.898746410557116</v>
      </c>
      <c r="N16" s="16">
        <f t="shared" si="1"/>
        <v>35.898746410557116</v>
      </c>
      <c r="P16" s="11"/>
    </row>
    <row r="17" spans="1:16" ht="12.75" customHeight="1">
      <c r="A17" s="9" t="s">
        <v>153</v>
      </c>
      <c r="B17" s="46" t="s">
        <v>49</v>
      </c>
      <c r="C17" s="46">
        <v>8</v>
      </c>
      <c r="D17" s="14">
        <v>8.5</v>
      </c>
      <c r="E17" s="14">
        <v>7</v>
      </c>
      <c r="F17" s="14">
        <v>7.5</v>
      </c>
      <c r="G17" s="14">
        <v>7</v>
      </c>
      <c r="H17" s="14">
        <v>8.5</v>
      </c>
      <c r="I17" s="15">
        <f>'CENTROCAMPISTI - GE'!D17*'Pesi e Budget Iniziale'!$B$15+'CENTROCAMPISTI - GE'!E17*'Pesi e Budget Iniziale'!$B$16+'CENTROCAMPISTI - GE'!F17*'Pesi e Budget Iniziale'!$B$17+'Pesi e Budget Iniziale'!$B$18*'CENTROCAMPISTI - GE'!G17+'CENTROCAMPISTI - GE'!H17*'Pesi e Budget Iniziale'!$B$19+'Pesi e Budget Iniziale'!$B$20*VLOOKUP(B17,SQUADRE!$A$2:$B$21,2,FALSE)+VLOOKUP(B17,'FATTORE CASA'!$A$2:$B$21,2,FALSE)*'Pesi e Budget Iniziale'!$B$21+'Pesi e Budget Iniziale'!$B$22*VLOOKUP(B17,ALLENATORE!$A$2:$B$21,2,FALSE)</f>
        <v>92.697778333333332</v>
      </c>
      <c r="J17" s="16">
        <f t="shared" si="2"/>
        <v>40.77856670613442</v>
      </c>
      <c r="K17" s="16">
        <f t="shared" si="0"/>
        <v>40.77856670613442</v>
      </c>
      <c r="L17" s="15">
        <f>'CENTROCAMPISTI - GE'!D17*'Pesi e Budget Iniziale'!$D$15+'CENTROCAMPISTI - GE'!E17*'Pesi e Budget Iniziale'!$D$16+'CENTROCAMPISTI - GE'!F17*'Pesi e Budget Iniziale'!$D$17+'Pesi e Budget Iniziale'!$D$18*'CENTROCAMPISTI - GE'!G17+'CENTROCAMPISTI - GE'!H17*'Pesi e Budget Iniziale'!$D$19+'Pesi e Budget Iniziale'!$D$20*VLOOKUP(B17,SQUADRE!$A$2:$B$21,2,FALSE)+VLOOKUP(B17,'FATTORE CASA'!$A$2:$B$21,2,FALSE)*'Pesi e Budget Iniziale'!$D$21+'Pesi e Budget Iniziale'!$D$22*VLOOKUP(B17,ALLENATORE!$A$2:$B$21,2,FALSE)</f>
        <v>89.025278333333318</v>
      </c>
      <c r="M17" s="16">
        <f t="shared" si="3"/>
        <v>36.100855710853793</v>
      </c>
      <c r="N17" s="16">
        <f t="shared" si="1"/>
        <v>36.100855710853793</v>
      </c>
      <c r="P17" s="19"/>
    </row>
    <row r="18" spans="1:16" ht="12.75" customHeight="1">
      <c r="A18" s="9" t="s">
        <v>155</v>
      </c>
      <c r="B18" s="46" t="s">
        <v>58</v>
      </c>
      <c r="C18" s="46">
        <v>7</v>
      </c>
      <c r="D18" s="14">
        <v>9</v>
      </c>
      <c r="E18" s="14">
        <v>8.5</v>
      </c>
      <c r="F18" s="14">
        <v>6.5</v>
      </c>
      <c r="G18" s="14">
        <v>6</v>
      </c>
      <c r="H18" s="14">
        <v>8.5</v>
      </c>
      <c r="I18" s="15">
        <f>'CENTROCAMPISTI - GE'!D18*'Pesi e Budget Iniziale'!$B$15+'CENTROCAMPISTI - GE'!E18*'Pesi e Budget Iniziale'!$B$16+'CENTROCAMPISTI - GE'!F18*'Pesi e Budget Iniziale'!$B$17+'Pesi e Budget Iniziale'!$B$18*'CENTROCAMPISTI - GE'!G18+'CENTROCAMPISTI - GE'!H18*'Pesi e Budget Iniziale'!$B$19+'Pesi e Budget Iniziale'!$B$20*VLOOKUP(B18,SQUADRE!$A$2:$B$21,2,FALSE)+VLOOKUP(B18,'FATTORE CASA'!$A$2:$B$21,2,FALSE)*'Pesi e Budget Iniziale'!$B$21+'Pesi e Budget Iniziale'!$B$22*VLOOKUP(B18,ALLENATORE!$A$2:$B$21,2,FALSE)</f>
        <v>94.137463333333329</v>
      </c>
      <c r="J18" s="16">
        <f t="shared" si="2"/>
        <v>44.095835670778719</v>
      </c>
      <c r="K18" s="16">
        <f t="shared" si="0"/>
        <v>44.095835670778719</v>
      </c>
      <c r="L18" s="15">
        <f>'CENTROCAMPISTI - GE'!D18*'Pesi e Budget Iniziale'!$D$15+'CENTROCAMPISTI - GE'!E18*'Pesi e Budget Iniziale'!$D$16+'CENTROCAMPISTI - GE'!F18*'Pesi e Budget Iniziale'!$D$17+'Pesi e Budget Iniziale'!$D$18*'CENTROCAMPISTI - GE'!G18+'CENTROCAMPISTI - GE'!H18*'Pesi e Budget Iniziale'!$D$19+'Pesi e Budget Iniziale'!$D$20*VLOOKUP(B18,SQUADRE!$A$2:$B$21,2,FALSE)+VLOOKUP(B18,'FATTORE CASA'!$A$2:$B$21,2,FALSE)*'Pesi e Budget Iniziale'!$D$21+'Pesi e Budget Iniziale'!$D$22*VLOOKUP(B18,ALLENATORE!$A$2:$B$21,2,FALSE)</f>
        <v>89.847463333333337</v>
      </c>
      <c r="M18" s="16">
        <f t="shared" si="3"/>
        <v>38.217147548149171</v>
      </c>
      <c r="N18" s="16">
        <f t="shared" si="1"/>
        <v>38.217147548149171</v>
      </c>
      <c r="P18" s="11"/>
    </row>
    <row r="19" spans="1:16" ht="12.75" customHeight="1">
      <c r="A19" s="9" t="s">
        <v>157</v>
      </c>
      <c r="B19" s="46" t="s">
        <v>17</v>
      </c>
      <c r="C19" s="46">
        <v>9</v>
      </c>
      <c r="D19" s="14">
        <v>7</v>
      </c>
      <c r="E19" s="14">
        <v>7</v>
      </c>
      <c r="F19" s="14">
        <v>6</v>
      </c>
      <c r="G19" s="14">
        <v>6</v>
      </c>
      <c r="H19" s="14">
        <v>7</v>
      </c>
      <c r="I19" s="15">
        <f>'CENTROCAMPISTI - GE'!D19*'Pesi e Budget Iniziale'!$B$15+'CENTROCAMPISTI - GE'!E19*'Pesi e Budget Iniziale'!$B$16+'CENTROCAMPISTI - GE'!F19*'Pesi e Budget Iniziale'!$B$17+'Pesi e Budget Iniziale'!$B$18*'CENTROCAMPISTI - GE'!G19+'CENTROCAMPISTI - GE'!H19*'Pesi e Budget Iniziale'!$B$19+'Pesi e Budget Iniziale'!$B$20*VLOOKUP(B19,SQUADRE!$A$2:$B$21,2,FALSE)+VLOOKUP(B19,'FATTORE CASA'!$A$2:$B$21,2,FALSE)*'Pesi e Budget Iniziale'!$B$21+'Pesi e Budget Iniziale'!$B$22*VLOOKUP(B19,ALLENATORE!$A$2:$B$21,2,FALSE)</f>
        <v>90.903886666666665</v>
      </c>
      <c r="J19" s="16">
        <f t="shared" si="2"/>
        <v>36.645147832028357</v>
      </c>
      <c r="K19" s="16">
        <f t="shared" si="0"/>
        <v>36.645147832028357</v>
      </c>
      <c r="L19" s="15">
        <f>'CENTROCAMPISTI - GE'!D19*'Pesi e Budget Iniziale'!$D$15+'CENTROCAMPISTI - GE'!E19*'Pesi e Budget Iniziale'!$D$16+'CENTROCAMPISTI - GE'!F19*'Pesi e Budget Iniziale'!$D$17+'Pesi e Budget Iniziale'!$D$18*'CENTROCAMPISTI - GE'!G19+'CENTROCAMPISTI - GE'!H19*'Pesi e Budget Iniziale'!$D$19+'Pesi e Budget Iniziale'!$D$20*VLOOKUP(B19,SQUADRE!$A$2:$B$21,2,FALSE)+VLOOKUP(B19,'FATTORE CASA'!$A$2:$B$21,2,FALSE)*'Pesi e Budget Iniziale'!$D$21+'Pesi e Budget Iniziale'!$D$22*VLOOKUP(B19,ALLENATORE!$A$2:$B$21,2,FALSE)</f>
        <v>87.328886666666676</v>
      </c>
      <c r="M19" s="16">
        <f t="shared" si="3"/>
        <v>31.734369047849199</v>
      </c>
      <c r="N19" s="16">
        <f t="shared" si="1"/>
        <v>31.734369047849199</v>
      </c>
      <c r="P19" s="19"/>
    </row>
    <row r="20" spans="1:16" ht="12.75" customHeight="1">
      <c r="A20" s="9" t="s">
        <v>160</v>
      </c>
      <c r="B20" s="46" t="s">
        <v>20</v>
      </c>
      <c r="C20" s="46">
        <v>8</v>
      </c>
      <c r="D20" s="14">
        <v>8</v>
      </c>
      <c r="E20" s="14">
        <v>6.5</v>
      </c>
      <c r="F20" s="14">
        <v>6.5</v>
      </c>
      <c r="G20" s="14">
        <v>7</v>
      </c>
      <c r="H20" s="14">
        <v>7</v>
      </c>
      <c r="I20" s="15">
        <f>'CENTROCAMPISTI - GE'!D20*'Pesi e Budget Iniziale'!$B$15+'CENTROCAMPISTI - GE'!E20*'Pesi e Budget Iniziale'!$B$16+'CENTROCAMPISTI - GE'!F20*'Pesi e Budget Iniziale'!$B$17+'Pesi e Budget Iniziale'!$B$18*'CENTROCAMPISTI - GE'!G20+'CENTROCAMPISTI - GE'!H20*'Pesi e Budget Iniziale'!$B$19+'Pesi e Budget Iniziale'!$B$20*VLOOKUP(B20,SQUADRE!$A$2:$B$21,2,FALSE)+VLOOKUP(B20,'FATTORE CASA'!$A$2:$B$21,2,FALSE)*'Pesi e Budget Iniziale'!$B$21+'Pesi e Budget Iniziale'!$B$22*VLOOKUP(B20,ALLENATORE!$A$2:$B$21,2,FALSE)</f>
        <v>89.117968333333323</v>
      </c>
      <c r="J20" s="16">
        <f t="shared" si="2"/>
        <v>32.530100817885689</v>
      </c>
      <c r="K20" s="16">
        <f t="shared" si="0"/>
        <v>32.530100817885689</v>
      </c>
      <c r="L20" s="15">
        <f>'CENTROCAMPISTI - GE'!D20*'Pesi e Budget Iniziale'!$D$15+'CENTROCAMPISTI - GE'!E20*'Pesi e Budget Iniziale'!$D$16+'CENTROCAMPISTI - GE'!F20*'Pesi e Budget Iniziale'!$D$17+'Pesi e Budget Iniziale'!$D$18*'CENTROCAMPISTI - GE'!G20+'CENTROCAMPISTI - GE'!H20*'Pesi e Budget Iniziale'!$D$19+'Pesi e Budget Iniziale'!$D$20*VLOOKUP(B20,SQUADRE!$A$2:$B$21,2,FALSE)+VLOOKUP(B20,'FATTORE CASA'!$A$2:$B$21,2,FALSE)*'Pesi e Budget Iniziale'!$D$21+'Pesi e Budget Iniziale'!$D$22*VLOOKUP(B20,ALLENATORE!$A$2:$B$21,2,FALSE)</f>
        <v>85.737968333333328</v>
      </c>
      <c r="M20" s="16">
        <f t="shared" si="3"/>
        <v>27.63936916018784</v>
      </c>
      <c r="N20" s="16">
        <f t="shared" si="1"/>
        <v>27.63936916018784</v>
      </c>
      <c r="P20" s="19"/>
    </row>
    <row r="21" spans="1:16" ht="12.75" customHeight="1">
      <c r="A21" s="9" t="s">
        <v>163</v>
      </c>
      <c r="B21" s="46" t="s">
        <v>52</v>
      </c>
      <c r="C21" s="46">
        <v>9</v>
      </c>
      <c r="D21" s="14">
        <v>9</v>
      </c>
      <c r="E21" s="14">
        <v>8</v>
      </c>
      <c r="F21" s="14">
        <v>7.5</v>
      </c>
      <c r="G21" s="14">
        <v>6</v>
      </c>
      <c r="H21" s="14">
        <v>9</v>
      </c>
      <c r="I21" s="15">
        <f>'CENTROCAMPISTI - GE'!D21*'Pesi e Budget Iniziale'!$B$15+'CENTROCAMPISTI - GE'!E21*'Pesi e Budget Iniziale'!$B$16+'CENTROCAMPISTI - GE'!F21*'Pesi e Budget Iniziale'!$B$17+'Pesi e Budget Iniziale'!$B$18*'CENTROCAMPISTI - GE'!G21+'CENTROCAMPISTI - GE'!H21*'Pesi e Budget Iniziale'!$B$19+'Pesi e Budget Iniziale'!$B$20*VLOOKUP(B21,SQUADRE!$A$2:$B$21,2,FALSE)+VLOOKUP(B21,'FATTORE CASA'!$A$2:$B$21,2,FALSE)*'Pesi e Budget Iniziale'!$B$21+'Pesi e Budget Iniziale'!$B$22*VLOOKUP(B21,ALLENATORE!$A$2:$B$21,2,FALSE)</f>
        <v>93.630658333333329</v>
      </c>
      <c r="J21" s="16">
        <f t="shared" si="2"/>
        <v>42.928074321854091</v>
      </c>
      <c r="K21" s="16">
        <f t="shared" si="0"/>
        <v>42.928074321854091</v>
      </c>
      <c r="L21" s="15">
        <f>'CENTROCAMPISTI - GE'!D21*'Pesi e Budget Iniziale'!$D$15+'CENTROCAMPISTI - GE'!E21*'Pesi e Budget Iniziale'!$D$16+'CENTROCAMPISTI - GE'!F21*'Pesi e Budget Iniziale'!$D$17+'Pesi e Budget Iniziale'!$D$18*'CENTROCAMPISTI - GE'!G21+'CENTROCAMPISTI - GE'!H21*'Pesi e Budget Iniziale'!$D$19+'Pesi e Budget Iniziale'!$D$20*VLOOKUP(B21,SQUADRE!$A$2:$B$21,2,FALSE)+VLOOKUP(B21,'FATTORE CASA'!$A$2:$B$21,2,FALSE)*'Pesi e Budget Iniziale'!$D$21+'Pesi e Budget Iniziale'!$D$22*VLOOKUP(B21,ALLENATORE!$A$2:$B$21,2,FALSE)</f>
        <v>89.503158333333332</v>
      </c>
      <c r="M21" s="16">
        <f t="shared" si="3"/>
        <v>37.330911651070075</v>
      </c>
      <c r="N21" s="16">
        <f t="shared" si="1"/>
        <v>37.330911651070075</v>
      </c>
      <c r="P21" s="19"/>
    </row>
    <row r="22" spans="1:16" ht="12.75" customHeight="1">
      <c r="A22" s="9" t="s">
        <v>164</v>
      </c>
      <c r="B22" s="46" t="s">
        <v>26</v>
      </c>
      <c r="C22" s="46">
        <v>7</v>
      </c>
      <c r="D22" s="14">
        <v>6.5</v>
      </c>
      <c r="E22" s="14">
        <v>7</v>
      </c>
      <c r="F22" s="14">
        <v>7</v>
      </c>
      <c r="G22" s="14">
        <v>7</v>
      </c>
      <c r="H22" s="14">
        <v>7</v>
      </c>
      <c r="I22" s="15">
        <f>'CENTROCAMPISTI - GE'!D22*'Pesi e Budget Iniziale'!$B$15+'CENTROCAMPISTI - GE'!E22*'Pesi e Budget Iniziale'!$B$16+'CENTROCAMPISTI - GE'!F22*'Pesi e Budget Iniziale'!$B$17+'Pesi e Budget Iniziale'!$B$18*'CENTROCAMPISTI - GE'!G22+'CENTROCAMPISTI - GE'!H22*'Pesi e Budget Iniziale'!$B$19+'Pesi e Budget Iniziale'!$B$20*VLOOKUP(B22,SQUADRE!$A$2:$B$21,2,FALSE)+VLOOKUP(B22,'FATTORE CASA'!$A$2:$B$21,2,FALSE)*'Pesi e Budget Iniziale'!$B$21+'Pesi e Budget Iniziale'!$B$22*VLOOKUP(B22,ALLENATORE!$A$2:$B$21,2,FALSE)</f>
        <v>90.874268333333319</v>
      </c>
      <c r="J22" s="16">
        <f t="shared" si="2"/>
        <v>36.576902363088138</v>
      </c>
      <c r="K22" s="16">
        <f t="shared" si="0"/>
        <v>36.576902363088138</v>
      </c>
      <c r="L22" s="15">
        <f>'CENTROCAMPISTI - GE'!D22*'Pesi e Budget Iniziale'!$D$15+'CENTROCAMPISTI - GE'!E22*'Pesi e Budget Iniziale'!$D$16+'CENTROCAMPISTI - GE'!F22*'Pesi e Budget Iniziale'!$D$17+'Pesi e Budget Iniziale'!$D$18*'CENTROCAMPISTI - GE'!G22+'CENTROCAMPISTI - GE'!H22*'Pesi e Budget Iniziale'!$D$19+'Pesi e Budget Iniziale'!$D$20*VLOOKUP(B22,SQUADRE!$A$2:$B$21,2,FALSE)+VLOOKUP(B22,'FATTORE CASA'!$A$2:$B$21,2,FALSE)*'Pesi e Budget Iniziale'!$D$21+'Pesi e Budget Iniziale'!$D$22*VLOOKUP(B22,ALLENATORE!$A$2:$B$21,2,FALSE)</f>
        <v>87.234268333333318</v>
      </c>
      <c r="M22" s="16">
        <f t="shared" si="3"/>
        <v>31.490822879417671</v>
      </c>
      <c r="N22" s="16">
        <f t="shared" si="1"/>
        <v>31.490822879417671</v>
      </c>
      <c r="P22" s="19"/>
    </row>
    <row r="23" spans="1:16" ht="12.75" customHeight="1">
      <c r="A23" s="9" t="s">
        <v>167</v>
      </c>
      <c r="B23" s="46" t="s">
        <v>84</v>
      </c>
      <c r="C23" s="46">
        <v>9</v>
      </c>
      <c r="D23" s="14">
        <v>8.5</v>
      </c>
      <c r="E23" s="14">
        <v>7</v>
      </c>
      <c r="F23" s="14">
        <v>8</v>
      </c>
      <c r="G23" s="14">
        <v>6.5</v>
      </c>
      <c r="H23" s="14">
        <v>8.5</v>
      </c>
      <c r="I23" s="15">
        <f>'CENTROCAMPISTI - GE'!D23*'Pesi e Budget Iniziale'!$B$15+'CENTROCAMPISTI - GE'!E23*'Pesi e Budget Iniziale'!$B$16+'CENTROCAMPISTI - GE'!F23*'Pesi e Budget Iniziale'!$B$17+'Pesi e Budget Iniziale'!$B$18*'CENTROCAMPISTI - GE'!G23+'CENTROCAMPISTI - GE'!H23*'Pesi e Budget Iniziale'!$B$19+'Pesi e Budget Iniziale'!$B$20*VLOOKUP(B23,SQUADRE!$A$2:$B$21,2,FALSE)+VLOOKUP(B23,'FATTORE CASA'!$A$2:$B$21,2,FALSE)*'Pesi e Budget Iniziale'!$B$21+'Pesi e Budget Iniziale'!$B$22*VLOOKUP(B23,ALLENATORE!$A$2:$B$21,2,FALSE)</f>
        <v>88.160475000000005</v>
      </c>
      <c r="J23" s="16">
        <f t="shared" si="2"/>
        <v>30.323880069235507</v>
      </c>
      <c r="K23" s="16">
        <f t="shared" si="0"/>
        <v>30.323880069235507</v>
      </c>
      <c r="L23" s="15">
        <f>'CENTROCAMPISTI - GE'!D23*'Pesi e Budget Iniziale'!$D$15+'CENTROCAMPISTI - GE'!E23*'Pesi e Budget Iniziale'!$D$16+'CENTROCAMPISTI - GE'!F23*'Pesi e Budget Iniziale'!$D$17+'Pesi e Budget Iniziale'!$D$18*'CENTROCAMPISTI - GE'!G23+'CENTROCAMPISTI - GE'!H23*'Pesi e Budget Iniziale'!$D$19+'Pesi e Budget Iniziale'!$D$20*VLOOKUP(B23,SQUADRE!$A$2:$B$21,2,FALSE)+VLOOKUP(B23,'FATTORE CASA'!$A$2:$B$21,2,FALSE)*'Pesi e Budget Iniziale'!$D$21+'Pesi e Budget Iniziale'!$D$22*VLOOKUP(B23,ALLENATORE!$A$2:$B$21,2,FALSE)</f>
        <v>84.455475000000007</v>
      </c>
      <c r="M23" s="16">
        <f t="shared" si="3"/>
        <v>24.338250588675365</v>
      </c>
      <c r="N23" s="16">
        <f t="shared" si="1"/>
        <v>24.338250588675365</v>
      </c>
      <c r="P23" s="19"/>
    </row>
    <row r="24" spans="1:16" ht="12.75" customHeight="1">
      <c r="A24" s="9" t="s">
        <v>168</v>
      </c>
      <c r="B24" s="46" t="s">
        <v>36</v>
      </c>
      <c r="C24" s="46">
        <v>8</v>
      </c>
      <c r="D24" s="14">
        <v>8</v>
      </c>
      <c r="E24" s="14">
        <v>7</v>
      </c>
      <c r="F24" s="14">
        <v>7</v>
      </c>
      <c r="G24" s="14">
        <v>7</v>
      </c>
      <c r="H24" s="14">
        <v>6.5</v>
      </c>
      <c r="I24" s="15">
        <f>'CENTROCAMPISTI - GE'!D24*'Pesi e Budget Iniziale'!$B$15+'CENTROCAMPISTI - GE'!E24*'Pesi e Budget Iniziale'!$B$16+'CENTROCAMPISTI - GE'!F24*'Pesi e Budget Iniziale'!$B$17+'Pesi e Budget Iniziale'!$B$18*'CENTROCAMPISTI - GE'!G24+'CENTROCAMPISTI - GE'!H24*'Pesi e Budget Iniziale'!$B$19+'Pesi e Budget Iniziale'!$B$20*VLOOKUP(B24,SQUADRE!$A$2:$B$21,2,FALSE)+VLOOKUP(B24,'FATTORE CASA'!$A$2:$B$21,2,FALSE)*'Pesi e Budget Iniziale'!$B$21+'Pesi e Budget Iniziale'!$B$22*VLOOKUP(B24,ALLENATORE!$A$2:$B$21,2,FALSE)</f>
        <v>90.303264999999996</v>
      </c>
      <c r="J24" s="16">
        <f t="shared" si="2"/>
        <v>35.261217587338528</v>
      </c>
      <c r="K24" s="16">
        <f t="shared" si="0"/>
        <v>35.261217587338528</v>
      </c>
      <c r="L24" s="15">
        <f>'CENTROCAMPISTI - GE'!D24*'Pesi e Budget Iniziale'!$D$15+'CENTROCAMPISTI - GE'!E24*'Pesi e Budget Iniziale'!$D$16+'CENTROCAMPISTI - GE'!F24*'Pesi e Budget Iniziale'!$D$17+'Pesi e Budget Iniziale'!$D$18*'CENTROCAMPISTI - GE'!G24+'CENTROCAMPISTI - GE'!H24*'Pesi e Budget Iniziale'!$D$19+'Pesi e Budget Iniziale'!$D$20*VLOOKUP(B24,SQUADRE!$A$2:$B$21,2,FALSE)+VLOOKUP(B24,'FATTORE CASA'!$A$2:$B$21,2,FALSE)*'Pesi e Budget Iniziale'!$D$21+'Pesi e Budget Iniziale'!$D$22*VLOOKUP(B24,ALLENATORE!$A$2:$B$21,2,FALSE)</f>
        <v>86.663264999999996</v>
      </c>
      <c r="M24" s="16">
        <f t="shared" si="3"/>
        <v>30.021068878308753</v>
      </c>
      <c r="N24" s="16">
        <f t="shared" si="1"/>
        <v>30.021068878308753</v>
      </c>
      <c r="P24" s="19"/>
    </row>
    <row r="25" spans="1:16" ht="12.75" customHeight="1">
      <c r="A25" s="9" t="s">
        <v>171</v>
      </c>
      <c r="B25" s="46" t="s">
        <v>31</v>
      </c>
      <c r="C25" s="46">
        <v>9</v>
      </c>
      <c r="D25" s="14">
        <v>6</v>
      </c>
      <c r="E25" s="14">
        <v>7</v>
      </c>
      <c r="F25" s="14">
        <v>7</v>
      </c>
      <c r="G25" s="14">
        <v>6.5</v>
      </c>
      <c r="H25" s="14">
        <v>6.5</v>
      </c>
      <c r="I25" s="15">
        <f>'CENTROCAMPISTI - GE'!D25*'Pesi e Budget Iniziale'!$B$15+'CENTROCAMPISTI - GE'!E25*'Pesi e Budget Iniziale'!$B$16+'CENTROCAMPISTI - GE'!F25*'Pesi e Budget Iniziale'!$B$17+'Pesi e Budget Iniziale'!$B$18*'CENTROCAMPISTI - GE'!G25+'CENTROCAMPISTI - GE'!H25*'Pesi e Budget Iniziale'!$B$19+'Pesi e Budget Iniziale'!$B$20*VLOOKUP(B25,SQUADRE!$A$2:$B$21,2,FALSE)+VLOOKUP(B25,'FATTORE CASA'!$A$2:$B$21,2,FALSE)*'Pesi e Budget Iniziale'!$B$21+'Pesi e Budget Iniziale'!$B$22*VLOOKUP(B25,ALLENATORE!$A$2:$B$21,2,FALSE)</f>
        <v>87.578053333333344</v>
      </c>
      <c r="J25" s="16">
        <f t="shared" si="2"/>
        <v>28.981885591853491</v>
      </c>
      <c r="K25" s="16">
        <f t="shared" si="0"/>
        <v>28.981885591853491</v>
      </c>
      <c r="L25" s="15">
        <f>'CENTROCAMPISTI - GE'!D25*'Pesi e Budget Iniziale'!$D$15+'CENTROCAMPISTI - GE'!E25*'Pesi e Budget Iniziale'!$D$16+'CENTROCAMPISTI - GE'!F25*'Pesi e Budget Iniziale'!$D$17+'Pesi e Budget Iniziale'!$D$18*'CENTROCAMPISTI - GE'!G25+'CENTROCAMPISTI - GE'!H25*'Pesi e Budget Iniziale'!$D$19+'Pesi e Budget Iniziale'!$D$20*VLOOKUP(B25,SQUADRE!$A$2:$B$21,2,FALSE)+VLOOKUP(B25,'FATTORE CASA'!$A$2:$B$21,2,FALSE)*'Pesi e Budget Iniziale'!$D$21+'Pesi e Budget Iniziale'!$D$22*VLOOKUP(B25,ALLENATORE!$A$2:$B$21,2,FALSE)</f>
        <v>83.938053333333343</v>
      </c>
      <c r="M25" s="16">
        <f t="shared" si="3"/>
        <v>23.006414992542624</v>
      </c>
      <c r="N25" s="16">
        <f t="shared" si="1"/>
        <v>23.006414992542624</v>
      </c>
      <c r="P25" s="19"/>
    </row>
    <row r="26" spans="1:16" ht="12.75" customHeight="1">
      <c r="A26" s="9" t="s">
        <v>173</v>
      </c>
      <c r="B26" s="46" t="s">
        <v>31</v>
      </c>
      <c r="C26" s="46">
        <v>8</v>
      </c>
      <c r="D26" s="14">
        <v>6</v>
      </c>
      <c r="E26" s="14">
        <v>6</v>
      </c>
      <c r="F26" s="14">
        <v>7</v>
      </c>
      <c r="G26" s="14">
        <v>7.5</v>
      </c>
      <c r="H26" s="14">
        <v>6.5</v>
      </c>
      <c r="I26" s="15">
        <f>'CENTROCAMPISTI - GE'!D26*'Pesi e Budget Iniziale'!$B$15+'CENTROCAMPISTI - GE'!E26*'Pesi e Budget Iniziale'!$B$16+'CENTROCAMPISTI - GE'!F26*'Pesi e Budget Iniziale'!$B$17+'Pesi e Budget Iniziale'!$B$18*'CENTROCAMPISTI - GE'!G26+'CENTROCAMPISTI - GE'!H26*'Pesi e Budget Iniziale'!$B$19+'Pesi e Budget Iniziale'!$B$20*VLOOKUP(B26,SQUADRE!$A$2:$B$21,2,FALSE)+VLOOKUP(B26,'FATTORE CASA'!$A$2:$B$21,2,FALSE)*'Pesi e Budget Iniziale'!$B$21+'Pesi e Budget Iniziale'!$B$22*VLOOKUP(B26,ALLENATORE!$A$2:$B$21,2,FALSE)</f>
        <v>87.231343333333356</v>
      </c>
      <c r="J26" s="16">
        <f t="shared" si="2"/>
        <v>28.183009224639974</v>
      </c>
      <c r="K26" s="16">
        <f t="shared" si="0"/>
        <v>28.183009224639974</v>
      </c>
      <c r="L26" s="15">
        <f>'CENTROCAMPISTI - GE'!D26*'Pesi e Budget Iniziale'!$D$15+'CENTROCAMPISTI - GE'!E26*'Pesi e Budget Iniziale'!$D$16+'CENTROCAMPISTI - GE'!F26*'Pesi e Budget Iniziale'!$D$17+'Pesi e Budget Iniziale'!$D$18*'CENTROCAMPISTI - GE'!G26+'CENTROCAMPISTI - GE'!H26*'Pesi e Budget Iniziale'!$D$19+'Pesi e Budget Iniziale'!$D$20*VLOOKUP(B26,SQUADRE!$A$2:$B$21,2,FALSE)+VLOOKUP(B26,'FATTORE CASA'!$A$2:$B$21,2,FALSE)*'Pesi e Budget Iniziale'!$D$21+'Pesi e Budget Iniziale'!$D$22*VLOOKUP(B26,ALLENATORE!$A$2:$B$21,2,FALSE)</f>
        <v>84.046343333333354</v>
      </c>
      <c r="M26" s="16">
        <f t="shared" si="3"/>
        <v>23.285151825567709</v>
      </c>
      <c r="N26" s="16">
        <f t="shared" si="1"/>
        <v>23.285151825567709</v>
      </c>
      <c r="P26" s="19"/>
    </row>
    <row r="27" spans="1:16" ht="12.75" customHeight="1">
      <c r="A27" s="9" t="s">
        <v>176</v>
      </c>
      <c r="B27" s="46" t="s">
        <v>31</v>
      </c>
      <c r="C27" s="46">
        <v>8</v>
      </c>
      <c r="D27" s="14">
        <v>6</v>
      </c>
      <c r="E27" s="14">
        <v>7</v>
      </c>
      <c r="F27" s="14">
        <v>7</v>
      </c>
      <c r="G27" s="14">
        <v>6.5</v>
      </c>
      <c r="H27" s="14">
        <v>6.5</v>
      </c>
      <c r="I27" s="15">
        <f>'CENTROCAMPISTI - GE'!D27*'Pesi e Budget Iniziale'!$B$15+'CENTROCAMPISTI - GE'!E27*'Pesi e Budget Iniziale'!$B$16+'CENTROCAMPISTI - GE'!F27*'Pesi e Budget Iniziale'!$B$17+'Pesi e Budget Iniziale'!$B$18*'CENTROCAMPISTI - GE'!G27+'CENTROCAMPISTI - GE'!H27*'Pesi e Budget Iniziale'!$B$19+'Pesi e Budget Iniziale'!$B$20*VLOOKUP(B27,SQUADRE!$A$2:$B$21,2,FALSE)+VLOOKUP(B27,'FATTORE CASA'!$A$2:$B$21,2,FALSE)*'Pesi e Budget Iniziale'!$B$21+'Pesi e Budget Iniziale'!$B$22*VLOOKUP(B27,ALLENATORE!$A$2:$B$21,2,FALSE)</f>
        <v>87.578053333333344</v>
      </c>
      <c r="J27" s="16">
        <f t="shared" si="2"/>
        <v>28.981885591853491</v>
      </c>
      <c r="K27" s="16">
        <f t="shared" si="0"/>
        <v>28.981885591853491</v>
      </c>
      <c r="L27" s="15">
        <f>'CENTROCAMPISTI - GE'!D27*'Pesi e Budget Iniziale'!$D$15+'CENTROCAMPISTI - GE'!E27*'Pesi e Budget Iniziale'!$D$16+'CENTROCAMPISTI - GE'!F27*'Pesi e Budget Iniziale'!$D$17+'Pesi e Budget Iniziale'!$D$18*'CENTROCAMPISTI - GE'!G27+'CENTROCAMPISTI - GE'!H27*'Pesi e Budget Iniziale'!$D$19+'Pesi e Budget Iniziale'!$D$20*VLOOKUP(B27,SQUADRE!$A$2:$B$21,2,FALSE)+VLOOKUP(B27,'FATTORE CASA'!$A$2:$B$21,2,FALSE)*'Pesi e Budget Iniziale'!$D$21+'Pesi e Budget Iniziale'!$D$22*VLOOKUP(B27,ALLENATORE!$A$2:$B$21,2,FALSE)</f>
        <v>83.938053333333343</v>
      </c>
      <c r="M27" s="16">
        <f t="shared" si="3"/>
        <v>23.006414992542624</v>
      </c>
      <c r="N27" s="16">
        <f t="shared" si="1"/>
        <v>23.006414992542624</v>
      </c>
      <c r="P27" s="19"/>
    </row>
    <row r="28" spans="1:16" ht="12.75" customHeight="1">
      <c r="A28" s="9" t="s">
        <v>179</v>
      </c>
      <c r="B28" s="46" t="s">
        <v>49</v>
      </c>
      <c r="C28" s="46">
        <v>9</v>
      </c>
      <c r="D28" s="14">
        <v>9</v>
      </c>
      <c r="E28" s="14">
        <v>6.5</v>
      </c>
      <c r="F28" s="14">
        <v>7</v>
      </c>
      <c r="G28" s="14">
        <v>5</v>
      </c>
      <c r="H28" s="14">
        <v>7.5</v>
      </c>
      <c r="I28" s="15">
        <f>'CENTROCAMPISTI - GE'!D28*'Pesi e Budget Iniziale'!$B$15+'CENTROCAMPISTI - GE'!E28*'Pesi e Budget Iniziale'!$B$16+'CENTROCAMPISTI - GE'!F28*'Pesi e Budget Iniziale'!$B$17+'Pesi e Budget Iniziale'!$B$18*'CENTROCAMPISTI - GE'!G28+'CENTROCAMPISTI - GE'!H28*'Pesi e Budget Iniziale'!$B$19+'Pesi e Budget Iniziale'!$B$20*VLOOKUP(B28,SQUADRE!$A$2:$B$21,2,FALSE)+VLOOKUP(B28,'FATTORE CASA'!$A$2:$B$21,2,FALSE)*'Pesi e Budget Iniziale'!$B$21+'Pesi e Budget Iniziale'!$B$22*VLOOKUP(B28,ALLENATORE!$A$2:$B$21,2,FALSE)</f>
        <v>86.279158333333328</v>
      </c>
      <c r="J28" s="16">
        <f t="shared" si="2"/>
        <v>25.989019741454456</v>
      </c>
      <c r="K28" s="16">
        <f t="shared" si="0"/>
        <v>25.989019741454456</v>
      </c>
      <c r="L28" s="15">
        <f>'CENTROCAMPISTI - GE'!D28*'Pesi e Budget Iniziale'!$D$15+'CENTROCAMPISTI - GE'!E28*'Pesi e Budget Iniziale'!$D$16+'CENTROCAMPISTI - GE'!F28*'Pesi e Budget Iniziale'!$D$17+'Pesi e Budget Iniziale'!$D$18*'CENTROCAMPISTI - GE'!G28+'CENTROCAMPISTI - GE'!H28*'Pesi e Budget Iniziale'!$D$19+'Pesi e Budget Iniziale'!$D$20*VLOOKUP(B28,SQUADRE!$A$2:$B$21,2,FALSE)+VLOOKUP(B28,'FATTORE CASA'!$A$2:$B$21,2,FALSE)*'Pesi e Budget Iniziale'!$D$21+'Pesi e Budget Iniziale'!$D$22*VLOOKUP(B28,ALLENATORE!$A$2:$B$21,2,FALSE)</f>
        <v>82.866658333333319</v>
      </c>
      <c r="M28" s="16">
        <f t="shared" si="3"/>
        <v>20.248660359438055</v>
      </c>
      <c r="N28" s="16">
        <f t="shared" si="1"/>
        <v>20.248660359438055</v>
      </c>
      <c r="P28" s="19"/>
    </row>
    <row r="29" spans="1:16" ht="12.75" customHeight="1">
      <c r="A29" s="9" t="s">
        <v>180</v>
      </c>
      <c r="B29" s="46" t="s">
        <v>36</v>
      </c>
      <c r="C29" s="46">
        <v>7</v>
      </c>
      <c r="D29" s="14">
        <v>7</v>
      </c>
      <c r="E29" s="14">
        <v>7</v>
      </c>
      <c r="F29" s="14">
        <v>7</v>
      </c>
      <c r="G29" s="14">
        <v>7</v>
      </c>
      <c r="H29" s="14">
        <v>7</v>
      </c>
      <c r="I29" s="15">
        <f>'CENTROCAMPISTI - GE'!D29*'Pesi e Budget Iniziale'!$B$15+'CENTROCAMPISTI - GE'!E29*'Pesi e Budget Iniziale'!$B$16+'CENTROCAMPISTI - GE'!F29*'Pesi e Budget Iniziale'!$B$17+'Pesi e Budget Iniziale'!$B$18*'CENTROCAMPISTI - GE'!G29+'CENTROCAMPISTI - GE'!H29*'Pesi e Budget Iniziale'!$B$19+'Pesi e Budget Iniziale'!$B$20*VLOOKUP(B29,SQUADRE!$A$2:$B$21,2,FALSE)+VLOOKUP(B29,'FATTORE CASA'!$A$2:$B$21,2,FALSE)*'Pesi e Budget Iniziale'!$B$21+'Pesi e Budget Iniziale'!$B$22*VLOOKUP(B29,ALLENATORE!$A$2:$B$21,2,FALSE)</f>
        <v>89.59366</v>
      </c>
      <c r="J29" s="16">
        <f t="shared" si="2"/>
        <v>33.626171974127011</v>
      </c>
      <c r="K29" s="16">
        <f t="shared" si="0"/>
        <v>33.626171974127011</v>
      </c>
      <c r="L29" s="15">
        <f>'CENTROCAMPISTI - GE'!D29*'Pesi e Budget Iniziale'!$D$15+'CENTROCAMPISTI - GE'!E29*'Pesi e Budget Iniziale'!$D$16+'CENTROCAMPISTI - GE'!F29*'Pesi e Budget Iniziale'!$D$17+'Pesi e Budget Iniziale'!$D$18*'CENTROCAMPISTI - GE'!G29+'CENTROCAMPISTI - GE'!H29*'Pesi e Budget Iniziale'!$D$19+'Pesi e Budget Iniziale'!$D$20*VLOOKUP(B29,SQUADRE!$A$2:$B$21,2,FALSE)+VLOOKUP(B29,'FATTORE CASA'!$A$2:$B$21,2,FALSE)*'Pesi e Budget Iniziale'!$D$21+'Pesi e Budget Iniziale'!$D$22*VLOOKUP(B29,ALLENATORE!$A$2:$B$21,2,FALSE)</f>
        <v>85.953659999999985</v>
      </c>
      <c r="M29" s="16">
        <f t="shared" si="3"/>
        <v>28.194556269584481</v>
      </c>
      <c r="N29" s="16">
        <f t="shared" si="1"/>
        <v>28.194556269584481</v>
      </c>
      <c r="P29" s="19"/>
    </row>
    <row r="30" spans="1:16" ht="12.75" customHeight="1">
      <c r="A30" s="9" t="s">
        <v>183</v>
      </c>
      <c r="B30" s="46" t="s">
        <v>36</v>
      </c>
      <c r="C30" s="46">
        <v>8</v>
      </c>
      <c r="D30" s="14">
        <v>8</v>
      </c>
      <c r="E30" s="14">
        <v>8</v>
      </c>
      <c r="F30" s="14">
        <v>6</v>
      </c>
      <c r="G30" s="14">
        <v>6</v>
      </c>
      <c r="H30" s="14">
        <v>6.5</v>
      </c>
      <c r="I30" s="15">
        <f>'CENTROCAMPISTI - GE'!D30*'Pesi e Budget Iniziale'!$B$15+'CENTROCAMPISTI - GE'!E30*'Pesi e Budget Iniziale'!$B$16+'CENTROCAMPISTI - GE'!F30*'Pesi e Budget Iniziale'!$B$17+'Pesi e Budget Iniziale'!$B$18*'CENTROCAMPISTI - GE'!G30+'CENTROCAMPISTI - GE'!H30*'Pesi e Budget Iniziale'!$B$19+'Pesi e Budget Iniziale'!$B$20*VLOOKUP(B30,SQUADRE!$A$2:$B$21,2,FALSE)+VLOOKUP(B30,'FATTORE CASA'!$A$2:$B$21,2,FALSE)*'Pesi e Budget Iniziale'!$B$21+'Pesi e Budget Iniziale'!$B$22*VLOOKUP(B30,ALLENATORE!$A$2:$B$21,2,FALSE)</f>
        <v>88.716224999999994</v>
      </c>
      <c r="J30" s="16">
        <f t="shared" si="2"/>
        <v>31.604418678098583</v>
      </c>
      <c r="K30" s="16">
        <f t="shared" si="0"/>
        <v>31.604418678098583</v>
      </c>
      <c r="L30" s="15">
        <f>'CENTROCAMPISTI - GE'!D30*'Pesi e Budget Iniziale'!$D$15+'CENTROCAMPISTI - GE'!E30*'Pesi e Budget Iniziale'!$D$16+'CENTROCAMPISTI - GE'!F30*'Pesi e Budget Iniziale'!$D$17+'Pesi e Budget Iniziale'!$D$18*'CENTROCAMPISTI - GE'!G30+'CENTROCAMPISTI - GE'!H30*'Pesi e Budget Iniziale'!$D$19+'Pesi e Budget Iniziale'!$D$20*VLOOKUP(B30,SQUADRE!$A$2:$B$21,2,FALSE)+VLOOKUP(B30,'FATTORE CASA'!$A$2:$B$21,2,FALSE)*'Pesi e Budget Iniziale'!$D$21+'Pesi e Budget Iniziale'!$D$22*VLOOKUP(B30,ALLENATORE!$A$2:$B$21,2,FALSE)</f>
        <v>84.686224999999993</v>
      </c>
      <c r="M30" s="16">
        <f t="shared" si="3"/>
        <v>24.932197621831982</v>
      </c>
      <c r="N30" s="16">
        <f t="shared" si="1"/>
        <v>24.932197621831982</v>
      </c>
      <c r="P30" s="19"/>
    </row>
    <row r="31" spans="1:16" ht="12.75" customHeight="1">
      <c r="A31" s="9" t="s">
        <v>185</v>
      </c>
      <c r="B31" s="46" t="s">
        <v>58</v>
      </c>
      <c r="C31" s="46">
        <v>8</v>
      </c>
      <c r="D31" s="14">
        <v>7</v>
      </c>
      <c r="E31" s="14">
        <v>7.5</v>
      </c>
      <c r="F31" s="14">
        <v>7</v>
      </c>
      <c r="G31" s="14">
        <v>6</v>
      </c>
      <c r="H31" s="14">
        <v>7</v>
      </c>
      <c r="I31" s="15">
        <f>'CENTROCAMPISTI - GE'!D31*'Pesi e Budget Iniziale'!$B$15+'CENTROCAMPISTI - GE'!E31*'Pesi e Budget Iniziale'!$B$16+'CENTROCAMPISTI - GE'!F31*'Pesi e Budget Iniziale'!$B$17+'Pesi e Budget Iniziale'!$B$18*'CENTROCAMPISTI - GE'!G31+'CENTROCAMPISTI - GE'!H31*'Pesi e Budget Iniziale'!$B$19+'Pesi e Budget Iniziale'!$B$20*VLOOKUP(B31,SQUADRE!$A$2:$B$21,2,FALSE)+VLOOKUP(B31,'FATTORE CASA'!$A$2:$B$21,2,FALSE)*'Pesi e Budget Iniziale'!$B$21+'Pesi e Budget Iniziale'!$B$22*VLOOKUP(B31,ALLENATORE!$A$2:$B$21,2,FALSE)</f>
        <v>87.271903333333327</v>
      </c>
      <c r="J31" s="16">
        <f t="shared" si="2"/>
        <v>28.27646607749729</v>
      </c>
      <c r="K31" s="16">
        <f t="shared" si="0"/>
        <v>28.27646607749729</v>
      </c>
      <c r="L31" s="15">
        <f>'CENTROCAMPISTI - GE'!D31*'Pesi e Budget Iniziale'!$D$15+'CENTROCAMPISTI - GE'!E31*'Pesi e Budget Iniziale'!$D$16+'CENTROCAMPISTI - GE'!F31*'Pesi e Budget Iniziale'!$D$17+'Pesi e Budget Iniziale'!$D$18*'CENTROCAMPISTI - GE'!G31+'CENTROCAMPISTI - GE'!H31*'Pesi e Budget Iniziale'!$D$19+'Pesi e Budget Iniziale'!$D$20*VLOOKUP(B31,SQUADRE!$A$2:$B$21,2,FALSE)+VLOOKUP(B31,'FATTORE CASA'!$A$2:$B$21,2,FALSE)*'Pesi e Budget Iniziale'!$D$21+'Pesi e Budget Iniziale'!$D$22*VLOOKUP(B31,ALLENATORE!$A$2:$B$21,2,FALSE)</f>
        <v>83.40440333333332</v>
      </c>
      <c r="M31" s="16">
        <f t="shared" si="3"/>
        <v>21.632807910228173</v>
      </c>
      <c r="N31" s="16">
        <f t="shared" si="1"/>
        <v>21.632807910228173</v>
      </c>
      <c r="P31" s="19"/>
    </row>
    <row r="32" spans="1:16" ht="12.75" customHeight="1">
      <c r="A32" s="9" t="s">
        <v>187</v>
      </c>
      <c r="B32" s="46" t="s">
        <v>36</v>
      </c>
      <c r="C32" s="46">
        <v>7</v>
      </c>
      <c r="D32" s="14">
        <v>8</v>
      </c>
      <c r="E32" s="14">
        <v>7</v>
      </c>
      <c r="F32" s="14">
        <v>6</v>
      </c>
      <c r="G32" s="14">
        <v>6</v>
      </c>
      <c r="H32" s="14">
        <v>7</v>
      </c>
      <c r="I32" s="15">
        <f>'CENTROCAMPISTI - GE'!D32*'Pesi e Budget Iniziale'!$B$15+'CENTROCAMPISTI - GE'!E32*'Pesi e Budget Iniziale'!$B$16+'CENTROCAMPISTI - GE'!F32*'Pesi e Budget Iniziale'!$B$17+'Pesi e Budget Iniziale'!$B$18*'CENTROCAMPISTI - GE'!G32+'CENTROCAMPISTI - GE'!H32*'Pesi e Budget Iniziale'!$B$19+'Pesi e Budget Iniziale'!$B$20*VLOOKUP(B32,SQUADRE!$A$2:$B$21,2,FALSE)+VLOOKUP(B32,'FATTORE CASA'!$A$2:$B$21,2,FALSE)*'Pesi e Budget Iniziale'!$B$21+'Pesi e Budget Iniziale'!$B$22*VLOOKUP(B32,ALLENATORE!$A$2:$B$21,2,FALSE)</f>
        <v>87.502870000000001</v>
      </c>
      <c r="J32" s="16">
        <f t="shared" si="2"/>
        <v>28.808650934046263</v>
      </c>
      <c r="K32" s="16">
        <f t="shared" si="0"/>
        <v>28.808650934046263</v>
      </c>
      <c r="L32" s="15">
        <f>'CENTROCAMPISTI - GE'!D32*'Pesi e Budget Iniziale'!$D$15+'CENTROCAMPISTI - GE'!E32*'Pesi e Budget Iniziale'!$D$16+'CENTROCAMPISTI - GE'!F32*'Pesi e Budget Iniziale'!$D$17+'Pesi e Budget Iniziale'!$D$18*'CENTROCAMPISTI - GE'!G32+'CENTROCAMPISTI - GE'!H32*'Pesi e Budget Iniziale'!$D$19+'Pesi e Budget Iniziale'!$D$20*VLOOKUP(B32,SQUADRE!$A$2:$B$21,2,FALSE)+VLOOKUP(B32,'FATTORE CASA'!$A$2:$B$21,2,FALSE)*'Pesi e Budget Iniziale'!$D$21+'Pesi e Budget Iniziale'!$D$22*VLOOKUP(B32,ALLENATORE!$A$2:$B$21,2,FALSE)</f>
        <v>83.927869999999999</v>
      </c>
      <c r="M32" s="16">
        <f t="shared" si="3"/>
        <v>22.980203245539435</v>
      </c>
      <c r="N32" s="16">
        <f t="shared" si="1"/>
        <v>22.980203245539435</v>
      </c>
      <c r="P32" s="19"/>
    </row>
    <row r="33" spans="1:16" ht="12.75" customHeight="1">
      <c r="A33" s="9" t="s">
        <v>190</v>
      </c>
      <c r="B33" s="46" t="s">
        <v>36</v>
      </c>
      <c r="C33" s="46">
        <v>8</v>
      </c>
      <c r="D33" s="14">
        <v>6</v>
      </c>
      <c r="E33" s="14">
        <v>7</v>
      </c>
      <c r="F33" s="14">
        <v>7</v>
      </c>
      <c r="G33" s="14">
        <v>7</v>
      </c>
      <c r="H33" s="14">
        <v>7</v>
      </c>
      <c r="I33" s="15">
        <f>'CENTROCAMPISTI - GE'!D33*'Pesi e Budget Iniziale'!$B$15+'CENTROCAMPISTI - GE'!E33*'Pesi e Budget Iniziale'!$B$16+'CENTROCAMPISTI - GE'!F33*'Pesi e Budget Iniziale'!$B$17+'Pesi e Budget Iniziale'!$B$18*'CENTROCAMPISTI - GE'!G33+'CENTROCAMPISTI - GE'!H33*'Pesi e Budget Iniziale'!$B$19+'Pesi e Budget Iniziale'!$B$20*VLOOKUP(B33,SQUADRE!$A$2:$B$21,2,FALSE)+VLOOKUP(B33,'FATTORE CASA'!$A$2:$B$21,2,FALSE)*'Pesi e Budget Iniziale'!$B$21+'Pesi e Budget Iniziale'!$B$22*VLOOKUP(B33,ALLENATORE!$A$2:$B$21,2,FALSE)</f>
        <v>88.017409999999998</v>
      </c>
      <c r="J33" s="16">
        <f t="shared" si="2"/>
        <v>29.994234984076691</v>
      </c>
      <c r="K33" s="16">
        <f t="shared" si="0"/>
        <v>29.994234984076691</v>
      </c>
      <c r="L33" s="15">
        <f>'CENTROCAMPISTI - GE'!D33*'Pesi e Budget Iniziale'!$D$15+'CENTROCAMPISTI - GE'!E33*'Pesi e Budget Iniziale'!$D$16+'CENTROCAMPISTI - GE'!F33*'Pesi e Budget Iniziale'!$D$17+'Pesi e Budget Iniziale'!$D$18*'CENTROCAMPISTI - GE'!G33+'CENTROCAMPISTI - GE'!H33*'Pesi e Budget Iniziale'!$D$19+'Pesi e Budget Iniziale'!$D$20*VLOOKUP(B33,SQUADRE!$A$2:$B$21,2,FALSE)+VLOOKUP(B33,'FATTORE CASA'!$A$2:$B$21,2,FALSE)*'Pesi e Budget Iniziale'!$D$21+'Pesi e Budget Iniziale'!$D$22*VLOOKUP(B33,ALLENATORE!$A$2:$B$21,2,FALSE)</f>
        <v>84.377409999999998</v>
      </c>
      <c r="M33" s="16">
        <f t="shared" si="3"/>
        <v>24.137312451542627</v>
      </c>
      <c r="N33" s="16">
        <f t="shared" si="1"/>
        <v>24.137312451542627</v>
      </c>
      <c r="P33" s="19"/>
    </row>
    <row r="34" spans="1:16" ht="12.75" customHeight="1">
      <c r="A34" s="9" t="s">
        <v>191</v>
      </c>
      <c r="B34" s="46" t="s">
        <v>92</v>
      </c>
      <c r="C34" s="46">
        <v>8</v>
      </c>
      <c r="D34" s="14">
        <v>8.5</v>
      </c>
      <c r="E34" s="14">
        <v>7</v>
      </c>
      <c r="F34" s="14">
        <v>7</v>
      </c>
      <c r="G34" s="14">
        <v>6.5</v>
      </c>
      <c r="H34" s="14">
        <v>7</v>
      </c>
      <c r="I34" s="15">
        <f>'CENTROCAMPISTI - GE'!D34*'Pesi e Budget Iniziale'!$B$15+'CENTROCAMPISTI - GE'!E34*'Pesi e Budget Iniziale'!$B$16+'CENTROCAMPISTI - GE'!F34*'Pesi e Budget Iniziale'!$B$17+'Pesi e Budget Iniziale'!$B$18*'CENTROCAMPISTI - GE'!G34+'CENTROCAMPISTI - GE'!H34*'Pesi e Budget Iniziale'!$B$19+'Pesi e Budget Iniziale'!$B$20*VLOOKUP(B34,SQUADRE!$A$2:$B$21,2,FALSE)+VLOOKUP(B34,'FATTORE CASA'!$A$2:$B$21,2,FALSE)*'Pesi e Budget Iniziale'!$B$21+'Pesi e Budget Iniziale'!$B$22*VLOOKUP(B34,ALLENATORE!$A$2:$B$21,2,FALSE)</f>
        <v>83.648456666666675</v>
      </c>
      <c r="J34" s="16">
        <f t="shared" si="2"/>
        <v>19.927454194774917</v>
      </c>
      <c r="K34" s="16">
        <f t="shared" si="0"/>
        <v>19.927454194774917</v>
      </c>
      <c r="L34" s="15">
        <f>'CENTROCAMPISTI - GE'!D34*'Pesi e Budget Iniziale'!$D$15+'CENTROCAMPISTI - GE'!E34*'Pesi e Budget Iniziale'!$D$16+'CENTROCAMPISTI - GE'!F34*'Pesi e Budget Iniziale'!$D$17+'Pesi e Budget Iniziale'!$D$18*'CENTROCAMPISTI - GE'!G34+'CENTROCAMPISTI - GE'!H34*'Pesi e Budget Iniziale'!$D$19+'Pesi e Budget Iniziale'!$D$20*VLOOKUP(B34,SQUADRE!$A$2:$B$21,2,FALSE)+VLOOKUP(B34,'FATTORE CASA'!$A$2:$B$21,2,FALSE)*'Pesi e Budget Iniziale'!$D$21+'Pesi e Budget Iniziale'!$D$22*VLOOKUP(B34,ALLENATORE!$A$2:$B$21,2,FALSE)</f>
        <v>80.008456666666689</v>
      </c>
      <c r="M34" s="16">
        <f t="shared" si="3"/>
        <v>12.891692211745635</v>
      </c>
      <c r="N34" s="16">
        <f t="shared" si="1"/>
        <v>12.891692211745635</v>
      </c>
      <c r="P34" s="19"/>
    </row>
    <row r="35" spans="1:16" ht="12.75" customHeight="1">
      <c r="A35" s="9" t="s">
        <v>194</v>
      </c>
      <c r="B35" s="46" t="s">
        <v>92</v>
      </c>
      <c r="C35" s="46">
        <v>8</v>
      </c>
      <c r="D35" s="14">
        <v>8</v>
      </c>
      <c r="E35" s="14">
        <v>6.5</v>
      </c>
      <c r="F35" s="14">
        <v>7.5</v>
      </c>
      <c r="G35" s="14">
        <v>6.5</v>
      </c>
      <c r="H35" s="14">
        <v>7.5</v>
      </c>
      <c r="I35" s="15">
        <f>'CENTROCAMPISTI - GE'!D35*'Pesi e Budget Iniziale'!$B$15+'CENTROCAMPISTI - GE'!E35*'Pesi e Budget Iniziale'!$B$16+'CENTROCAMPISTI - GE'!F35*'Pesi e Budget Iniziale'!$B$17+'Pesi e Budget Iniziale'!$B$18*'CENTROCAMPISTI - GE'!G35+'CENTROCAMPISTI - GE'!H35*'Pesi e Budget Iniziale'!$B$19+'Pesi e Budget Iniziale'!$B$20*VLOOKUP(B35,SQUADRE!$A$2:$B$21,2,FALSE)+VLOOKUP(B35,'FATTORE CASA'!$A$2:$B$21,2,FALSE)*'Pesi e Budget Iniziale'!$B$21+'Pesi e Budget Iniziale'!$B$22*VLOOKUP(B35,ALLENATORE!$A$2:$B$21,2,FALSE)</f>
        <v>83.653851666666668</v>
      </c>
      <c r="J35" s="16">
        <f t="shared" si="2"/>
        <v>19.939885154369712</v>
      </c>
      <c r="K35" s="16">
        <f t="shared" si="0"/>
        <v>19.939885154369712</v>
      </c>
      <c r="L35" s="15">
        <f>'CENTROCAMPISTI - GE'!D35*'Pesi e Budget Iniziale'!$D$15+'CENTROCAMPISTI - GE'!E35*'Pesi e Budget Iniziale'!$D$16+'CENTROCAMPISTI - GE'!F35*'Pesi e Budget Iniziale'!$D$17+'Pesi e Budget Iniziale'!$D$18*'CENTROCAMPISTI - GE'!G35+'CENTROCAMPISTI - GE'!H35*'Pesi e Budget Iniziale'!$D$19+'Pesi e Budget Iniziale'!$D$20*VLOOKUP(B35,SQUADRE!$A$2:$B$21,2,FALSE)+VLOOKUP(B35,'FATTORE CASA'!$A$2:$B$21,2,FALSE)*'Pesi e Budget Iniziale'!$D$21+'Pesi e Budget Iniziale'!$D$22*VLOOKUP(B35,ALLENATORE!$A$2:$B$21,2,FALSE)</f>
        <v>80.208851666666675</v>
      </c>
      <c r="M35" s="16">
        <f t="shared" si="3"/>
        <v>13.407505930963048</v>
      </c>
      <c r="N35" s="16">
        <f t="shared" si="1"/>
        <v>13.407505930963048</v>
      </c>
      <c r="P35" s="19"/>
    </row>
    <row r="36" spans="1:16" ht="12.75" customHeight="1">
      <c r="A36" s="9" t="s">
        <v>196</v>
      </c>
      <c r="B36" s="46" t="s">
        <v>56</v>
      </c>
      <c r="C36" s="46">
        <v>9</v>
      </c>
      <c r="D36" s="14">
        <v>7</v>
      </c>
      <c r="E36" s="14">
        <v>7</v>
      </c>
      <c r="F36" s="14">
        <v>8</v>
      </c>
      <c r="G36" s="14">
        <v>6.5</v>
      </c>
      <c r="H36" s="14">
        <v>7.5</v>
      </c>
      <c r="I36" s="15">
        <f>'CENTROCAMPISTI - GE'!D36*'Pesi e Budget Iniziale'!$B$15+'CENTROCAMPISTI - GE'!E36*'Pesi e Budget Iniziale'!$B$16+'CENTROCAMPISTI - GE'!F36*'Pesi e Budget Iniziale'!$B$17+'Pesi e Budget Iniziale'!$B$18*'CENTROCAMPISTI - GE'!G36+'CENTROCAMPISTI - GE'!H36*'Pesi e Budget Iniziale'!$B$19+'Pesi e Budget Iniziale'!$B$20*VLOOKUP(B36,SQUADRE!$A$2:$B$21,2,FALSE)+VLOOKUP(B36,'FATTORE CASA'!$A$2:$B$21,2,FALSE)*'Pesi e Budget Iniziale'!$B$21+'Pesi e Budget Iniziale'!$B$22*VLOOKUP(B36,ALLENATORE!$A$2:$B$21,2,FALSE)</f>
        <v>85.828209999999984</v>
      </c>
      <c r="J36" s="16">
        <f t="shared" si="2"/>
        <v>24.949961259338735</v>
      </c>
      <c r="K36" s="16">
        <f t="shared" si="0"/>
        <v>24.949961259338735</v>
      </c>
      <c r="L36" s="15">
        <f>'CENTROCAMPISTI - GE'!D36*'Pesi e Budget Iniziale'!$D$15+'CENTROCAMPISTI - GE'!E36*'Pesi e Budget Iniziale'!$D$16+'CENTROCAMPISTI - GE'!F36*'Pesi e Budget Iniziale'!$D$17+'Pesi e Budget Iniziale'!$D$18*'CENTROCAMPISTI - GE'!G36+'CENTROCAMPISTI - GE'!H36*'Pesi e Budget Iniziale'!$D$19+'Pesi e Budget Iniziale'!$D$20*VLOOKUP(B36,SQUADRE!$A$2:$B$21,2,FALSE)+VLOOKUP(B36,'FATTORE CASA'!$A$2:$B$21,2,FALSE)*'Pesi e Budget Iniziale'!$D$21+'Pesi e Budget Iniziale'!$D$22*VLOOKUP(B36,ALLENATORE!$A$2:$B$21,2,FALSE)</f>
        <v>82.12321</v>
      </c>
      <c r="M36" s="16">
        <f t="shared" si="3"/>
        <v>18.335035519184196</v>
      </c>
      <c r="N36" s="16">
        <f t="shared" si="1"/>
        <v>18.335035519184196</v>
      </c>
      <c r="P36" s="19"/>
    </row>
    <row r="37" spans="1:16" ht="12.75" customHeight="1">
      <c r="A37" s="9" t="s">
        <v>198</v>
      </c>
      <c r="B37" s="46" t="s">
        <v>49</v>
      </c>
      <c r="C37" s="46">
        <v>7</v>
      </c>
      <c r="D37" s="14">
        <v>9</v>
      </c>
      <c r="E37" s="14">
        <v>6</v>
      </c>
      <c r="F37" s="14">
        <v>6</v>
      </c>
      <c r="G37" s="14">
        <v>6</v>
      </c>
      <c r="H37" s="14">
        <v>6.5</v>
      </c>
      <c r="I37" s="15">
        <f>'CENTROCAMPISTI - GE'!D37*'Pesi e Budget Iniziale'!$B$15+'CENTROCAMPISTI - GE'!E37*'Pesi e Budget Iniziale'!$B$16+'CENTROCAMPISTI - GE'!F37*'Pesi e Budget Iniziale'!$B$17+'Pesi e Budget Iniziale'!$B$18*'CENTROCAMPISTI - GE'!G37+'CENTROCAMPISTI - GE'!H37*'Pesi e Budget Iniziale'!$B$19+'Pesi e Budget Iniziale'!$B$20*VLOOKUP(B37,SQUADRE!$A$2:$B$21,2,FALSE)+VLOOKUP(B37,'FATTORE CASA'!$A$2:$B$21,2,FALSE)*'Pesi e Budget Iniziale'!$B$21+'Pesi e Budget Iniziale'!$B$22*VLOOKUP(B37,ALLENATORE!$A$2:$B$21,2,FALSE)</f>
        <v>83.305408333333332</v>
      </c>
      <c r="J37" s="16">
        <f t="shared" si="2"/>
        <v>19.137014904555421</v>
      </c>
      <c r="K37" s="16">
        <f t="shared" si="0"/>
        <v>19.137014904555421</v>
      </c>
      <c r="L37" s="15">
        <f>'CENTROCAMPISTI - GE'!D37*'Pesi e Budget Iniziale'!$D$15+'CENTROCAMPISTI - GE'!E37*'Pesi e Budget Iniziale'!$D$16+'CENTROCAMPISTI - GE'!F37*'Pesi e Budget Iniziale'!$D$17+'Pesi e Budget Iniziale'!$D$18*'CENTROCAMPISTI - GE'!G37+'CENTROCAMPISTI - GE'!H37*'Pesi e Budget Iniziale'!$D$19+'Pesi e Budget Iniziale'!$D$20*VLOOKUP(B37,SQUADRE!$A$2:$B$21,2,FALSE)+VLOOKUP(B37,'FATTORE CASA'!$A$2:$B$21,2,FALSE)*'Pesi e Budget Iniziale'!$D$21+'Pesi e Budget Iniziale'!$D$22*VLOOKUP(B37,ALLENATORE!$A$2:$B$21,2,FALSE)</f>
        <v>80.185408333333328</v>
      </c>
      <c r="M37" s="16">
        <f t="shared" si="3"/>
        <v>13.34716314318127</v>
      </c>
      <c r="N37" s="16">
        <f t="shared" si="1"/>
        <v>13.34716314318127</v>
      </c>
      <c r="P37" s="19"/>
    </row>
    <row r="38" spans="1:16" ht="12.75" customHeight="1">
      <c r="A38" s="9" t="s">
        <v>201</v>
      </c>
      <c r="B38" s="46" t="s">
        <v>17</v>
      </c>
      <c r="C38" s="46">
        <v>8</v>
      </c>
      <c r="D38" s="14">
        <v>5.5</v>
      </c>
      <c r="E38" s="14">
        <v>7</v>
      </c>
      <c r="F38" s="14">
        <v>5</v>
      </c>
      <c r="G38" s="14">
        <v>6</v>
      </c>
      <c r="H38" s="14">
        <v>6</v>
      </c>
      <c r="I38" s="15">
        <f>'CENTROCAMPISTI - GE'!D38*'Pesi e Budget Iniziale'!$B$15+'CENTROCAMPISTI - GE'!E38*'Pesi e Budget Iniziale'!$B$16+'CENTROCAMPISTI - GE'!F38*'Pesi e Budget Iniziale'!$B$17+'Pesi e Budget Iniziale'!$B$18*'CENTROCAMPISTI - GE'!G38+'CENTROCAMPISTI - GE'!H38*'Pesi e Budget Iniziale'!$B$19+'Pesi e Budget Iniziale'!$B$20*VLOOKUP(B38,SQUADRE!$A$2:$B$21,2,FALSE)+VLOOKUP(B38,'FATTORE CASA'!$A$2:$B$21,2,FALSE)*'Pesi e Budget Iniziale'!$B$21+'Pesi e Budget Iniziale'!$B$22*VLOOKUP(B38,ALLENATORE!$A$2:$B$21,2,FALSE)</f>
        <v>84.872471666666684</v>
      </c>
      <c r="J38" s="16">
        <f t="shared" si="2"/>
        <v>22.747784316821843</v>
      </c>
      <c r="K38" s="16">
        <f t="shared" si="0"/>
        <v>22.747784316821843</v>
      </c>
      <c r="L38" s="15">
        <f>'CENTROCAMPISTI - GE'!D38*'Pesi e Budget Iniziale'!$D$15+'CENTROCAMPISTI - GE'!E38*'Pesi e Budget Iniziale'!$D$16+'CENTROCAMPISTI - GE'!F38*'Pesi e Budget Iniziale'!$D$17+'Pesi e Budget Iniziale'!$D$18*'CENTROCAMPISTI - GE'!G38+'CENTROCAMPISTI - GE'!H38*'Pesi e Budget Iniziale'!$D$19+'Pesi e Budget Iniziale'!$D$20*VLOOKUP(B38,SQUADRE!$A$2:$B$21,2,FALSE)+VLOOKUP(B38,'FATTORE CASA'!$A$2:$B$21,2,FALSE)*'Pesi e Budget Iniziale'!$D$21+'Pesi e Budget Iniziale'!$D$22*VLOOKUP(B38,ALLENATORE!$A$2:$B$21,2,FALSE)</f>
        <v>81.362471666666664</v>
      </c>
      <c r="M38" s="16">
        <f t="shared" si="3"/>
        <v>16.376906478699397</v>
      </c>
      <c r="N38" s="16">
        <f t="shared" si="1"/>
        <v>16.376906478699397</v>
      </c>
      <c r="P38" s="19"/>
    </row>
    <row r="39" spans="1:16" ht="12.75" customHeight="1">
      <c r="A39" s="9" t="s">
        <v>202</v>
      </c>
      <c r="B39" s="46" t="s">
        <v>64</v>
      </c>
      <c r="C39" s="46">
        <v>7</v>
      </c>
      <c r="D39" s="14">
        <v>9</v>
      </c>
      <c r="E39" s="14">
        <v>7</v>
      </c>
      <c r="F39" s="14">
        <v>7.5</v>
      </c>
      <c r="G39" s="14">
        <v>7</v>
      </c>
      <c r="H39" s="14">
        <v>8</v>
      </c>
      <c r="I39" s="15">
        <f>'CENTROCAMPISTI - GE'!D39*'Pesi e Budget Iniziale'!$B$15+'CENTROCAMPISTI - GE'!E39*'Pesi e Budget Iniziale'!$B$16+'CENTROCAMPISTI - GE'!F39*'Pesi e Budget Iniziale'!$B$17+'Pesi e Budget Iniziale'!$B$18*'CENTROCAMPISTI - GE'!G39+'CENTROCAMPISTI - GE'!H39*'Pesi e Budget Iniziale'!$B$19+'Pesi e Budget Iniziale'!$B$20*VLOOKUP(B39,SQUADRE!$A$2:$B$21,2,FALSE)+VLOOKUP(B39,'FATTORE CASA'!$A$2:$B$21,2,FALSE)*'Pesi e Budget Iniziale'!$B$21+'Pesi e Budget Iniziale'!$B$22*VLOOKUP(B39,ALLENATORE!$A$2:$B$21,2,FALSE)</f>
        <v>84.033191666666653</v>
      </c>
      <c r="J39" s="16">
        <f t="shared" si="2"/>
        <v>20.8139463615422</v>
      </c>
      <c r="K39" s="16">
        <f t="shared" si="0"/>
        <v>20.8139463615422</v>
      </c>
      <c r="L39" s="15">
        <f>'CENTROCAMPISTI - GE'!D39*'Pesi e Budget Iniziale'!$D$15+'CENTROCAMPISTI - GE'!E39*'Pesi e Budget Iniziale'!$D$16+'CENTROCAMPISTI - GE'!F39*'Pesi e Budget Iniziale'!$D$17+'Pesi e Budget Iniziale'!$D$18*'CENTROCAMPISTI - GE'!G39+'CENTROCAMPISTI - GE'!H39*'Pesi e Budget Iniziale'!$D$19+'Pesi e Budget Iniziale'!$D$20*VLOOKUP(B39,SQUADRE!$A$2:$B$21,2,FALSE)+VLOOKUP(B39,'FATTORE CASA'!$A$2:$B$21,2,FALSE)*'Pesi e Budget Iniziale'!$D$21+'Pesi e Budget Iniziale'!$D$22*VLOOKUP(B39,ALLENATORE!$A$2:$B$21,2,FALSE)</f>
        <v>80.360691666666668</v>
      </c>
      <c r="M39" s="16">
        <f t="shared" si="3"/>
        <v>13.798339809682446</v>
      </c>
      <c r="N39" s="16">
        <f t="shared" si="1"/>
        <v>13.798339809682446</v>
      </c>
      <c r="P39" s="19"/>
    </row>
    <row r="40" spans="1:16" ht="12.75" customHeight="1">
      <c r="A40" s="9" t="s">
        <v>205</v>
      </c>
      <c r="B40" s="46" t="s">
        <v>26</v>
      </c>
      <c r="C40" s="46">
        <v>9</v>
      </c>
      <c r="D40" s="14">
        <v>6.5</v>
      </c>
      <c r="E40" s="14">
        <v>6</v>
      </c>
      <c r="F40" s="14">
        <v>6</v>
      </c>
      <c r="G40" s="14">
        <v>6.5</v>
      </c>
      <c r="H40" s="14">
        <v>6</v>
      </c>
      <c r="I40" s="15">
        <f>'CENTROCAMPISTI - GE'!D40*'Pesi e Budget Iniziale'!$B$15+'CENTROCAMPISTI - GE'!E40*'Pesi e Budget Iniziale'!$B$16+'CENTROCAMPISTI - GE'!F40*'Pesi e Budget Iniziale'!$B$17+'Pesi e Budget Iniziale'!$B$18*'CENTROCAMPISTI - GE'!G40+'CENTROCAMPISTI - GE'!H40*'Pesi e Budget Iniziale'!$B$19+'Pesi e Budget Iniziale'!$B$20*VLOOKUP(B40,SQUADRE!$A$2:$B$21,2,FALSE)+VLOOKUP(B40,'FATTORE CASA'!$A$2:$B$21,2,FALSE)*'Pesi e Budget Iniziale'!$B$21+'Pesi e Budget Iniziale'!$B$22*VLOOKUP(B40,ALLENATORE!$A$2:$B$21,2,FALSE)</f>
        <v>84.260583333333329</v>
      </c>
      <c r="J40" s="16">
        <f t="shared" si="2"/>
        <v>21.337893835227142</v>
      </c>
      <c r="K40" s="16">
        <f t="shared" si="0"/>
        <v>21.337893835227142</v>
      </c>
      <c r="L40" s="15">
        <f>'CENTROCAMPISTI - GE'!D40*'Pesi e Budget Iniziale'!$D$15+'CENTROCAMPISTI - GE'!E40*'Pesi e Budget Iniziale'!$D$16+'CENTROCAMPISTI - GE'!F40*'Pesi e Budget Iniziale'!$D$17+'Pesi e Budget Iniziale'!$D$18*'CENTROCAMPISTI - GE'!G40+'CENTROCAMPISTI - GE'!H40*'Pesi e Budget Iniziale'!$D$19+'Pesi e Budget Iniziale'!$D$20*VLOOKUP(B40,SQUADRE!$A$2:$B$21,2,FALSE)+VLOOKUP(B40,'FATTORE CASA'!$A$2:$B$21,2,FALSE)*'Pesi e Budget Iniziale'!$D$21+'Pesi e Budget Iniziale'!$D$22*VLOOKUP(B40,ALLENATORE!$A$2:$B$21,2,FALSE)</f>
        <v>81.140583333333325</v>
      </c>
      <c r="M40" s="16">
        <f t="shared" si="3"/>
        <v>15.805769242402931</v>
      </c>
      <c r="N40" s="16">
        <f t="shared" si="1"/>
        <v>15.805769242402931</v>
      </c>
      <c r="P40" s="19"/>
    </row>
    <row r="41" spans="1:16" ht="12.75" customHeight="1">
      <c r="A41" s="9" t="s">
        <v>207</v>
      </c>
      <c r="B41" s="46" t="s">
        <v>36</v>
      </c>
      <c r="C41" s="46">
        <v>8</v>
      </c>
      <c r="D41" s="14">
        <v>7</v>
      </c>
      <c r="E41" s="14">
        <v>7</v>
      </c>
      <c r="F41" s="14">
        <v>6</v>
      </c>
      <c r="G41" s="14">
        <v>6</v>
      </c>
      <c r="H41" s="14">
        <v>7</v>
      </c>
      <c r="I41" s="15">
        <f>'CENTROCAMPISTI - GE'!D41*'Pesi e Budget Iniziale'!$B$15+'CENTROCAMPISTI - GE'!E41*'Pesi e Budget Iniziale'!$B$16+'CENTROCAMPISTI - GE'!F41*'Pesi e Budget Iniziale'!$B$17+'Pesi e Budget Iniziale'!$B$18*'CENTROCAMPISTI - GE'!G41+'CENTROCAMPISTI - GE'!H41*'Pesi e Budget Iniziale'!$B$19+'Pesi e Budget Iniziale'!$B$20*VLOOKUP(B41,SQUADRE!$A$2:$B$21,2,FALSE)+VLOOKUP(B41,'FATTORE CASA'!$A$2:$B$21,2,FALSE)*'Pesi e Budget Iniziale'!$B$21+'Pesi e Budget Iniziale'!$B$22*VLOOKUP(B41,ALLENATORE!$A$2:$B$21,2,FALSE)</f>
        <v>85.92662</v>
      </c>
      <c r="J41" s="16">
        <f t="shared" si="2"/>
        <v>25.176713943995935</v>
      </c>
      <c r="K41" s="16">
        <f t="shared" si="0"/>
        <v>25.176713943995935</v>
      </c>
      <c r="L41" s="15">
        <f>'CENTROCAMPISTI - GE'!D41*'Pesi e Budget Iniziale'!$D$15+'CENTROCAMPISTI - GE'!E41*'Pesi e Budget Iniziale'!$D$16+'CENTROCAMPISTI - GE'!F41*'Pesi e Budget Iniziale'!$D$17+'Pesi e Budget Iniziale'!$D$18*'CENTROCAMPISTI - GE'!G41+'CENTROCAMPISTI - GE'!H41*'Pesi e Budget Iniziale'!$D$19+'Pesi e Budget Iniziale'!$D$20*VLOOKUP(B41,SQUADRE!$A$2:$B$21,2,FALSE)+VLOOKUP(B41,'FATTORE CASA'!$A$2:$B$21,2,FALSE)*'Pesi e Budget Iniziale'!$D$21+'Pesi e Budget Iniziale'!$D$22*VLOOKUP(B41,ALLENATORE!$A$2:$B$21,2,FALSE)</f>
        <v>82.351619999999997</v>
      </c>
      <c r="M41" s="16">
        <f t="shared" si="3"/>
        <v>18.922959427497553</v>
      </c>
      <c r="N41" s="16">
        <f t="shared" si="1"/>
        <v>18.922959427497553</v>
      </c>
      <c r="P41" s="19"/>
    </row>
    <row r="42" spans="1:16" ht="12.75" customHeight="1">
      <c r="A42" s="9" t="s">
        <v>209</v>
      </c>
      <c r="B42" s="46" t="s">
        <v>62</v>
      </c>
      <c r="C42" s="46">
        <v>8</v>
      </c>
      <c r="D42" s="14">
        <v>9</v>
      </c>
      <c r="E42" s="14">
        <v>6.5</v>
      </c>
      <c r="F42" s="14">
        <v>7</v>
      </c>
      <c r="G42" s="14">
        <v>7.5</v>
      </c>
      <c r="H42" s="14">
        <v>8</v>
      </c>
      <c r="I42" s="15">
        <f>'CENTROCAMPISTI - GE'!D42*'Pesi e Budget Iniziale'!$B$15+'CENTROCAMPISTI - GE'!E42*'Pesi e Budget Iniziale'!$B$16+'CENTROCAMPISTI - GE'!F42*'Pesi e Budget Iniziale'!$B$17+'Pesi e Budget Iniziale'!$B$18*'CENTROCAMPISTI - GE'!G42+'CENTROCAMPISTI - GE'!H42*'Pesi e Budget Iniziale'!$B$19+'Pesi e Budget Iniziale'!$B$20*VLOOKUP(B42,SQUADRE!$A$2:$B$21,2,FALSE)+VLOOKUP(B42,'FATTORE CASA'!$A$2:$B$21,2,FALSE)*'Pesi e Budget Iniziale'!$B$21+'Pesi e Budget Iniziale'!$B$22*VLOOKUP(B42,ALLENATORE!$A$2:$B$21,2,FALSE)</f>
        <v>83.663428333333343</v>
      </c>
      <c r="J42" s="16">
        <f t="shared" si="2"/>
        <v>19.961951355738833</v>
      </c>
      <c r="K42" s="16">
        <f t="shared" si="0"/>
        <v>19.961951355738833</v>
      </c>
      <c r="L42" s="15">
        <f>'CENTROCAMPISTI - GE'!D42*'Pesi e Budget Iniziale'!$D$15+'CENTROCAMPISTI - GE'!E42*'Pesi e Budget Iniziale'!$D$16+'CENTROCAMPISTI - GE'!F42*'Pesi e Budget Iniziale'!$D$17+'Pesi e Budget Iniziale'!$D$18*'CENTROCAMPISTI - GE'!G42+'CENTROCAMPISTI - GE'!H42*'Pesi e Budget Iniziale'!$D$19+'Pesi e Budget Iniziale'!$D$20*VLOOKUP(B42,SQUADRE!$A$2:$B$21,2,FALSE)+VLOOKUP(B42,'FATTORE CASA'!$A$2:$B$21,2,FALSE)*'Pesi e Budget Iniziale'!$D$21+'Pesi e Budget Iniziale'!$D$22*VLOOKUP(B42,ALLENATORE!$A$2:$B$21,2,FALSE)</f>
        <v>80.250928333333334</v>
      </c>
      <c r="M42" s="16">
        <f t="shared" si="3"/>
        <v>13.515810638793091</v>
      </c>
      <c r="N42" s="16">
        <f t="shared" si="1"/>
        <v>13.515810638793091</v>
      </c>
      <c r="P42" s="19"/>
    </row>
    <row r="43" spans="1:16" ht="12.75" customHeight="1">
      <c r="A43" s="9" t="s">
        <v>212</v>
      </c>
      <c r="B43" s="46" t="s">
        <v>64</v>
      </c>
      <c r="C43" s="46">
        <v>8</v>
      </c>
      <c r="D43" s="14">
        <v>9</v>
      </c>
      <c r="E43" s="14">
        <v>7.5</v>
      </c>
      <c r="F43" s="14">
        <v>7</v>
      </c>
      <c r="G43" s="14">
        <v>6</v>
      </c>
      <c r="H43" s="14">
        <v>8</v>
      </c>
      <c r="I43" s="15">
        <f>'CENTROCAMPISTI - GE'!D43*'Pesi e Budget Iniziale'!$B$15+'CENTROCAMPISTI - GE'!E43*'Pesi e Budget Iniziale'!$B$16+'CENTROCAMPISTI - GE'!F43*'Pesi e Budget Iniziale'!$B$17+'Pesi e Budget Iniziale'!$B$18*'CENTROCAMPISTI - GE'!G43+'CENTROCAMPISTI - GE'!H43*'Pesi e Budget Iniziale'!$B$19+'Pesi e Budget Iniziale'!$B$20*VLOOKUP(B43,SQUADRE!$A$2:$B$21,2,FALSE)+VLOOKUP(B43,'FATTORE CASA'!$A$2:$B$21,2,FALSE)*'Pesi e Budget Iniziale'!$B$21+'Pesi e Budget Iniziale'!$B$22*VLOOKUP(B43,ALLENATORE!$A$2:$B$21,2,FALSE)</f>
        <v>82.373026666666675</v>
      </c>
      <c r="J43" s="16">
        <f t="shared" si="2"/>
        <v>16.988655530083477</v>
      </c>
      <c r="K43" s="16">
        <f t="shared" si="0"/>
        <v>16.988655530083477</v>
      </c>
      <c r="L43" s="15">
        <f>'CENTROCAMPISTI - GE'!D43*'Pesi e Budget Iniziale'!$D$15+'CENTROCAMPISTI - GE'!E43*'Pesi e Budget Iniziale'!$D$16+'CENTROCAMPISTI - GE'!F43*'Pesi e Budget Iniziale'!$D$17+'Pesi e Budget Iniziale'!$D$18*'CENTROCAMPISTI - GE'!G43+'CENTROCAMPISTI - GE'!H43*'Pesi e Budget Iniziale'!$D$19+'Pesi e Budget Iniziale'!$D$20*VLOOKUP(B43,SQUADRE!$A$2:$B$21,2,FALSE)+VLOOKUP(B43,'FATTORE CASA'!$A$2:$B$21,2,FALSE)*'Pesi e Budget Iniziale'!$D$21+'Pesi e Budget Iniziale'!$D$22*VLOOKUP(B43,ALLENATORE!$A$2:$B$21,2,FALSE)</f>
        <v>78.505526666666668</v>
      </c>
      <c r="M43" s="16">
        <f t="shared" si="3"/>
        <v>9.0231729721264315</v>
      </c>
      <c r="N43" s="16">
        <f t="shared" si="1"/>
        <v>9.0231729721264315</v>
      </c>
      <c r="P43" s="19"/>
    </row>
    <row r="44" spans="1:16" ht="12.75" customHeight="1">
      <c r="A44" s="9" t="s">
        <v>215</v>
      </c>
      <c r="B44" s="46" t="s">
        <v>52</v>
      </c>
      <c r="C44" s="46">
        <v>7</v>
      </c>
      <c r="D44" s="14">
        <v>8</v>
      </c>
      <c r="E44" s="14">
        <v>6</v>
      </c>
      <c r="F44" s="14">
        <v>6.5</v>
      </c>
      <c r="G44" s="14">
        <v>6</v>
      </c>
      <c r="H44" s="14">
        <v>8</v>
      </c>
      <c r="I44" s="15">
        <f>'CENTROCAMPISTI - GE'!D44*'Pesi e Budget Iniziale'!$B$15+'CENTROCAMPISTI - GE'!E44*'Pesi e Budget Iniziale'!$B$16+'CENTROCAMPISTI - GE'!F44*'Pesi e Budget Iniziale'!$B$17+'Pesi e Budget Iniziale'!$B$18*'CENTROCAMPISTI - GE'!G44+'CENTROCAMPISTI - GE'!H44*'Pesi e Budget Iniziale'!$B$19+'Pesi e Budget Iniziale'!$B$20*VLOOKUP(B44,SQUADRE!$A$2:$B$21,2,FALSE)+VLOOKUP(B44,'FATTORE CASA'!$A$2:$B$21,2,FALSE)*'Pesi e Budget Iniziale'!$B$21+'Pesi e Budget Iniziale'!$B$22*VLOOKUP(B44,ALLENATORE!$A$2:$B$21,2,FALSE)</f>
        <v>84.227368333333331</v>
      </c>
      <c r="J44" s="16">
        <f t="shared" si="2"/>
        <v>21.261361059890419</v>
      </c>
      <c r="K44" s="16">
        <f t="shared" si="0"/>
        <v>21.261361059890419</v>
      </c>
      <c r="L44" s="15">
        <f>'CENTROCAMPISTI - GE'!D44*'Pesi e Budget Iniziale'!$D$15+'CENTROCAMPISTI - GE'!E44*'Pesi e Budget Iniziale'!$D$16+'CENTROCAMPISTI - GE'!F44*'Pesi e Budget Iniziale'!$D$17+'Pesi e Budget Iniziale'!$D$18*'CENTROCAMPISTI - GE'!G44+'CENTROCAMPISTI - GE'!H44*'Pesi e Budget Iniziale'!$D$19+'Pesi e Budget Iniziale'!$D$20*VLOOKUP(B44,SQUADRE!$A$2:$B$21,2,FALSE)+VLOOKUP(B44,'FATTORE CASA'!$A$2:$B$21,2,FALSE)*'Pesi e Budget Iniziale'!$D$21+'Pesi e Budget Iniziale'!$D$22*VLOOKUP(B44,ALLENATORE!$A$2:$B$21,2,FALSE)</f>
        <v>81.074868333333328</v>
      </c>
      <c r="M44" s="16">
        <f t="shared" si="3"/>
        <v>15.636619819720863</v>
      </c>
      <c r="N44" s="16">
        <f t="shared" si="1"/>
        <v>15.636619819720863</v>
      </c>
      <c r="P44" s="19"/>
    </row>
    <row r="45" spans="1:16" ht="12.75" customHeight="1">
      <c r="A45" s="9" t="s">
        <v>216</v>
      </c>
      <c r="B45" s="46" t="s">
        <v>108</v>
      </c>
      <c r="C45" s="46">
        <v>9</v>
      </c>
      <c r="D45" s="14">
        <v>8</v>
      </c>
      <c r="E45" s="14">
        <v>6.5</v>
      </c>
      <c r="F45" s="14">
        <v>8</v>
      </c>
      <c r="G45" s="14">
        <v>6.5</v>
      </c>
      <c r="H45" s="14">
        <v>8</v>
      </c>
      <c r="I45" s="15">
        <f>'CENTROCAMPISTI - GE'!D45*'Pesi e Budget Iniziale'!$B$15+'CENTROCAMPISTI - GE'!E45*'Pesi e Budget Iniziale'!$B$16+'CENTROCAMPISTI - GE'!F45*'Pesi e Budget Iniziale'!$B$17+'Pesi e Budget Iniziale'!$B$18*'CENTROCAMPISTI - GE'!G45+'CENTROCAMPISTI - GE'!H45*'Pesi e Budget Iniziale'!$B$19+'Pesi e Budget Iniziale'!$B$20*VLOOKUP(B45,SQUADRE!$A$2:$B$21,2,FALSE)+VLOOKUP(B45,'FATTORE CASA'!$A$2:$B$21,2,FALSE)*'Pesi e Budget Iniziale'!$B$21+'Pesi e Budget Iniziale'!$B$22*VLOOKUP(B45,ALLENATORE!$A$2:$B$21,2,FALSE)</f>
        <v>87.77017166666667</v>
      </c>
      <c r="J45" s="16">
        <f t="shared" si="2"/>
        <v>29.42455755461328</v>
      </c>
      <c r="K45" s="16">
        <f t="shared" si="0"/>
        <v>29.42455755461328</v>
      </c>
      <c r="L45" s="15">
        <f>'CENTROCAMPISTI - GE'!D45*'Pesi e Budget Iniziale'!$D$15+'CENTROCAMPISTI - GE'!E45*'Pesi e Budget Iniziale'!$D$16+'CENTROCAMPISTI - GE'!F45*'Pesi e Budget Iniziale'!$D$17+'Pesi e Budget Iniziale'!$D$18*'CENTROCAMPISTI - GE'!G45+'CENTROCAMPISTI - GE'!H45*'Pesi e Budget Iniziale'!$D$19+'Pesi e Budget Iniziale'!$D$20*VLOOKUP(B45,SQUADRE!$A$2:$B$21,2,FALSE)+VLOOKUP(B45,'FATTORE CASA'!$A$2:$B$21,2,FALSE)*'Pesi e Budget Iniziale'!$D$21+'Pesi e Budget Iniziale'!$D$22*VLOOKUP(B45,ALLENATORE!$A$2:$B$21,2,FALSE)</f>
        <v>84.292671666666678</v>
      </c>
      <c r="M45" s="16">
        <f t="shared" si="3"/>
        <v>23.919197254671715</v>
      </c>
      <c r="N45" s="16">
        <f t="shared" si="1"/>
        <v>23.919197254671715</v>
      </c>
      <c r="P45" s="19"/>
    </row>
    <row r="46" spans="1:16" ht="12.75" customHeight="1">
      <c r="A46" s="9" t="s">
        <v>219</v>
      </c>
      <c r="B46" s="46" t="s">
        <v>94</v>
      </c>
      <c r="C46" s="46">
        <v>8</v>
      </c>
      <c r="D46" s="14">
        <v>9</v>
      </c>
      <c r="E46" s="14">
        <v>7</v>
      </c>
      <c r="F46" s="14">
        <v>7</v>
      </c>
      <c r="G46" s="14">
        <v>6</v>
      </c>
      <c r="H46" s="14">
        <v>8</v>
      </c>
      <c r="I46" s="15">
        <f>'CENTROCAMPISTI - GE'!D46*'Pesi e Budget Iniziale'!$B$15+'CENTROCAMPISTI - GE'!E46*'Pesi e Budget Iniziale'!$B$16+'CENTROCAMPISTI - GE'!F46*'Pesi e Budget Iniziale'!$B$17+'Pesi e Budget Iniziale'!$B$18*'CENTROCAMPISTI - GE'!G46+'CENTROCAMPISTI - GE'!H46*'Pesi e Budget Iniziale'!$B$19+'Pesi e Budget Iniziale'!$B$20*VLOOKUP(B46,SQUADRE!$A$2:$B$21,2,FALSE)+VLOOKUP(B46,'FATTORE CASA'!$A$2:$B$21,2,FALSE)*'Pesi e Budget Iniziale'!$B$21+'Pesi e Budget Iniziale'!$B$22*VLOOKUP(B46,ALLENATORE!$A$2:$B$21,2,FALSE)</f>
        <v>84.614226666666667</v>
      </c>
      <c r="J46" s="16">
        <f t="shared" si="2"/>
        <v>22.152745732843663</v>
      </c>
      <c r="K46" s="16">
        <f t="shared" si="0"/>
        <v>22.152745732843663</v>
      </c>
      <c r="L46" s="15">
        <f>'CENTROCAMPISTI - GE'!D46*'Pesi e Budget Iniziale'!$D$15+'CENTROCAMPISTI - GE'!E46*'Pesi e Budget Iniziale'!$D$16+'CENTROCAMPISTI - GE'!F46*'Pesi e Budget Iniziale'!$D$17+'Pesi e Budget Iniziale'!$D$18*'CENTROCAMPISTI - GE'!G46+'CENTROCAMPISTI - GE'!H46*'Pesi e Budget Iniziale'!$D$19+'Pesi e Budget Iniziale'!$D$20*VLOOKUP(B46,SQUADRE!$A$2:$B$21,2,FALSE)+VLOOKUP(B46,'FATTORE CASA'!$A$2:$B$21,2,FALSE)*'Pesi e Budget Iniziale'!$D$21+'Pesi e Budget Iniziale'!$D$22*VLOOKUP(B46,ALLENATORE!$A$2:$B$21,2,FALSE)</f>
        <v>80.974226666666681</v>
      </c>
      <c r="M46" s="16">
        <f t="shared" si="3"/>
        <v>15.377569681785459</v>
      </c>
      <c r="N46" s="16">
        <f t="shared" si="1"/>
        <v>15.377569681785459</v>
      </c>
      <c r="P46" s="19"/>
    </row>
    <row r="47" spans="1:16" ht="12.75" customHeight="1">
      <c r="A47" s="9" t="s">
        <v>221</v>
      </c>
      <c r="B47" s="46" t="s">
        <v>58</v>
      </c>
      <c r="C47" s="46">
        <v>7</v>
      </c>
      <c r="D47" s="14">
        <v>9</v>
      </c>
      <c r="E47" s="14">
        <v>7</v>
      </c>
      <c r="F47" s="14">
        <v>5</v>
      </c>
      <c r="G47" s="14">
        <v>5</v>
      </c>
      <c r="H47" s="14">
        <v>6</v>
      </c>
      <c r="I47" s="15">
        <f>'CENTROCAMPISTI - GE'!D47*'Pesi e Budget Iniziale'!$B$15+'CENTROCAMPISTI - GE'!E47*'Pesi e Budget Iniziale'!$B$16+'CENTROCAMPISTI - GE'!F47*'Pesi e Budget Iniziale'!$B$17+'Pesi e Budget Iniziale'!$B$18*'CENTROCAMPISTI - GE'!G47+'CENTROCAMPISTI - GE'!H47*'Pesi e Budget Iniziale'!$B$19+'Pesi e Budget Iniziale'!$B$20*VLOOKUP(B47,SQUADRE!$A$2:$B$21,2,FALSE)+VLOOKUP(B47,'FATTORE CASA'!$A$2:$B$21,2,FALSE)*'Pesi e Budget Iniziale'!$B$21+'Pesi e Budget Iniziale'!$B$22*VLOOKUP(B47,ALLENATORE!$A$2:$B$21,2,FALSE)</f>
        <v>82.050323333333324</v>
      </c>
      <c r="J47" s="16">
        <f t="shared" si="2"/>
        <v>16.245094436890184</v>
      </c>
      <c r="K47" s="16">
        <f t="shared" si="0"/>
        <v>16.245094436890184</v>
      </c>
      <c r="L47" s="15">
        <f>'CENTROCAMPISTI - GE'!D47*'Pesi e Budget Iniziale'!$D$15+'CENTROCAMPISTI - GE'!E47*'Pesi e Budget Iniziale'!$D$16+'CENTROCAMPISTI - GE'!F47*'Pesi e Budget Iniziale'!$D$17+'Pesi e Budget Iniziale'!$D$18*'CENTROCAMPISTI - GE'!G47+'CENTROCAMPISTI - GE'!H47*'Pesi e Budget Iniziale'!$D$19+'Pesi e Budget Iniziale'!$D$20*VLOOKUP(B47,SQUADRE!$A$2:$B$21,2,FALSE)+VLOOKUP(B47,'FATTORE CASA'!$A$2:$B$21,2,FALSE)*'Pesi e Budget Iniziale'!$D$21+'Pesi e Budget Iniziale'!$D$22*VLOOKUP(B47,ALLENATORE!$A$2:$B$21,2,FALSE)</f>
        <v>78.540323333333333</v>
      </c>
      <c r="M47" s="16">
        <f t="shared" si="3"/>
        <v>9.1127390693329673</v>
      </c>
      <c r="N47" s="16">
        <f t="shared" si="1"/>
        <v>9.1127390693329673</v>
      </c>
      <c r="P47" s="19"/>
    </row>
    <row r="48" spans="1:16" ht="12.75" customHeight="1">
      <c r="A48" s="9" t="s">
        <v>223</v>
      </c>
      <c r="B48" s="46" t="s">
        <v>20</v>
      </c>
      <c r="C48" s="46">
        <v>9</v>
      </c>
      <c r="D48" s="14">
        <v>7</v>
      </c>
      <c r="E48" s="14">
        <v>6</v>
      </c>
      <c r="F48" s="14">
        <v>6</v>
      </c>
      <c r="G48" s="14">
        <v>5</v>
      </c>
      <c r="H48" s="14">
        <v>6</v>
      </c>
      <c r="I48" s="15">
        <f>'CENTROCAMPISTI - GE'!D48*'Pesi e Budget Iniziale'!$B$15+'CENTROCAMPISTI - GE'!E48*'Pesi e Budget Iniziale'!$B$16+'CENTROCAMPISTI - GE'!F48*'Pesi e Budget Iniziale'!$B$17+'Pesi e Budget Iniziale'!$B$18*'CENTROCAMPISTI - GE'!G48+'CENTROCAMPISTI - GE'!H48*'Pesi e Budget Iniziale'!$B$19+'Pesi e Budget Iniziale'!$B$20*VLOOKUP(B48,SQUADRE!$A$2:$B$21,2,FALSE)+VLOOKUP(B48,'FATTORE CASA'!$A$2:$B$21,2,FALSE)*'Pesi e Budget Iniziale'!$B$21+'Pesi e Budget Iniziale'!$B$22*VLOOKUP(B48,ALLENATORE!$A$2:$B$21,2,FALSE)</f>
        <v>80.334973333333323</v>
      </c>
      <c r="J48" s="16">
        <f t="shared" si="2"/>
        <v>12.292648368130266</v>
      </c>
      <c r="K48" s="16">
        <f t="shared" si="0"/>
        <v>12.292648368130266</v>
      </c>
      <c r="L48" s="15">
        <f>'CENTROCAMPISTI - GE'!D48*'Pesi e Budget Iniziale'!$D$15+'CENTROCAMPISTI - GE'!E48*'Pesi e Budget Iniziale'!$D$16+'CENTROCAMPISTI - GE'!F48*'Pesi e Budget Iniziale'!$D$17+'Pesi e Budget Iniziale'!$D$18*'CENTROCAMPISTI - GE'!G48+'CENTROCAMPISTI - GE'!H48*'Pesi e Budget Iniziale'!$D$19+'Pesi e Budget Iniziale'!$D$20*VLOOKUP(B48,SQUADRE!$A$2:$B$21,2,FALSE)+VLOOKUP(B48,'FATTORE CASA'!$A$2:$B$21,2,FALSE)*'Pesi e Budget Iniziale'!$D$21+'Pesi e Budget Iniziale'!$D$22*VLOOKUP(B48,ALLENATORE!$A$2:$B$21,2,FALSE)</f>
        <v>77.214973333333333</v>
      </c>
      <c r="M48" s="16">
        <f t="shared" si="3"/>
        <v>5.7013080817092998</v>
      </c>
      <c r="N48" s="16">
        <f t="shared" si="1"/>
        <v>5.7013080817092998</v>
      </c>
      <c r="P48" s="19"/>
    </row>
    <row r="49" spans="1:16" ht="12.75" customHeight="1">
      <c r="A49" s="9" t="s">
        <v>226</v>
      </c>
      <c r="B49" s="46" t="s">
        <v>84</v>
      </c>
      <c r="C49" s="46">
        <v>8</v>
      </c>
      <c r="D49" s="14">
        <v>7</v>
      </c>
      <c r="E49" s="14">
        <v>7</v>
      </c>
      <c r="F49" s="14">
        <v>7</v>
      </c>
      <c r="G49" s="14">
        <v>6</v>
      </c>
      <c r="H49" s="14">
        <v>7</v>
      </c>
      <c r="I49" s="15">
        <f>'CENTROCAMPISTI - GE'!D49*'Pesi e Budget Iniziale'!$B$15+'CENTROCAMPISTI - GE'!E49*'Pesi e Budget Iniziale'!$B$16+'CENTROCAMPISTI - GE'!F49*'Pesi e Budget Iniziale'!$B$17+'Pesi e Budget Iniziale'!$B$18*'CENTROCAMPISTI - GE'!G49+'CENTROCAMPISTI - GE'!H49*'Pesi e Budget Iniziale'!$B$19+'Pesi e Budget Iniziale'!$B$20*VLOOKUP(B49,SQUADRE!$A$2:$B$21,2,FALSE)+VLOOKUP(B49,'FATTORE CASA'!$A$2:$B$21,2,FALSE)*'Pesi e Budget Iniziale'!$B$21+'Pesi e Budget Iniziale'!$B$22*VLOOKUP(B49,ALLENATORE!$A$2:$B$21,2,FALSE)</f>
        <v>80.395769999999999</v>
      </c>
      <c r="J49" s="16">
        <f t="shared" si="2"/>
        <v>12.432733800351336</v>
      </c>
      <c r="K49" s="16">
        <f t="shared" si="0"/>
        <v>12.432733800351336</v>
      </c>
      <c r="L49" s="15">
        <f>'CENTROCAMPISTI - GE'!D49*'Pesi e Budget Iniziale'!$D$15+'CENTROCAMPISTI - GE'!E49*'Pesi e Budget Iniziale'!$D$16+'CENTROCAMPISTI - GE'!F49*'Pesi e Budget Iniziale'!$D$17+'Pesi e Budget Iniziale'!$D$18*'CENTROCAMPISTI - GE'!G49+'CENTROCAMPISTI - GE'!H49*'Pesi e Budget Iniziale'!$D$19+'Pesi e Budget Iniziale'!$D$20*VLOOKUP(B49,SQUADRE!$A$2:$B$21,2,FALSE)+VLOOKUP(B49,'FATTORE CASA'!$A$2:$B$21,2,FALSE)*'Pesi e Budget Iniziale'!$D$21+'Pesi e Budget Iniziale'!$D$22*VLOOKUP(B49,ALLENATORE!$A$2:$B$21,2,FALSE)</f>
        <v>76.755769999999998</v>
      </c>
      <c r="M49" s="16">
        <f t="shared" si="3"/>
        <v>4.5193256008903262</v>
      </c>
      <c r="N49" s="16">
        <f t="shared" si="1"/>
        <v>4.5193256008903262</v>
      </c>
      <c r="P49" s="19"/>
    </row>
    <row r="50" spans="1:16" ht="12.75" customHeight="1">
      <c r="A50" s="9" t="s">
        <v>227</v>
      </c>
      <c r="B50" s="46" t="s">
        <v>108</v>
      </c>
      <c r="C50" s="46">
        <v>8</v>
      </c>
      <c r="D50" s="14">
        <v>9</v>
      </c>
      <c r="E50" s="14">
        <v>8</v>
      </c>
      <c r="F50" s="14">
        <v>6</v>
      </c>
      <c r="G50" s="14">
        <v>6.5</v>
      </c>
      <c r="H50" s="14">
        <v>7</v>
      </c>
      <c r="I50" s="15">
        <f>'CENTROCAMPISTI - GE'!D50*'Pesi e Budget Iniziale'!$B$15+'CENTROCAMPISTI - GE'!E50*'Pesi e Budget Iniziale'!$B$16+'CENTROCAMPISTI - GE'!F50*'Pesi e Budget Iniziale'!$B$17+'Pesi e Budget Iniziale'!$B$18*'CENTROCAMPISTI - GE'!G50+'CENTROCAMPISTI - GE'!H50*'Pesi e Budget Iniziale'!$B$19+'Pesi e Budget Iniziale'!$B$20*VLOOKUP(B50,SQUADRE!$A$2:$B$21,2,FALSE)+VLOOKUP(B50,'FATTORE CASA'!$A$2:$B$21,2,FALSE)*'Pesi e Budget Iniziale'!$B$21+'Pesi e Budget Iniziale'!$B$22*VLOOKUP(B50,ALLENATORE!$A$2:$B$21,2,FALSE)</f>
        <v>86.865631666666673</v>
      </c>
      <c r="J50" s="16">
        <f t="shared" si="2"/>
        <v>27.340349919415758</v>
      </c>
      <c r="K50" s="16">
        <f t="shared" si="0"/>
        <v>27.340349919415758</v>
      </c>
      <c r="L50" s="15">
        <f>'CENTROCAMPISTI - GE'!D50*'Pesi e Budget Iniziale'!$D$15+'CENTROCAMPISTI - GE'!E50*'Pesi e Budget Iniziale'!$D$16+'CENTROCAMPISTI - GE'!F50*'Pesi e Budget Iniziale'!$D$17+'Pesi e Budget Iniziale'!$D$18*'CENTROCAMPISTI - GE'!G50+'CENTROCAMPISTI - GE'!H50*'Pesi e Budget Iniziale'!$D$19+'Pesi e Budget Iniziale'!$D$20*VLOOKUP(B50,SQUADRE!$A$2:$B$21,2,FALSE)+VLOOKUP(B50,'FATTORE CASA'!$A$2:$B$21,2,FALSE)*'Pesi e Budget Iniziale'!$D$21+'Pesi e Budget Iniziale'!$D$22*VLOOKUP(B50,ALLENATORE!$A$2:$B$21,2,FALSE)</f>
        <v>82.835631666666671</v>
      </c>
      <c r="M50" s="16">
        <f t="shared" si="3"/>
        <v>20.168798185590184</v>
      </c>
      <c r="N50" s="16">
        <f t="shared" si="1"/>
        <v>20.168798185590184</v>
      </c>
      <c r="P50" s="18"/>
    </row>
    <row r="51" spans="1:16" ht="12.75" customHeight="1">
      <c r="A51" s="9" t="s">
        <v>230</v>
      </c>
      <c r="B51" s="46" t="s">
        <v>120</v>
      </c>
      <c r="C51" s="46">
        <v>8</v>
      </c>
      <c r="D51" s="14">
        <v>9</v>
      </c>
      <c r="E51" s="14">
        <v>7.5</v>
      </c>
      <c r="F51" s="14">
        <v>9</v>
      </c>
      <c r="G51" s="14">
        <v>6</v>
      </c>
      <c r="H51" s="14">
        <v>8</v>
      </c>
      <c r="I51" s="15">
        <f>'CENTROCAMPISTI - GE'!D51*'Pesi e Budget Iniziale'!$B$15+'CENTROCAMPISTI - GE'!E51*'Pesi e Budget Iniziale'!$B$16+'CENTROCAMPISTI - GE'!F51*'Pesi e Budget Iniziale'!$B$17+'Pesi e Budget Iniziale'!$B$18*'CENTROCAMPISTI - GE'!G51+'CENTROCAMPISTI - GE'!H51*'Pesi e Budget Iniziale'!$B$19+'Pesi e Budget Iniziale'!$B$20*VLOOKUP(B51,SQUADRE!$A$2:$B$21,2,FALSE)+VLOOKUP(B51,'FATTORE CASA'!$A$2:$B$21,2,FALSE)*'Pesi e Budget Iniziale'!$B$21+'Pesi e Budget Iniziale'!$B$22*VLOOKUP(B51,ALLENATORE!$A$2:$B$21,2,FALSE)</f>
        <v>86.393060000000006</v>
      </c>
      <c r="J51" s="16">
        <f t="shared" si="2"/>
        <v>26.251467751855785</v>
      </c>
      <c r="K51" s="16">
        <f t="shared" si="0"/>
        <v>26.251467751855785</v>
      </c>
      <c r="L51" s="15">
        <f>'CENTROCAMPISTI - GE'!D51*'Pesi e Budget Iniziale'!$D$15+'CENTROCAMPISTI - GE'!E51*'Pesi e Budget Iniziale'!$D$16+'CENTROCAMPISTI - GE'!F51*'Pesi e Budget Iniziale'!$D$17+'Pesi e Budget Iniziale'!$D$18*'CENTROCAMPISTI - GE'!G51+'CENTROCAMPISTI - GE'!H51*'Pesi e Budget Iniziale'!$D$19+'Pesi e Budget Iniziale'!$D$20*VLOOKUP(B51,SQUADRE!$A$2:$B$21,2,FALSE)+VLOOKUP(B51,'FATTORE CASA'!$A$2:$B$21,2,FALSE)*'Pesi e Budget Iniziale'!$D$21+'Pesi e Budget Iniziale'!$D$22*VLOOKUP(B51,ALLENATORE!$A$2:$B$21,2,FALSE)</f>
        <v>82.395560000000003</v>
      </c>
      <c r="M51" s="16">
        <f t="shared" si="3"/>
        <v>19.036060327332464</v>
      </c>
      <c r="N51" s="16">
        <f t="shared" si="1"/>
        <v>19.036060327332464</v>
      </c>
      <c r="P51" s="19"/>
    </row>
    <row r="52" spans="1:16" ht="12.75" customHeight="1">
      <c r="A52" s="9" t="s">
        <v>233</v>
      </c>
      <c r="B52" s="46" t="s">
        <v>26</v>
      </c>
      <c r="C52" s="46">
        <v>8</v>
      </c>
      <c r="D52" s="14">
        <v>6</v>
      </c>
      <c r="E52" s="14">
        <v>6.5</v>
      </c>
      <c r="F52" s="14">
        <v>5.5</v>
      </c>
      <c r="G52" s="14">
        <v>6</v>
      </c>
      <c r="H52" s="14">
        <v>5.5</v>
      </c>
      <c r="I52" s="15">
        <f>'CENTROCAMPISTI - GE'!D52*'Pesi e Budget Iniziale'!$B$15+'CENTROCAMPISTI - GE'!E52*'Pesi e Budget Iniziale'!$B$16+'CENTROCAMPISTI - GE'!F52*'Pesi e Budget Iniziale'!$B$17+'Pesi e Budget Iniziale'!$B$18*'CENTROCAMPISTI - GE'!G52+'CENTROCAMPISTI - GE'!H52*'Pesi e Budget Iniziale'!$B$19+'Pesi e Budget Iniziale'!$B$20*VLOOKUP(B52,SQUADRE!$A$2:$B$21,2,FALSE)+VLOOKUP(B52,'FATTORE CASA'!$A$2:$B$21,2,FALSE)*'Pesi e Budget Iniziale'!$B$21+'Pesi e Budget Iniziale'!$B$22*VLOOKUP(B52,ALLENATORE!$A$2:$B$21,2,FALSE)</f>
        <v>81.812293333333315</v>
      </c>
      <c r="J52" s="16">
        <f t="shared" si="2"/>
        <v>15.69663450874318</v>
      </c>
      <c r="K52" s="16">
        <f t="shared" si="0"/>
        <v>15.69663450874318</v>
      </c>
      <c r="L52" s="15">
        <f>'CENTROCAMPISTI - GE'!D52*'Pesi e Budget Iniziale'!$D$15+'CENTROCAMPISTI - GE'!E52*'Pesi e Budget Iniziale'!$D$16+'CENTROCAMPISTI - GE'!F52*'Pesi e Budget Iniziale'!$D$17+'Pesi e Budget Iniziale'!$D$18*'CENTROCAMPISTI - GE'!G52+'CENTROCAMPISTI - GE'!H52*'Pesi e Budget Iniziale'!$D$19+'Pesi e Budget Iniziale'!$D$20*VLOOKUP(B52,SQUADRE!$A$2:$B$21,2,FALSE)+VLOOKUP(B52,'FATTORE CASA'!$A$2:$B$21,2,FALSE)*'Pesi e Budget Iniziale'!$D$21+'Pesi e Budget Iniziale'!$D$22*VLOOKUP(B52,ALLENATORE!$A$2:$B$21,2,FALSE)</f>
        <v>78.497293333333332</v>
      </c>
      <c r="M52" s="16">
        <f t="shared" si="3"/>
        <v>9.0019804958260039</v>
      </c>
      <c r="N52" s="16">
        <f t="shared" si="1"/>
        <v>9.0019804958260039</v>
      </c>
      <c r="P52" s="19"/>
    </row>
    <row r="53" spans="1:16" ht="12.75" customHeight="1">
      <c r="A53" s="9" t="s">
        <v>234</v>
      </c>
      <c r="B53" s="46" t="s">
        <v>92</v>
      </c>
      <c r="C53" s="46">
        <v>8</v>
      </c>
      <c r="D53" s="14">
        <v>9</v>
      </c>
      <c r="E53" s="14">
        <v>7.5</v>
      </c>
      <c r="F53" s="14">
        <v>5</v>
      </c>
      <c r="G53" s="14">
        <v>5</v>
      </c>
      <c r="H53" s="14">
        <v>7</v>
      </c>
      <c r="I53" s="15">
        <f>'CENTROCAMPISTI - GE'!D53*'Pesi e Budget Iniziale'!$B$15+'CENTROCAMPISTI - GE'!E53*'Pesi e Budget Iniziale'!$B$16+'CENTROCAMPISTI - GE'!F53*'Pesi e Budget Iniziale'!$B$17+'Pesi e Budget Iniziale'!$B$18*'CENTROCAMPISTI - GE'!G53+'CENTROCAMPISTI - GE'!H53*'Pesi e Budget Iniziale'!$B$19+'Pesi e Budget Iniziale'!$B$20*VLOOKUP(B53,SQUADRE!$A$2:$B$21,2,FALSE)+VLOOKUP(B53,'FATTORE CASA'!$A$2:$B$21,2,FALSE)*'Pesi e Budget Iniziale'!$B$21+'Pesi e Budget Iniziale'!$B$22*VLOOKUP(B53,ALLENATORE!$A$2:$B$21,2,FALSE)</f>
        <v>79.00914666666668</v>
      </c>
      <c r="J53" s="16">
        <f t="shared" si="2"/>
        <v>9.2377275668222865</v>
      </c>
      <c r="K53" s="16">
        <f t="shared" si="0"/>
        <v>9.2377275668222865</v>
      </c>
      <c r="L53" s="15">
        <f>'CENTROCAMPISTI - GE'!D53*'Pesi e Budget Iniziale'!$D$15+'CENTROCAMPISTI - GE'!E53*'Pesi e Budget Iniziale'!$D$16+'CENTROCAMPISTI - GE'!F53*'Pesi e Budget Iniziale'!$D$17+'Pesi e Budget Iniziale'!$D$18*'CENTROCAMPISTI - GE'!G53+'CENTROCAMPISTI - GE'!H53*'Pesi e Budget Iniziale'!$D$19+'Pesi e Budget Iniziale'!$D$20*VLOOKUP(B53,SQUADRE!$A$2:$B$21,2,FALSE)+VLOOKUP(B53,'FATTORE CASA'!$A$2:$B$21,2,FALSE)*'Pesi e Budget Iniziale'!$D$21+'Pesi e Budget Iniziale'!$D$22*VLOOKUP(B53,ALLENATORE!$A$2:$B$21,2,FALSE)</f>
        <v>75.271646666666669</v>
      </c>
      <c r="M53" s="16">
        <f t="shared" si="3"/>
        <v>0.69921443871531608</v>
      </c>
      <c r="N53" s="16">
        <f t="shared" si="1"/>
        <v>0.69921443871531608</v>
      </c>
      <c r="P53" s="19"/>
    </row>
    <row r="54" spans="1:16" ht="12.75" customHeight="1">
      <c r="A54" s="9" t="s">
        <v>238</v>
      </c>
      <c r="B54" s="46" t="s">
        <v>94</v>
      </c>
      <c r="C54" s="46">
        <v>8</v>
      </c>
      <c r="D54" s="14">
        <v>9</v>
      </c>
      <c r="E54" s="14">
        <v>8</v>
      </c>
      <c r="F54" s="14">
        <v>6</v>
      </c>
      <c r="G54" s="14">
        <v>5</v>
      </c>
      <c r="H54" s="14">
        <v>8</v>
      </c>
      <c r="I54" s="15">
        <f>'CENTROCAMPISTI - GE'!D54*'Pesi e Budget Iniziale'!$B$15+'CENTROCAMPISTI - GE'!E54*'Pesi e Budget Iniziale'!$B$16+'CENTROCAMPISTI - GE'!F54*'Pesi e Budget Iniziale'!$B$17+'Pesi e Budget Iniziale'!$B$18*'CENTROCAMPISTI - GE'!G54+'CENTROCAMPISTI - GE'!H54*'Pesi e Budget Iniziale'!$B$19+'Pesi e Budget Iniziale'!$B$20*VLOOKUP(B54,SQUADRE!$A$2:$B$21,2,FALSE)+VLOOKUP(B54,'FATTORE CASA'!$A$2:$B$21,2,FALSE)*'Pesi e Budget Iniziale'!$B$21+'Pesi e Budget Iniziale'!$B$22*VLOOKUP(B54,ALLENATORE!$A$2:$B$21,2,FALSE)</f>
        <v>83.027186666666665</v>
      </c>
      <c r="J54" s="16">
        <f t="shared" si="2"/>
        <v>18.495946823603724</v>
      </c>
      <c r="K54" s="16">
        <f t="shared" si="0"/>
        <v>18.495946823603724</v>
      </c>
      <c r="L54" s="15">
        <f>'CENTROCAMPISTI - GE'!D54*'Pesi e Budget Iniziale'!$D$15+'CENTROCAMPISTI - GE'!E54*'Pesi e Budget Iniziale'!$D$16+'CENTROCAMPISTI - GE'!F54*'Pesi e Budget Iniziale'!$D$17+'Pesi e Budget Iniziale'!$D$18*'CENTROCAMPISTI - GE'!G54+'CENTROCAMPISTI - GE'!H54*'Pesi e Budget Iniziale'!$D$19+'Pesi e Budget Iniziale'!$D$20*VLOOKUP(B54,SQUADRE!$A$2:$B$21,2,FALSE)+VLOOKUP(B54,'FATTORE CASA'!$A$2:$B$21,2,FALSE)*'Pesi e Budget Iniziale'!$D$21+'Pesi e Budget Iniziale'!$D$22*VLOOKUP(B54,ALLENATORE!$A$2:$B$21,2,FALSE)</f>
        <v>78.997186666666678</v>
      </c>
      <c r="M54" s="16">
        <f t="shared" si="3"/>
        <v>10.288698425308681</v>
      </c>
      <c r="N54" s="16">
        <f t="shared" si="1"/>
        <v>10.288698425308681</v>
      </c>
      <c r="P54" s="19"/>
    </row>
    <row r="55" spans="1:16" ht="12.75" customHeight="1">
      <c r="A55" s="9" t="s">
        <v>241</v>
      </c>
      <c r="B55" s="46" t="s">
        <v>20</v>
      </c>
      <c r="C55" s="46">
        <v>8</v>
      </c>
      <c r="D55" s="14">
        <v>6</v>
      </c>
      <c r="E55" s="14">
        <v>6</v>
      </c>
      <c r="F55" s="14">
        <v>6</v>
      </c>
      <c r="G55" s="14">
        <v>6</v>
      </c>
      <c r="H55" s="14">
        <v>5</v>
      </c>
      <c r="I55" s="15">
        <f>'CENTROCAMPISTI - GE'!D55*'Pesi e Budget Iniziale'!$B$15+'CENTROCAMPISTI - GE'!E55*'Pesi e Budget Iniziale'!$B$16+'CENTROCAMPISTI - GE'!F55*'Pesi e Budget Iniziale'!$B$17+'Pesi e Budget Iniziale'!$B$18*'CENTROCAMPISTI - GE'!G55+'CENTROCAMPISTI - GE'!H55*'Pesi e Budget Iniziale'!$B$19+'Pesi e Budget Iniziale'!$B$20*VLOOKUP(B55,SQUADRE!$A$2:$B$21,2,FALSE)+VLOOKUP(B55,'FATTORE CASA'!$A$2:$B$21,2,FALSE)*'Pesi e Budget Iniziale'!$B$21+'Pesi e Budget Iniziale'!$B$22*VLOOKUP(B55,ALLENATORE!$A$2:$B$21,2,FALSE)</f>
        <v>78.758723333333322</v>
      </c>
      <c r="J55" s="16">
        <f t="shared" si="2"/>
        <v>8.6607113780799523</v>
      </c>
      <c r="K55" s="16">
        <f t="shared" si="0"/>
        <v>8.6607113780799523</v>
      </c>
      <c r="L55" s="15">
        <f>'CENTROCAMPISTI - GE'!D55*'Pesi e Budget Iniziale'!$D$15+'CENTROCAMPISTI - GE'!E55*'Pesi e Budget Iniziale'!$D$16+'CENTROCAMPISTI - GE'!F55*'Pesi e Budget Iniziale'!$D$17+'Pesi e Budget Iniziale'!$D$18*'CENTROCAMPISTI - GE'!G55+'CENTROCAMPISTI - GE'!H55*'Pesi e Budget Iniziale'!$D$19+'Pesi e Budget Iniziale'!$D$20*VLOOKUP(B55,SQUADRE!$A$2:$B$21,2,FALSE)+VLOOKUP(B55,'FATTORE CASA'!$A$2:$B$21,2,FALSE)*'Pesi e Budget Iniziale'!$D$21+'Pesi e Budget Iniziale'!$D$22*VLOOKUP(B55,ALLENATORE!$A$2:$B$21,2,FALSE)</f>
        <v>75.638723333333331</v>
      </c>
      <c r="M55" s="16">
        <f t="shared" si="3"/>
        <v>1.644064263667417</v>
      </c>
      <c r="N55" s="16">
        <f t="shared" si="1"/>
        <v>1.644064263667417</v>
      </c>
      <c r="P55" s="19"/>
    </row>
    <row r="56" spans="1:16" ht="12.75" customHeight="1">
      <c r="A56" s="9" t="s">
        <v>242</v>
      </c>
      <c r="B56" s="46" t="s">
        <v>20</v>
      </c>
      <c r="C56" s="46">
        <v>7</v>
      </c>
      <c r="D56" s="14">
        <v>7</v>
      </c>
      <c r="E56" s="14">
        <v>6</v>
      </c>
      <c r="F56" s="14">
        <v>5</v>
      </c>
      <c r="G56" s="14">
        <v>5</v>
      </c>
      <c r="H56" s="14">
        <v>6</v>
      </c>
      <c r="I56" s="15">
        <f>'CENTROCAMPISTI - GE'!D56*'Pesi e Budget Iniziale'!$B$15+'CENTROCAMPISTI - GE'!E56*'Pesi e Budget Iniziale'!$B$16+'CENTROCAMPISTI - GE'!F56*'Pesi e Budget Iniziale'!$B$17+'Pesi e Budget Iniziale'!$B$18*'CENTROCAMPISTI - GE'!G56+'CENTROCAMPISTI - GE'!H56*'Pesi e Budget Iniziale'!$B$19+'Pesi e Budget Iniziale'!$B$20*VLOOKUP(B56,SQUADRE!$A$2:$B$21,2,FALSE)+VLOOKUP(B56,'FATTORE CASA'!$A$2:$B$21,2,FALSE)*'Pesi e Budget Iniziale'!$B$21+'Pesi e Budget Iniziale'!$B$22*VLOOKUP(B56,ALLENATORE!$A$2:$B$21,2,FALSE)</f>
        <v>78.401223333333334</v>
      </c>
      <c r="J56" s="16">
        <f t="shared" si="2"/>
        <v>7.8369730916768106</v>
      </c>
      <c r="K56" s="16">
        <f t="shared" si="0"/>
        <v>7.8369730916768106</v>
      </c>
      <c r="L56" s="15">
        <f>'CENTROCAMPISTI - GE'!D56*'Pesi e Budget Iniziale'!$D$15+'CENTROCAMPISTI - GE'!E56*'Pesi e Budget Iniziale'!$D$16+'CENTROCAMPISTI - GE'!F56*'Pesi e Budget Iniziale'!$D$17+'Pesi e Budget Iniziale'!$D$18*'CENTROCAMPISTI - GE'!G56+'CENTROCAMPISTI - GE'!H56*'Pesi e Budget Iniziale'!$D$19+'Pesi e Budget Iniziale'!$D$20*VLOOKUP(B56,SQUADRE!$A$2:$B$21,2,FALSE)+VLOOKUP(B56,'FATTORE CASA'!$A$2:$B$21,2,FALSE)*'Pesi e Budget Iniziale'!$D$21+'Pesi e Budget Iniziale'!$D$22*VLOOKUP(B56,ALLENATORE!$A$2:$B$21,2,FALSE)</f>
        <v>75.346223333333327</v>
      </c>
      <c r="M56" s="16">
        <f t="shared" si="3"/>
        <v>0.89117365825757133</v>
      </c>
      <c r="N56" s="16">
        <f t="shared" si="1"/>
        <v>0.89117365825757133</v>
      </c>
      <c r="P56" s="19"/>
    </row>
    <row r="57" spans="1:16" ht="12.75" customHeight="1">
      <c r="A57" s="9" t="s">
        <v>245</v>
      </c>
      <c r="B57" s="46" t="s">
        <v>31</v>
      </c>
      <c r="C57" s="46">
        <v>9</v>
      </c>
      <c r="D57" s="14">
        <v>6</v>
      </c>
      <c r="E57" s="14">
        <v>6</v>
      </c>
      <c r="F57" s="14">
        <v>6</v>
      </c>
      <c r="G57" s="14">
        <v>6</v>
      </c>
      <c r="H57" s="14">
        <v>5</v>
      </c>
      <c r="I57" s="15">
        <f>'CENTROCAMPISTI - GE'!D57*'Pesi e Budget Iniziale'!$B$15+'CENTROCAMPISTI - GE'!E57*'Pesi e Budget Iniziale'!$B$16+'CENTROCAMPISTI - GE'!F57*'Pesi e Budget Iniziale'!$B$17+'Pesi e Budget Iniziale'!$B$18*'CENTROCAMPISTI - GE'!G57+'CENTROCAMPISTI - GE'!H57*'Pesi e Budget Iniziale'!$B$19+'Pesi e Budget Iniziale'!$B$20*VLOOKUP(B57,SQUADRE!$A$2:$B$21,2,FALSE)+VLOOKUP(B57,'FATTORE CASA'!$A$2:$B$21,2,FALSE)*'Pesi e Budget Iniziale'!$B$21+'Pesi e Budget Iniziale'!$B$22*VLOOKUP(B57,ALLENATORE!$A$2:$B$21,2,FALSE)</f>
        <v>80.097723333333349</v>
      </c>
      <c r="J57" s="16">
        <f t="shared" si="2"/>
        <v>11.745985687153677</v>
      </c>
      <c r="K57" s="16">
        <f t="shared" si="0"/>
        <v>11.745985687153677</v>
      </c>
      <c r="L57" s="15">
        <f>'CENTROCAMPISTI - GE'!D57*'Pesi e Budget Iniziale'!$D$15+'CENTROCAMPISTI - GE'!E57*'Pesi e Budget Iniziale'!$D$16+'CENTROCAMPISTI - GE'!F57*'Pesi e Budget Iniziale'!$D$17+'Pesi e Budget Iniziale'!$D$18*'CENTROCAMPISTI - GE'!G57+'CENTROCAMPISTI - GE'!H57*'Pesi e Budget Iniziale'!$D$19+'Pesi e Budget Iniziale'!$D$20*VLOOKUP(B57,SQUADRE!$A$2:$B$21,2,FALSE)+VLOOKUP(B57,'FATTORE CASA'!$A$2:$B$21,2,FALSE)*'Pesi e Budget Iniziale'!$D$21+'Pesi e Budget Iniziale'!$D$22*VLOOKUP(B57,ALLENATORE!$A$2:$B$21,2,FALSE)</f>
        <v>76.977723333333344</v>
      </c>
      <c r="M57" s="16">
        <f t="shared" si="3"/>
        <v>5.0906301462102448</v>
      </c>
      <c r="N57" s="16">
        <f t="shared" si="1"/>
        <v>5.0906301462102448</v>
      </c>
      <c r="P57" s="19"/>
    </row>
    <row r="58" spans="1:16" ht="12.75" customHeight="1">
      <c r="A58" s="9" t="s">
        <v>246</v>
      </c>
      <c r="B58" s="46" t="s">
        <v>52</v>
      </c>
      <c r="C58" s="46">
        <v>9</v>
      </c>
      <c r="D58" s="14">
        <v>9</v>
      </c>
      <c r="E58" s="14">
        <v>7</v>
      </c>
      <c r="F58" s="14">
        <v>6</v>
      </c>
      <c r="G58" s="14">
        <v>5</v>
      </c>
      <c r="H58" s="14">
        <v>6</v>
      </c>
      <c r="I58" s="15">
        <f>'CENTROCAMPISTI - GE'!D58*'Pesi e Budget Iniziale'!$B$15+'CENTROCAMPISTI - GE'!E58*'Pesi e Budget Iniziale'!$B$16+'CENTROCAMPISTI - GE'!F58*'Pesi e Budget Iniziale'!$B$17+'Pesi e Budget Iniziale'!$B$18*'CENTROCAMPISTI - GE'!G58+'CENTROCAMPISTI - GE'!H58*'Pesi e Budget Iniziale'!$B$19+'Pesi e Budget Iniziale'!$B$20*VLOOKUP(B58,SQUADRE!$A$2:$B$21,2,FALSE)+VLOOKUP(B58,'FATTORE CASA'!$A$2:$B$21,2,FALSE)*'Pesi e Budget Iniziale'!$B$21+'Pesi e Budget Iniziale'!$B$22*VLOOKUP(B58,ALLENATORE!$A$2:$B$21,2,FALSE)</f>
        <v>81.716873333333325</v>
      </c>
      <c r="J58" s="16">
        <f t="shared" si="2"/>
        <v>15.476771271572325</v>
      </c>
      <c r="K58" s="16">
        <f t="shared" si="0"/>
        <v>15.476771271572325</v>
      </c>
      <c r="L58" s="15">
        <f>'CENTROCAMPISTI - GE'!D58*'Pesi e Budget Iniziale'!$D$15+'CENTROCAMPISTI - GE'!E58*'Pesi e Budget Iniziale'!$D$16+'CENTROCAMPISTI - GE'!F58*'Pesi e Budget Iniziale'!$D$17+'Pesi e Budget Iniziale'!$D$18*'CENTROCAMPISTI - GE'!G58+'CENTROCAMPISTI - GE'!H58*'Pesi e Budget Iniziale'!$D$19+'Pesi e Budget Iniziale'!$D$20*VLOOKUP(B58,SQUADRE!$A$2:$B$21,2,FALSE)+VLOOKUP(B58,'FATTORE CASA'!$A$2:$B$21,2,FALSE)*'Pesi e Budget Iniziale'!$D$21+'Pesi e Budget Iniziale'!$D$22*VLOOKUP(B58,ALLENATORE!$A$2:$B$21,2,FALSE)</f>
        <v>78.141873333333322</v>
      </c>
      <c r="M58" s="16">
        <f t="shared" si="3"/>
        <v>8.0871347557413102</v>
      </c>
      <c r="N58" s="16">
        <f t="shared" si="1"/>
        <v>8.0871347557413102</v>
      </c>
      <c r="P58" s="19"/>
    </row>
    <row r="59" spans="1:16" ht="12.75" customHeight="1">
      <c r="A59" s="9" t="s">
        <v>248</v>
      </c>
      <c r="B59" s="46" t="s">
        <v>56</v>
      </c>
      <c r="C59" s="46">
        <v>7</v>
      </c>
      <c r="D59" s="14">
        <v>7.5</v>
      </c>
      <c r="E59" s="14">
        <v>6.5</v>
      </c>
      <c r="F59" s="14">
        <v>7</v>
      </c>
      <c r="G59" s="14">
        <v>5.5</v>
      </c>
      <c r="H59" s="14">
        <v>6.5</v>
      </c>
      <c r="I59" s="15">
        <f>'CENTROCAMPISTI - GE'!D59*'Pesi e Budget Iniziale'!$B$15+'CENTROCAMPISTI - GE'!E59*'Pesi e Budget Iniziale'!$B$16+'CENTROCAMPISTI - GE'!F59*'Pesi e Budget Iniziale'!$B$17+'Pesi e Budget Iniziale'!$B$18*'CENTROCAMPISTI - GE'!G59+'CENTROCAMPISTI - GE'!H59*'Pesi e Budget Iniziale'!$B$19+'Pesi e Budget Iniziale'!$B$20*VLOOKUP(B59,SQUADRE!$A$2:$B$21,2,FALSE)+VLOOKUP(B59,'FATTORE CASA'!$A$2:$B$21,2,FALSE)*'Pesi e Budget Iniziale'!$B$21+'Pesi e Budget Iniziale'!$B$22*VLOOKUP(B59,ALLENATORE!$A$2:$B$21,2,FALSE)</f>
        <v>80.176005000000004</v>
      </c>
      <c r="J59" s="16">
        <f t="shared" si="2"/>
        <v>11.92635941010969</v>
      </c>
      <c r="K59" s="16">
        <f t="shared" si="0"/>
        <v>11.92635941010969</v>
      </c>
      <c r="L59" s="15">
        <f>'CENTROCAMPISTI - GE'!D59*'Pesi e Budget Iniziale'!$D$15+'CENTROCAMPISTI - GE'!E59*'Pesi e Budget Iniziale'!$D$16+'CENTROCAMPISTI - GE'!F59*'Pesi e Budget Iniziale'!$D$17+'Pesi e Budget Iniziale'!$D$18*'CENTROCAMPISTI - GE'!G59+'CENTROCAMPISTI - GE'!H59*'Pesi e Budget Iniziale'!$D$19+'Pesi e Budget Iniziale'!$D$20*VLOOKUP(B59,SQUADRE!$A$2:$B$21,2,FALSE)+VLOOKUP(B59,'FATTORE CASA'!$A$2:$B$21,2,FALSE)*'Pesi e Budget Iniziale'!$D$21+'Pesi e Budget Iniziale'!$D$22*VLOOKUP(B59,ALLENATORE!$A$2:$B$21,2,FALSE)</f>
        <v>76.763505000000009</v>
      </c>
      <c r="M59" s="16">
        <f t="shared" si="3"/>
        <v>4.5392353746778582</v>
      </c>
      <c r="N59" s="16">
        <f t="shared" si="1"/>
        <v>4.5392353746778582</v>
      </c>
      <c r="P59" s="19"/>
    </row>
    <row r="60" spans="1:16" ht="12.75" customHeight="1">
      <c r="A60" s="9" t="s">
        <v>250</v>
      </c>
      <c r="B60" s="46" t="s">
        <v>26</v>
      </c>
      <c r="C60" s="46">
        <v>9</v>
      </c>
      <c r="D60" s="14">
        <v>5.5</v>
      </c>
      <c r="E60" s="14">
        <v>6</v>
      </c>
      <c r="F60" s="14">
        <v>6</v>
      </c>
      <c r="G60" s="14">
        <v>5</v>
      </c>
      <c r="H60" s="14">
        <v>6</v>
      </c>
      <c r="I60" s="15">
        <f>'CENTROCAMPISTI - GE'!D60*'Pesi e Budget Iniziale'!$B$15+'CENTROCAMPISTI - GE'!E60*'Pesi e Budget Iniziale'!$B$16+'CENTROCAMPISTI - GE'!F60*'Pesi e Budget Iniziale'!$B$17+'Pesi e Budget Iniziale'!$B$18*'CENTROCAMPISTI - GE'!G60+'CENTROCAMPISTI - GE'!H60*'Pesi e Budget Iniziale'!$B$19+'Pesi e Budget Iniziale'!$B$20*VLOOKUP(B60,SQUADRE!$A$2:$B$21,2,FALSE)+VLOOKUP(B60,'FATTORE CASA'!$A$2:$B$21,2,FALSE)*'Pesi e Budget Iniziale'!$B$21+'Pesi e Budget Iniziale'!$B$22*VLOOKUP(B60,ALLENATORE!$A$2:$B$21,2,FALSE)</f>
        <v>80.084398333333326</v>
      </c>
      <c r="J60" s="16">
        <f t="shared" si="2"/>
        <v>11.715282714660418</v>
      </c>
      <c r="K60" s="16">
        <f t="shared" si="0"/>
        <v>11.715282714660418</v>
      </c>
      <c r="L60" s="15">
        <f>'CENTROCAMPISTI - GE'!D60*'Pesi e Budget Iniziale'!$D$15+'CENTROCAMPISTI - GE'!E60*'Pesi e Budget Iniziale'!$D$16+'CENTROCAMPISTI - GE'!F60*'Pesi e Budget Iniziale'!$D$17+'Pesi e Budget Iniziale'!$D$18*'CENTROCAMPISTI - GE'!G60+'CENTROCAMPISTI - GE'!H60*'Pesi e Budget Iniziale'!$D$19+'Pesi e Budget Iniziale'!$D$20*VLOOKUP(B60,SQUADRE!$A$2:$B$21,2,FALSE)+VLOOKUP(B60,'FATTORE CASA'!$A$2:$B$21,2,FALSE)*'Pesi e Budget Iniziale'!$D$21+'Pesi e Budget Iniziale'!$D$22*VLOOKUP(B60,ALLENATORE!$A$2:$B$21,2,FALSE)</f>
        <v>76.964398333333335</v>
      </c>
      <c r="M60" s="16">
        <f t="shared" si="3"/>
        <v>5.056331796408216</v>
      </c>
      <c r="N60" s="16">
        <f t="shared" si="1"/>
        <v>5.056331796408216</v>
      </c>
      <c r="P60" s="19"/>
    </row>
    <row r="61" spans="1:16" ht="12.75" customHeight="1">
      <c r="A61" s="9" t="s">
        <v>251</v>
      </c>
      <c r="B61" s="46" t="s">
        <v>60</v>
      </c>
      <c r="C61" s="46">
        <v>7</v>
      </c>
      <c r="D61" s="14">
        <v>8</v>
      </c>
      <c r="E61" s="14">
        <v>6</v>
      </c>
      <c r="F61" s="14">
        <v>7</v>
      </c>
      <c r="G61" s="14">
        <v>6</v>
      </c>
      <c r="H61" s="14">
        <v>8</v>
      </c>
      <c r="I61" s="15">
        <f>'CENTROCAMPISTI - GE'!D61*'Pesi e Budget Iniziale'!$B$15+'CENTROCAMPISTI - GE'!E61*'Pesi e Budget Iniziale'!$B$16+'CENTROCAMPISTI - GE'!F61*'Pesi e Budget Iniziale'!$B$17+'Pesi e Budget Iniziale'!$B$18*'CENTROCAMPISTI - GE'!G61+'CENTROCAMPISTI - GE'!H61*'Pesi e Budget Iniziale'!$B$19+'Pesi e Budget Iniziale'!$B$20*VLOOKUP(B61,SQUADRE!$A$2:$B$21,2,FALSE)+VLOOKUP(B61,'FATTORE CASA'!$A$2:$B$21,2,FALSE)*'Pesi e Budget Iniziale'!$B$21+'Pesi e Budget Iniziale'!$B$22*VLOOKUP(B61,ALLENATORE!$A$2:$B$21,2,FALSE)</f>
        <v>78.288643333333326</v>
      </c>
      <c r="J61" s="16">
        <f t="shared" si="2"/>
        <v>7.5775704167585616</v>
      </c>
      <c r="K61" s="16">
        <f t="shared" si="0"/>
        <v>7.5775704167585616</v>
      </c>
      <c r="L61" s="15">
        <f>'CENTROCAMPISTI - GE'!D61*'Pesi e Budget Iniziale'!$D$15+'CENTROCAMPISTI - GE'!E61*'Pesi e Budget Iniziale'!$D$16+'CENTROCAMPISTI - GE'!F61*'Pesi e Budget Iniziale'!$D$17+'Pesi e Budget Iniziale'!$D$18*'CENTROCAMPISTI - GE'!G61+'CENTROCAMPISTI - GE'!H61*'Pesi e Budget Iniziale'!$D$19+'Pesi e Budget Iniziale'!$D$20*VLOOKUP(B61,SQUADRE!$A$2:$B$21,2,FALSE)+VLOOKUP(B61,'FATTORE CASA'!$A$2:$B$21,2,FALSE)*'Pesi e Budget Iniziale'!$D$21+'Pesi e Budget Iniziale'!$D$22*VLOOKUP(B61,ALLENATORE!$A$2:$B$21,2,FALSE)</f>
        <v>75.103643333333324</v>
      </c>
      <c r="M61" s="16">
        <f t="shared" si="3"/>
        <v>0.26677638283767635</v>
      </c>
      <c r="N61" s="16">
        <f t="shared" si="1"/>
        <v>0.26677638283767635</v>
      </c>
      <c r="P61" s="19"/>
    </row>
    <row r="62" spans="1:16" ht="12.75" customHeight="1">
      <c r="A62" s="9" t="s">
        <v>253</v>
      </c>
      <c r="B62" s="46" t="s">
        <v>62</v>
      </c>
      <c r="C62" s="46">
        <v>8</v>
      </c>
      <c r="D62" s="14">
        <v>8.5</v>
      </c>
      <c r="E62" s="14">
        <v>6</v>
      </c>
      <c r="F62" s="14">
        <v>7.5</v>
      </c>
      <c r="G62" s="14">
        <v>5.5</v>
      </c>
      <c r="H62" s="14">
        <v>7.5</v>
      </c>
      <c r="I62" s="15">
        <f>'CENTROCAMPISTI - GE'!D62*'Pesi e Budget Iniziale'!$B$15+'CENTROCAMPISTI - GE'!E62*'Pesi e Budget Iniziale'!$B$16+'CENTROCAMPISTI - GE'!F62*'Pesi e Budget Iniziale'!$B$17+'Pesi e Budget Iniziale'!$B$18*'CENTROCAMPISTI - GE'!G62+'CENTROCAMPISTI - GE'!H62*'Pesi e Budget Iniziale'!$B$19+'Pesi e Budget Iniziale'!$B$20*VLOOKUP(B62,SQUADRE!$A$2:$B$21,2,FALSE)+VLOOKUP(B62,'FATTORE CASA'!$A$2:$B$21,2,FALSE)*'Pesi e Budget Iniziale'!$B$21+'Pesi e Budget Iniziale'!$B$22*VLOOKUP(B62,ALLENATORE!$A$2:$B$21,2,FALSE)</f>
        <v>78.468953333333332</v>
      </c>
      <c r="J62" s="16">
        <f t="shared" si="2"/>
        <v>7.9930340543008214</v>
      </c>
      <c r="K62" s="16">
        <f t="shared" si="0"/>
        <v>7.9930340543008214</v>
      </c>
      <c r="L62" s="15">
        <f>'CENTROCAMPISTI - GE'!D62*'Pesi e Budget Iniziale'!$D$15+'CENTROCAMPISTI - GE'!E62*'Pesi e Budget Iniziale'!$D$16+'CENTROCAMPISTI - GE'!F62*'Pesi e Budget Iniziale'!$D$17+'Pesi e Budget Iniziale'!$D$18*'CENTROCAMPISTI - GE'!G62+'CENTROCAMPISTI - GE'!H62*'Pesi e Budget Iniziale'!$D$19+'Pesi e Budget Iniziale'!$D$20*VLOOKUP(B62,SQUADRE!$A$2:$B$21,2,FALSE)+VLOOKUP(B62,'FATTORE CASA'!$A$2:$B$21,2,FALSE)*'Pesi e Budget Iniziale'!$D$21+'Pesi e Budget Iniziale'!$D$22*VLOOKUP(B62,ALLENATORE!$A$2:$B$21,2,FALSE)</f>
        <v>75.25145333333333</v>
      </c>
      <c r="M62" s="16">
        <f t="shared" si="3"/>
        <v>0.64723710210479624</v>
      </c>
      <c r="N62" s="16">
        <f t="shared" si="1"/>
        <v>0.64723710210479624</v>
      </c>
      <c r="P62" s="19"/>
    </row>
    <row r="63" spans="1:16" ht="12.75" customHeight="1">
      <c r="A63" s="9" t="s">
        <v>255</v>
      </c>
      <c r="B63" s="46" t="s">
        <v>94</v>
      </c>
      <c r="C63" s="46">
        <v>6</v>
      </c>
      <c r="D63" s="14">
        <v>8</v>
      </c>
      <c r="E63" s="14">
        <v>6</v>
      </c>
      <c r="F63" s="14">
        <v>8</v>
      </c>
      <c r="G63" s="14">
        <v>5</v>
      </c>
      <c r="H63" s="14">
        <v>8</v>
      </c>
      <c r="I63" s="15">
        <f>'CENTROCAMPISTI - GE'!D63*'Pesi e Budget Iniziale'!$B$15+'CENTROCAMPISTI - GE'!E63*'Pesi e Budget Iniziale'!$B$16+'CENTROCAMPISTI - GE'!F63*'Pesi e Budget Iniziale'!$B$17+'Pesi e Budget Iniziale'!$B$18*'CENTROCAMPISTI - GE'!G63+'CENTROCAMPISTI - GE'!H63*'Pesi e Budget Iniziale'!$B$19+'Pesi e Budget Iniziale'!$B$20*VLOOKUP(B63,SQUADRE!$A$2:$B$21,2,FALSE)+VLOOKUP(B63,'FATTORE CASA'!$A$2:$B$21,2,FALSE)*'Pesi e Budget Iniziale'!$B$21+'Pesi e Budget Iniziale'!$B$22*VLOOKUP(B63,ALLENATORE!$A$2:$B$21,2,FALSE)</f>
        <v>81.158436666666674</v>
      </c>
      <c r="J63" s="16">
        <f t="shared" si="2"/>
        <v>14.19004214467811</v>
      </c>
      <c r="K63" s="16">
        <f t="shared" si="0"/>
        <v>14.19004214467811</v>
      </c>
      <c r="L63" s="15">
        <f>'CENTROCAMPISTI - GE'!D63*'Pesi e Budget Iniziale'!$D$15+'CENTROCAMPISTI - GE'!E63*'Pesi e Budget Iniziale'!$D$16+'CENTROCAMPISTI - GE'!F63*'Pesi e Budget Iniziale'!$D$17+'Pesi e Budget Iniziale'!$D$18*'CENTROCAMPISTI - GE'!G63+'CENTROCAMPISTI - GE'!H63*'Pesi e Budget Iniziale'!$D$19+'Pesi e Budget Iniziale'!$D$20*VLOOKUP(B63,SQUADRE!$A$2:$B$21,2,FALSE)+VLOOKUP(B63,'FATTORE CASA'!$A$2:$B$21,2,FALSE)*'Pesi e Budget Iniziale'!$D$21+'Pesi e Budget Iniziale'!$D$22*VLOOKUP(B63,ALLENATORE!$A$2:$B$21,2,FALSE)</f>
        <v>77.908436666666674</v>
      </c>
      <c r="M63" s="16">
        <f t="shared" si="3"/>
        <v>7.4862722829498409</v>
      </c>
      <c r="N63" s="16">
        <f t="shared" si="1"/>
        <v>7.4862722829498409</v>
      </c>
      <c r="P63" s="19"/>
    </row>
    <row r="64" spans="1:16" ht="12.75" customHeight="1">
      <c r="A64" s="9" t="s">
        <v>256</v>
      </c>
      <c r="B64" s="46" t="s">
        <v>49</v>
      </c>
      <c r="C64" s="46">
        <v>8</v>
      </c>
      <c r="D64" s="14">
        <v>5.5</v>
      </c>
      <c r="E64" s="14">
        <v>6</v>
      </c>
      <c r="F64" s="14">
        <v>6</v>
      </c>
      <c r="G64" s="14">
        <v>6.5</v>
      </c>
      <c r="H64" s="14">
        <v>6</v>
      </c>
      <c r="I64" s="15">
        <f>'CENTROCAMPISTI - GE'!D64*'Pesi e Budget Iniziale'!$B$15+'CENTROCAMPISTI - GE'!E64*'Pesi e Budget Iniziale'!$B$16+'CENTROCAMPISTI - GE'!F64*'Pesi e Budget Iniziale'!$B$17+'Pesi e Budget Iniziale'!$B$18*'CENTROCAMPISTI - GE'!G64+'CENTROCAMPISTI - GE'!H64*'Pesi e Budget Iniziale'!$B$19+'Pesi e Budget Iniziale'!$B$20*VLOOKUP(B64,SQUADRE!$A$2:$B$21,2,FALSE)+VLOOKUP(B64,'FATTORE CASA'!$A$2:$B$21,2,FALSE)*'Pesi e Budget Iniziale'!$B$21+'Pesi e Budget Iniziale'!$B$22*VLOOKUP(B64,ALLENATORE!$A$2:$B$21,2,FALSE)</f>
        <v>77.788533333333334</v>
      </c>
      <c r="J64" s="16">
        <f t="shared" si="2"/>
        <v>6.4252354393793212</v>
      </c>
      <c r="K64" s="16">
        <f t="shared" si="0"/>
        <v>6.4252354393793212</v>
      </c>
      <c r="L64" s="15">
        <f>'CENTROCAMPISTI - GE'!D64*'Pesi e Budget Iniziale'!$D$15+'CENTROCAMPISTI - GE'!E64*'Pesi e Budget Iniziale'!$D$16+'CENTROCAMPISTI - GE'!F64*'Pesi e Budget Iniziale'!$D$17+'Pesi e Budget Iniziale'!$D$18*'CENTROCAMPISTI - GE'!G64+'CENTROCAMPISTI - GE'!H64*'Pesi e Budget Iniziale'!$D$19+'Pesi e Budget Iniziale'!$D$20*VLOOKUP(B64,SQUADRE!$A$2:$B$21,2,FALSE)+VLOOKUP(B64,'FATTORE CASA'!$A$2:$B$21,2,FALSE)*'Pesi e Budget Iniziale'!$D$21+'Pesi e Budget Iniziale'!$D$22*VLOOKUP(B64,ALLENATORE!$A$2:$B$21,2,FALSE)</f>
        <v>74.668533333333329</v>
      </c>
      <c r="M64" s="16">
        <f t="shared" si="3"/>
        <v>-0.85319021996529898</v>
      </c>
      <c r="N64" s="16">
        <f t="shared" si="1"/>
        <v>1</v>
      </c>
      <c r="P64" s="19"/>
    </row>
    <row r="65" spans="1:16" ht="12.75" customHeight="1">
      <c r="A65" s="9" t="s">
        <v>258</v>
      </c>
      <c r="B65" s="46" t="s">
        <v>58</v>
      </c>
      <c r="C65" s="46">
        <v>9</v>
      </c>
      <c r="D65" s="14">
        <v>5</v>
      </c>
      <c r="E65" s="14">
        <v>6.5</v>
      </c>
      <c r="F65" s="14">
        <v>7</v>
      </c>
      <c r="G65" s="14">
        <v>6</v>
      </c>
      <c r="H65" s="14">
        <v>5.5</v>
      </c>
      <c r="I65" s="15">
        <f>'CENTROCAMPISTI - GE'!D65*'Pesi e Budget Iniziale'!$B$15+'CENTROCAMPISTI - GE'!E65*'Pesi e Budget Iniziale'!$B$16+'CENTROCAMPISTI - GE'!F65*'Pesi e Budget Iniziale'!$B$17+'Pesi e Budget Iniziale'!$B$18*'CENTROCAMPISTI - GE'!G65+'CENTROCAMPISTI - GE'!H65*'Pesi e Budget Iniziale'!$B$19+'Pesi e Budget Iniziale'!$B$20*VLOOKUP(B65,SQUADRE!$A$2:$B$21,2,FALSE)+VLOOKUP(B65,'FATTORE CASA'!$A$2:$B$21,2,FALSE)*'Pesi e Budget Iniziale'!$B$21+'Pesi e Budget Iniziale'!$B$22*VLOOKUP(B65,ALLENATORE!$A$2:$B$21,2,FALSE)</f>
        <v>79.439468333333323</v>
      </c>
      <c r="J65" s="16">
        <f t="shared" si="2"/>
        <v>10.229258845989108</v>
      </c>
      <c r="K65" s="16">
        <f t="shared" si="0"/>
        <v>10.229258845989108</v>
      </c>
      <c r="L65" s="15">
        <f>'CENTROCAMPISTI - GE'!D65*'Pesi e Budget Iniziale'!$D$15+'CENTROCAMPISTI - GE'!E65*'Pesi e Budget Iniziale'!$D$16+'CENTROCAMPISTI - GE'!F65*'Pesi e Budget Iniziale'!$D$17+'Pesi e Budget Iniziale'!$D$18*'CENTROCAMPISTI - GE'!G65+'CENTROCAMPISTI - GE'!H65*'Pesi e Budget Iniziale'!$D$19+'Pesi e Budget Iniziale'!$D$20*VLOOKUP(B65,SQUADRE!$A$2:$B$21,2,FALSE)+VLOOKUP(B65,'FATTORE CASA'!$A$2:$B$21,2,FALSE)*'Pesi e Budget Iniziale'!$D$21+'Pesi e Budget Iniziale'!$D$22*VLOOKUP(B65,ALLENATORE!$A$2:$B$21,2,FALSE)</f>
        <v>76.026968333333329</v>
      </c>
      <c r="M65" s="16">
        <f t="shared" si="3"/>
        <v>2.6434010605813967</v>
      </c>
      <c r="N65" s="16">
        <f t="shared" si="1"/>
        <v>2.6434010605813967</v>
      </c>
      <c r="P65" s="19"/>
    </row>
    <row r="66" spans="1:16" ht="12.75" customHeight="1">
      <c r="A66" s="9" t="s">
        <v>260</v>
      </c>
      <c r="B66" s="46" t="s">
        <v>60</v>
      </c>
      <c r="C66" s="46">
        <v>8</v>
      </c>
      <c r="D66" s="14">
        <v>8</v>
      </c>
      <c r="E66" s="14">
        <v>6.5</v>
      </c>
      <c r="F66" s="14">
        <v>7</v>
      </c>
      <c r="G66" s="14">
        <v>5</v>
      </c>
      <c r="H66" s="14">
        <v>8</v>
      </c>
      <c r="I66" s="15">
        <f>'CENTROCAMPISTI - GE'!D66*'Pesi e Budget Iniziale'!$B$15+'CENTROCAMPISTI - GE'!E66*'Pesi e Budget Iniziale'!$B$16+'CENTROCAMPISTI - GE'!F66*'Pesi e Budget Iniziale'!$B$17+'Pesi e Budget Iniziale'!$B$18*'CENTROCAMPISTI - GE'!G66+'CENTROCAMPISTI - GE'!H66*'Pesi e Budget Iniziale'!$B$19+'Pesi e Budget Iniziale'!$B$20*VLOOKUP(B66,SQUADRE!$A$2:$B$21,2,FALSE)+VLOOKUP(B66,'FATTORE CASA'!$A$2:$B$21,2,FALSE)*'Pesi e Budget Iniziale'!$B$21+'Pesi e Budget Iniziale'!$B$22*VLOOKUP(B66,ALLENATORE!$A$2:$B$21,2,FALSE)</f>
        <v>77.595353333333335</v>
      </c>
      <c r="J66" s="16">
        <f t="shared" si="2"/>
        <v>5.9801172235265483</v>
      </c>
      <c r="K66" s="16">
        <f t="shared" si="0"/>
        <v>5.9801172235265483</v>
      </c>
      <c r="L66" s="15">
        <f>'CENTROCAMPISTI - GE'!D66*'Pesi e Budget Iniziale'!$D$15+'CENTROCAMPISTI - GE'!E66*'Pesi e Budget Iniziale'!$D$16+'CENTROCAMPISTI - GE'!F66*'Pesi e Budget Iniziale'!$D$17+'Pesi e Budget Iniziale'!$D$18*'CENTROCAMPISTI - GE'!G66+'CENTROCAMPISTI - GE'!H66*'Pesi e Budget Iniziale'!$D$19+'Pesi e Budget Iniziale'!$D$20*VLOOKUP(B66,SQUADRE!$A$2:$B$21,2,FALSE)+VLOOKUP(B66,'FATTORE CASA'!$A$2:$B$21,2,FALSE)*'Pesi e Budget Iniziale'!$D$21+'Pesi e Budget Iniziale'!$D$22*VLOOKUP(B66,ALLENATORE!$A$2:$B$21,2,FALSE)</f>
        <v>74.182853333333341</v>
      </c>
      <c r="M66" s="16">
        <f t="shared" si="3"/>
        <v>-2.1033232429924453</v>
      </c>
      <c r="N66" s="16">
        <f t="shared" si="1"/>
        <v>1</v>
      </c>
      <c r="P66" s="19"/>
    </row>
    <row r="67" spans="1:16" ht="12.75" customHeight="1">
      <c r="A67" s="9" t="s">
        <v>262</v>
      </c>
      <c r="B67" s="46" t="s">
        <v>60</v>
      </c>
      <c r="C67" s="46">
        <v>9</v>
      </c>
      <c r="D67" s="14">
        <v>6.5</v>
      </c>
      <c r="E67" s="14">
        <v>7</v>
      </c>
      <c r="F67" s="14">
        <v>7</v>
      </c>
      <c r="G67" s="14">
        <v>7</v>
      </c>
      <c r="H67" s="14">
        <v>7</v>
      </c>
      <c r="I67" s="15">
        <f>'CENTROCAMPISTI - GE'!D67*'Pesi e Budget Iniziale'!$B$15+'CENTROCAMPISTI - GE'!E67*'Pesi e Budget Iniziale'!$B$16+'CENTROCAMPISTI - GE'!F67*'Pesi e Budget Iniziale'!$B$17+'Pesi e Budget Iniziale'!$B$18*'CENTROCAMPISTI - GE'!G67+'CENTROCAMPISTI - GE'!H67*'Pesi e Budget Iniziale'!$B$19+'Pesi e Budget Iniziale'!$B$20*VLOOKUP(B67,SQUADRE!$A$2:$B$21,2,FALSE)+VLOOKUP(B67,'FATTORE CASA'!$A$2:$B$21,2,FALSE)*'Pesi e Budget Iniziale'!$B$21+'Pesi e Budget Iniziale'!$B$22*VLOOKUP(B67,ALLENATORE!$A$2:$B$21,2,FALSE)</f>
        <v>78.004268333333343</v>
      </c>
      <c r="J67" s="16">
        <f t="shared" si="2"/>
        <v>6.9223240525742682</v>
      </c>
      <c r="K67" s="16">
        <f t="shared" si="0"/>
        <v>6.9223240525742682</v>
      </c>
      <c r="L67" s="15">
        <f>'CENTROCAMPISTI - GE'!D67*'Pesi e Budget Iniziale'!$D$15+'CENTROCAMPISTI - GE'!E67*'Pesi e Budget Iniziale'!$D$16+'CENTROCAMPISTI - GE'!F67*'Pesi e Budget Iniziale'!$D$17+'Pesi e Budget Iniziale'!$D$18*'CENTROCAMPISTI - GE'!G67+'CENTROCAMPISTI - GE'!H67*'Pesi e Budget Iniziale'!$D$19+'Pesi e Budget Iniziale'!$D$20*VLOOKUP(B67,SQUADRE!$A$2:$B$21,2,FALSE)+VLOOKUP(B67,'FATTORE CASA'!$A$2:$B$21,2,FALSE)*'Pesi e Budget Iniziale'!$D$21+'Pesi e Budget Iniziale'!$D$22*VLOOKUP(B67,ALLENATORE!$A$2:$B$21,2,FALSE)</f>
        <v>74.364268333333328</v>
      </c>
      <c r="M67" s="16">
        <f t="shared" si="3"/>
        <v>-1.636363758614948</v>
      </c>
      <c r="N67" s="16">
        <f t="shared" si="1"/>
        <v>1</v>
      </c>
      <c r="P67" s="11"/>
    </row>
    <row r="68" spans="1:16" ht="12.75" customHeight="1">
      <c r="A68" s="9" t="s">
        <v>263</v>
      </c>
      <c r="B68" s="46" t="s">
        <v>84</v>
      </c>
      <c r="C68" s="46">
        <v>9</v>
      </c>
      <c r="D68" s="14">
        <v>6</v>
      </c>
      <c r="E68" s="14">
        <v>6</v>
      </c>
      <c r="F68" s="14">
        <v>7</v>
      </c>
      <c r="G68" s="14">
        <v>7</v>
      </c>
      <c r="H68" s="14">
        <v>6</v>
      </c>
      <c r="I68" s="15">
        <f>'CENTROCAMPISTI - GE'!D68*'Pesi e Budget Iniziale'!$B$15+'CENTROCAMPISTI - GE'!E68*'Pesi e Budget Iniziale'!$B$16+'CENTROCAMPISTI - GE'!F68*'Pesi e Budget Iniziale'!$B$17+'Pesi e Budget Iniziale'!$B$18*'CENTROCAMPISTI - GE'!G68+'CENTROCAMPISTI - GE'!H68*'Pesi e Budget Iniziale'!$B$19+'Pesi e Budget Iniziale'!$B$20*VLOOKUP(B68,SQUADRE!$A$2:$B$21,2,FALSE)+VLOOKUP(B68,'FATTORE CASA'!$A$2:$B$21,2,FALSE)*'Pesi e Budget Iniziale'!$B$21+'Pesi e Budget Iniziale'!$B$22*VLOOKUP(B68,ALLENATORE!$A$2:$B$21,2,FALSE)</f>
        <v>76.739519999999999</v>
      </c>
      <c r="J68" s="16">
        <f t="shared" si="2"/>
        <v>4.0081376894098781</v>
      </c>
      <c r="K68" s="16">
        <f t="shared" si="0"/>
        <v>4.0081376894098781</v>
      </c>
      <c r="L68" s="15">
        <f>'CENTROCAMPISTI - GE'!D68*'Pesi e Budget Iniziale'!$D$15+'CENTROCAMPISTI - GE'!E68*'Pesi e Budget Iniziale'!$D$16+'CENTROCAMPISTI - GE'!F68*'Pesi e Budget Iniziale'!$D$17+'Pesi e Budget Iniziale'!$D$18*'CENTROCAMPISTI - GE'!G68+'CENTROCAMPISTI - GE'!H68*'Pesi e Budget Iniziale'!$D$19+'Pesi e Budget Iniziale'!$D$20*VLOOKUP(B68,SQUADRE!$A$2:$B$21,2,FALSE)+VLOOKUP(B68,'FATTORE CASA'!$A$2:$B$21,2,FALSE)*'Pesi e Budget Iniziale'!$D$21+'Pesi e Budget Iniziale'!$D$22*VLOOKUP(B68,ALLENATORE!$A$2:$B$21,2,FALSE)</f>
        <v>73.554519999999997</v>
      </c>
      <c r="M68" s="16">
        <f t="shared" si="3"/>
        <v>-3.7206438027617423</v>
      </c>
      <c r="N68" s="16">
        <f t="shared" si="1"/>
        <v>1</v>
      </c>
      <c r="P68" s="19"/>
    </row>
    <row r="69" spans="1:16" ht="12.75" customHeight="1">
      <c r="A69" s="9" t="s">
        <v>265</v>
      </c>
      <c r="B69" s="46" t="s">
        <v>31</v>
      </c>
      <c r="C69" s="46">
        <v>8</v>
      </c>
      <c r="D69" s="14">
        <v>5</v>
      </c>
      <c r="E69" s="14">
        <v>6</v>
      </c>
      <c r="F69" s="14">
        <v>5.5</v>
      </c>
      <c r="G69" s="14">
        <v>6.5</v>
      </c>
      <c r="H69" s="14">
        <v>5</v>
      </c>
      <c r="I69" s="15">
        <f>'CENTROCAMPISTI - GE'!D69*'Pesi e Budget Iniziale'!$B$15+'CENTROCAMPISTI - GE'!E69*'Pesi e Budget Iniziale'!$B$16+'CENTROCAMPISTI - GE'!F69*'Pesi e Budget Iniziale'!$B$17+'Pesi e Budget Iniziale'!$B$18*'CENTROCAMPISTI - GE'!G69+'CENTROCAMPISTI - GE'!H69*'Pesi e Budget Iniziale'!$B$19+'Pesi e Budget Iniziale'!$B$20*VLOOKUP(B69,SQUADRE!$A$2:$B$21,2,FALSE)+VLOOKUP(B69,'FATTORE CASA'!$A$2:$B$21,2,FALSE)*'Pesi e Budget Iniziale'!$B$21+'Pesi e Budget Iniziale'!$B$22*VLOOKUP(B69,ALLENATORE!$A$2:$B$21,2,FALSE)</f>
        <v>78.421243333333337</v>
      </c>
      <c r="J69" s="16">
        <f t="shared" si="2"/>
        <v>7.8831024357154007</v>
      </c>
      <c r="K69" s="16">
        <f t="shared" si="0"/>
        <v>7.8831024357154007</v>
      </c>
      <c r="L69" s="15">
        <f>'CENTROCAMPISTI - GE'!D69*'Pesi e Budget Iniziale'!$D$15+'CENTROCAMPISTI - GE'!E69*'Pesi e Budget Iniziale'!$D$16+'CENTROCAMPISTI - GE'!F69*'Pesi e Budget Iniziale'!$D$17+'Pesi e Budget Iniziale'!$D$18*'CENTROCAMPISTI - GE'!G69+'CENTROCAMPISTI - GE'!H69*'Pesi e Budget Iniziale'!$D$19+'Pesi e Budget Iniziale'!$D$20*VLOOKUP(B69,SQUADRE!$A$2:$B$21,2,FALSE)+VLOOKUP(B69,'FATTORE CASA'!$A$2:$B$21,2,FALSE)*'Pesi e Budget Iniziale'!$D$21+'Pesi e Budget Iniziale'!$D$22*VLOOKUP(B69,ALLENATORE!$A$2:$B$21,2,FALSE)</f>
        <v>75.333743333333345</v>
      </c>
      <c r="M69" s="16">
        <f t="shared" si="3"/>
        <v>0.85905032576013696</v>
      </c>
      <c r="N69" s="16">
        <f t="shared" si="1"/>
        <v>0.85905032576013696</v>
      </c>
      <c r="P69" s="19"/>
    </row>
    <row r="70" spans="1:16" ht="12.75" customHeight="1">
      <c r="A70" s="9" t="s">
        <v>267</v>
      </c>
      <c r="B70" s="46" t="s">
        <v>84</v>
      </c>
      <c r="C70" s="46">
        <v>9</v>
      </c>
      <c r="D70" s="14">
        <v>7</v>
      </c>
      <c r="E70" s="14">
        <v>6.5</v>
      </c>
      <c r="F70" s="14">
        <v>5.5</v>
      </c>
      <c r="G70" s="14">
        <v>6</v>
      </c>
      <c r="H70" s="14">
        <v>6.5</v>
      </c>
      <c r="I70" s="15">
        <f>'CENTROCAMPISTI - GE'!D70*'Pesi e Budget Iniziale'!$B$15+'CENTROCAMPISTI - GE'!E70*'Pesi e Budget Iniziale'!$B$16+'CENTROCAMPISTI - GE'!F70*'Pesi e Budget Iniziale'!$B$17+'Pesi e Budget Iniziale'!$B$18*'CENTROCAMPISTI - GE'!G70+'CENTROCAMPISTI - GE'!H70*'Pesi e Budget Iniziale'!$B$19+'Pesi e Budget Iniziale'!$B$20*VLOOKUP(B70,SQUADRE!$A$2:$B$21,2,FALSE)+VLOOKUP(B70,'FATTORE CASA'!$A$2:$B$21,2,FALSE)*'Pesi e Budget Iniziale'!$B$21+'Pesi e Budget Iniziale'!$B$22*VLOOKUP(B70,ALLENATORE!$A$2:$B$21,2,FALSE)</f>
        <v>75.588499999999996</v>
      </c>
      <c r="J70" s="16">
        <f t="shared" si="2"/>
        <v>1.3559999483867387</v>
      </c>
      <c r="K70" s="16">
        <f t="shared" si="0"/>
        <v>1.3559999483867387</v>
      </c>
      <c r="L70" s="15">
        <f>'CENTROCAMPISTI - GE'!D70*'Pesi e Budget Iniziale'!$D$15+'CENTROCAMPISTI - GE'!E70*'Pesi e Budget Iniziale'!$D$16+'CENTROCAMPISTI - GE'!F70*'Pesi e Budget Iniziale'!$D$17+'Pesi e Budget Iniziale'!$D$18*'CENTROCAMPISTI - GE'!G70+'CENTROCAMPISTI - GE'!H70*'Pesi e Budget Iniziale'!$D$19+'Pesi e Budget Iniziale'!$D$20*VLOOKUP(B70,SQUADRE!$A$2:$B$21,2,FALSE)+VLOOKUP(B70,'FATTORE CASA'!$A$2:$B$21,2,FALSE)*'Pesi e Budget Iniziale'!$D$21+'Pesi e Budget Iniziale'!$D$22*VLOOKUP(B70,ALLENATORE!$A$2:$B$21,2,FALSE)</f>
        <v>72.273499999999999</v>
      </c>
      <c r="M70" s="16">
        <f t="shared" si="3"/>
        <v>-7.0179700364099489</v>
      </c>
      <c r="N70" s="16">
        <f t="shared" si="1"/>
        <v>1</v>
      </c>
      <c r="P70" s="11"/>
    </row>
    <row r="71" spans="1:16" ht="12.75" customHeight="1">
      <c r="A71" s="9" t="s">
        <v>268</v>
      </c>
      <c r="B71" s="46" t="s">
        <v>31</v>
      </c>
      <c r="C71" s="46">
        <v>7</v>
      </c>
      <c r="D71" s="14">
        <v>6</v>
      </c>
      <c r="E71" s="14">
        <v>6</v>
      </c>
      <c r="F71" s="14">
        <v>5.5</v>
      </c>
      <c r="G71" s="14">
        <v>5.5</v>
      </c>
      <c r="H71" s="14">
        <v>4.5</v>
      </c>
      <c r="I71" s="15">
        <f>'CENTROCAMPISTI - GE'!D71*'Pesi e Budget Iniziale'!$B$15+'CENTROCAMPISTI - GE'!E71*'Pesi e Budget Iniziale'!$B$16+'CENTROCAMPISTI - GE'!F71*'Pesi e Budget Iniziale'!$B$17+'Pesi e Budget Iniziale'!$B$18*'CENTROCAMPISTI - GE'!G71+'CENTROCAMPISTI - GE'!H71*'Pesi e Budget Iniziale'!$B$19+'Pesi e Budget Iniziale'!$B$20*VLOOKUP(B71,SQUADRE!$A$2:$B$21,2,FALSE)+VLOOKUP(B71,'FATTORE CASA'!$A$2:$B$21,2,FALSE)*'Pesi e Budget Iniziale'!$B$21+'Pesi e Budget Iniziale'!$B$22*VLOOKUP(B71,ALLENATORE!$A$2:$B$21,2,FALSE)</f>
        <v>77.39755833333335</v>
      </c>
      <c r="J71" s="16">
        <f t="shared" si="2"/>
        <v>5.5243652952493534</v>
      </c>
      <c r="K71" s="16">
        <f t="shared" si="0"/>
        <v>5.5243652952493534</v>
      </c>
      <c r="L71" s="15">
        <f>'CENTROCAMPISTI - GE'!D71*'Pesi e Budget Iniziale'!$D$15+'CENTROCAMPISTI - GE'!E71*'Pesi e Budget Iniziale'!$D$16+'CENTROCAMPISTI - GE'!F71*'Pesi e Budget Iniziale'!$D$17+'Pesi e Budget Iniziale'!$D$18*'CENTROCAMPISTI - GE'!G71+'CENTROCAMPISTI - GE'!H71*'Pesi e Budget Iniziale'!$D$19+'Pesi e Budget Iniziale'!$D$20*VLOOKUP(B71,SQUADRE!$A$2:$B$21,2,FALSE)+VLOOKUP(B71,'FATTORE CASA'!$A$2:$B$21,2,FALSE)*'Pesi e Budget Iniziale'!$D$21+'Pesi e Budget Iniziale'!$D$22*VLOOKUP(B71,ALLENATORE!$A$2:$B$21,2,FALSE)</f>
        <v>74.310058333333345</v>
      </c>
      <c r="M71" s="16">
        <f t="shared" si="3"/>
        <v>-1.7758994841508695</v>
      </c>
      <c r="N71" s="16">
        <f t="shared" si="1"/>
        <v>1</v>
      </c>
      <c r="P71" s="19"/>
    </row>
    <row r="72" spans="1:16" ht="12.75" customHeight="1">
      <c r="A72" s="9" t="s">
        <v>270</v>
      </c>
      <c r="B72" s="46" t="s">
        <v>120</v>
      </c>
      <c r="C72" s="46">
        <v>8</v>
      </c>
      <c r="D72" s="14">
        <v>9</v>
      </c>
      <c r="E72" s="14">
        <v>7</v>
      </c>
      <c r="F72" s="14">
        <v>8</v>
      </c>
      <c r="G72" s="14">
        <v>5.5</v>
      </c>
      <c r="H72" s="14">
        <v>7</v>
      </c>
      <c r="I72" s="15">
        <f>'CENTROCAMPISTI - GE'!D72*'Pesi e Budget Iniziale'!$B$15+'CENTROCAMPISTI - GE'!E72*'Pesi e Budget Iniziale'!$B$16+'CENTROCAMPISTI - GE'!F72*'Pesi e Budget Iniziale'!$B$17+'Pesi e Budget Iniziale'!$B$18*'CENTROCAMPISTI - GE'!G72+'CENTROCAMPISTI - GE'!H72*'Pesi e Budget Iniziale'!$B$19+'Pesi e Budget Iniziale'!$B$20*VLOOKUP(B72,SQUADRE!$A$2:$B$21,2,FALSE)+VLOOKUP(B72,'FATTORE CASA'!$A$2:$B$21,2,FALSE)*'Pesi e Budget Iniziale'!$B$21+'Pesi e Budget Iniziale'!$B$22*VLOOKUP(B72,ALLENATORE!$A$2:$B$21,2,FALSE)</f>
        <v>80.819375000000008</v>
      </c>
      <c r="J72" s="16">
        <f t="shared" si="2"/>
        <v>13.408788784440347</v>
      </c>
      <c r="K72" s="16">
        <f t="shared" si="0"/>
        <v>13.408788784440347</v>
      </c>
      <c r="L72" s="15">
        <f>'CENTROCAMPISTI - GE'!D72*'Pesi e Budget Iniziale'!$D$15+'CENTROCAMPISTI - GE'!E72*'Pesi e Budget Iniziale'!$D$16+'CENTROCAMPISTI - GE'!F72*'Pesi e Budget Iniziale'!$D$17+'Pesi e Budget Iniziale'!$D$18*'CENTROCAMPISTI - GE'!G72+'CENTROCAMPISTI - GE'!H72*'Pesi e Budget Iniziale'!$D$19+'Pesi e Budget Iniziale'!$D$20*VLOOKUP(B72,SQUADRE!$A$2:$B$21,2,FALSE)+VLOOKUP(B72,'FATTORE CASA'!$A$2:$B$21,2,FALSE)*'Pesi e Budget Iniziale'!$D$21+'Pesi e Budget Iniziale'!$D$22*VLOOKUP(B72,ALLENATORE!$A$2:$B$21,2,FALSE)</f>
        <v>77.11437500000001</v>
      </c>
      <c r="M72" s="16">
        <f t="shared" si="3"/>
        <v>5.4423694831228175</v>
      </c>
      <c r="N72" s="16">
        <f t="shared" si="1"/>
        <v>5.4423694831228175</v>
      </c>
      <c r="P72" s="19"/>
    </row>
    <row r="73" spans="1:16" ht="12.75" customHeight="1">
      <c r="A73" s="9" t="s">
        <v>272</v>
      </c>
      <c r="B73" s="46" t="s">
        <v>49</v>
      </c>
      <c r="C73" s="46">
        <v>8</v>
      </c>
      <c r="D73" s="14">
        <v>5</v>
      </c>
      <c r="E73" s="14">
        <v>6</v>
      </c>
      <c r="F73" s="14">
        <v>6</v>
      </c>
      <c r="G73" s="14">
        <v>6</v>
      </c>
      <c r="H73" s="14">
        <v>6</v>
      </c>
      <c r="I73" s="15">
        <f>'CENTROCAMPISTI - GE'!D73*'Pesi e Budget Iniziale'!$B$15+'CENTROCAMPISTI - GE'!E73*'Pesi e Budget Iniziale'!$B$16+'CENTROCAMPISTI - GE'!F73*'Pesi e Budget Iniziale'!$B$17+'Pesi e Budget Iniziale'!$B$18*'CENTROCAMPISTI - GE'!G73+'CENTROCAMPISTI - GE'!H73*'Pesi e Budget Iniziale'!$B$19+'Pesi e Budget Iniziale'!$B$20*VLOOKUP(B73,SQUADRE!$A$2:$B$21,2,FALSE)+VLOOKUP(B73,'FATTORE CASA'!$A$2:$B$21,2,FALSE)*'Pesi e Budget Iniziale'!$B$21+'Pesi e Budget Iniziale'!$B$22*VLOOKUP(B73,ALLENATORE!$A$2:$B$21,2,FALSE)</f>
        <v>76.133763333333334</v>
      </c>
      <c r="J73" s="16">
        <f t="shared" si="2"/>
        <v>2.6123755675153575</v>
      </c>
      <c r="K73" s="16">
        <f t="shared" si="0"/>
        <v>2.6123755675153575</v>
      </c>
      <c r="L73" s="15">
        <f>'CENTROCAMPISTI - GE'!D73*'Pesi e Budget Iniziale'!$D$15+'CENTROCAMPISTI - GE'!E73*'Pesi e Budget Iniziale'!$D$16+'CENTROCAMPISTI - GE'!F73*'Pesi e Budget Iniziale'!$D$17+'Pesi e Budget Iniziale'!$D$18*'CENTROCAMPISTI - GE'!G73+'CENTROCAMPISTI - GE'!H73*'Pesi e Budget Iniziale'!$D$19+'Pesi e Budget Iniziale'!$D$20*VLOOKUP(B73,SQUADRE!$A$2:$B$21,2,FALSE)+VLOOKUP(B73,'FATTORE CASA'!$A$2:$B$21,2,FALSE)*'Pesi e Budget Iniziale'!$D$21+'Pesi e Budget Iniziale'!$D$22*VLOOKUP(B73,ALLENATORE!$A$2:$B$21,2,FALSE)</f>
        <v>73.01376333333333</v>
      </c>
      <c r="M73" s="16">
        <f t="shared" si="3"/>
        <v>-5.1125433383038512</v>
      </c>
      <c r="N73" s="16">
        <f t="shared" si="1"/>
        <v>1</v>
      </c>
      <c r="P73" s="19"/>
    </row>
    <row r="74" spans="1:16" ht="12.75" customHeight="1">
      <c r="A74" s="9" t="s">
        <v>273</v>
      </c>
      <c r="B74" s="46" t="s">
        <v>52</v>
      </c>
      <c r="C74" s="46">
        <v>8</v>
      </c>
      <c r="D74" s="14">
        <v>7</v>
      </c>
      <c r="E74" s="14">
        <v>5</v>
      </c>
      <c r="F74" s="14">
        <v>6</v>
      </c>
      <c r="G74" s="14">
        <v>7</v>
      </c>
      <c r="H74" s="14">
        <v>6</v>
      </c>
      <c r="I74" s="15">
        <f>'CENTROCAMPISTI - GE'!D74*'Pesi e Budget Iniziale'!$B$15+'CENTROCAMPISTI - GE'!E74*'Pesi e Budget Iniziale'!$B$16+'CENTROCAMPISTI - GE'!F74*'Pesi e Budget Iniziale'!$B$17+'Pesi e Budget Iniziale'!$B$18*'CENTROCAMPISTI - GE'!G74+'CENTROCAMPISTI - GE'!H74*'Pesi e Budget Iniziale'!$B$19+'Pesi e Budget Iniziale'!$B$20*VLOOKUP(B74,SQUADRE!$A$2:$B$21,2,FALSE)+VLOOKUP(B74,'FATTORE CASA'!$A$2:$B$21,2,FALSE)*'Pesi e Budget Iniziale'!$B$21+'Pesi e Budget Iniziale'!$B$22*VLOOKUP(B74,ALLENATORE!$A$2:$B$21,2,FALSE)</f>
        <v>77.870953333333333</v>
      </c>
      <c r="J74" s="16">
        <f t="shared" si="2"/>
        <v>6.6151445570446157</v>
      </c>
      <c r="K74" s="16">
        <f t="shared" si="0"/>
        <v>6.6151445570446157</v>
      </c>
      <c r="L74" s="15">
        <f>'CENTROCAMPISTI - GE'!D74*'Pesi e Budget Iniziale'!$D$15+'CENTROCAMPISTI - GE'!E74*'Pesi e Budget Iniziale'!$D$16+'CENTROCAMPISTI - GE'!F74*'Pesi e Budget Iniziale'!$D$17+'Pesi e Budget Iniziale'!$D$18*'CENTROCAMPISTI - GE'!G74+'CENTROCAMPISTI - GE'!H74*'Pesi e Budget Iniziale'!$D$19+'Pesi e Budget Iniziale'!$D$20*VLOOKUP(B74,SQUADRE!$A$2:$B$21,2,FALSE)+VLOOKUP(B74,'FATTORE CASA'!$A$2:$B$21,2,FALSE)*'Pesi e Budget Iniziale'!$D$21+'Pesi e Budget Iniziale'!$D$22*VLOOKUP(B74,ALLENATORE!$A$2:$B$21,2,FALSE)</f>
        <v>75.205953333333326</v>
      </c>
      <c r="M74" s="16">
        <f t="shared" si="3"/>
        <v>0.53012078570769461</v>
      </c>
      <c r="N74" s="16">
        <f t="shared" si="1"/>
        <v>0.53012078570769461</v>
      </c>
      <c r="P74" s="19"/>
    </row>
    <row r="75" spans="1:16" ht="12.75" customHeight="1">
      <c r="A75" s="9" t="s">
        <v>275</v>
      </c>
      <c r="B75" s="46" t="s">
        <v>120</v>
      </c>
      <c r="C75" s="46">
        <v>8</v>
      </c>
      <c r="D75" s="14">
        <v>9</v>
      </c>
      <c r="E75" s="14">
        <v>8</v>
      </c>
      <c r="F75" s="14">
        <v>6.5</v>
      </c>
      <c r="G75" s="14">
        <v>6</v>
      </c>
      <c r="H75" s="14">
        <v>6.5</v>
      </c>
      <c r="I75" s="15">
        <f>'CENTROCAMPISTI - GE'!D75*'Pesi e Budget Iniziale'!$B$15+'CENTROCAMPISTI - GE'!E75*'Pesi e Budget Iniziale'!$B$16+'CENTROCAMPISTI - GE'!F75*'Pesi e Budget Iniziale'!$B$17+'Pesi e Budget Iniziale'!$B$18*'CENTROCAMPISTI - GE'!G75+'CENTROCAMPISTI - GE'!H75*'Pesi e Budget Iniziale'!$B$19+'Pesi e Budget Iniziale'!$B$20*VLOOKUP(B75,SQUADRE!$A$2:$B$21,2,FALSE)+VLOOKUP(B75,'FATTORE CASA'!$A$2:$B$21,2,FALSE)*'Pesi e Budget Iniziale'!$B$21+'Pesi e Budget Iniziale'!$B$22*VLOOKUP(B75,ALLENATORE!$A$2:$B$21,2,FALSE)</f>
        <v>79.998750000000001</v>
      </c>
      <c r="J75" s="16">
        <f t="shared" si="2"/>
        <v>11.517934990651248</v>
      </c>
      <c r="K75" s="16">
        <f t="shared" si="0"/>
        <v>11.517934990651248</v>
      </c>
      <c r="L75" s="15">
        <f>'CENTROCAMPISTI - GE'!D75*'Pesi e Budget Iniziale'!$D$15+'CENTROCAMPISTI - GE'!E75*'Pesi e Budget Iniziale'!$D$16+'CENTROCAMPISTI - GE'!F75*'Pesi e Budget Iniziale'!$D$17+'Pesi e Budget Iniziale'!$D$18*'CENTROCAMPISTI - GE'!G75+'CENTROCAMPISTI - GE'!H75*'Pesi e Budget Iniziale'!$D$19+'Pesi e Budget Iniziale'!$D$20*VLOOKUP(B75,SQUADRE!$A$2:$B$21,2,FALSE)+VLOOKUP(B75,'FATTORE CASA'!$A$2:$B$21,2,FALSE)*'Pesi e Budget Iniziale'!$D$21+'Pesi e Budget Iniziale'!$D$22*VLOOKUP(B75,ALLENATORE!$A$2:$B$21,2,FALSE)</f>
        <v>75.936250000000001</v>
      </c>
      <c r="M75" s="16">
        <f t="shared" si="3"/>
        <v>2.4098934335554105</v>
      </c>
      <c r="N75" s="16">
        <f t="shared" si="1"/>
        <v>2.4098934335554105</v>
      </c>
      <c r="P75" s="11"/>
    </row>
    <row r="76" spans="1:16" ht="12.75" customHeight="1">
      <c r="A76" s="9" t="s">
        <v>276</v>
      </c>
      <c r="B76" s="46" t="s">
        <v>62</v>
      </c>
      <c r="C76" s="46">
        <v>8</v>
      </c>
      <c r="D76" s="14">
        <v>7.5</v>
      </c>
      <c r="E76" s="14">
        <v>5.5</v>
      </c>
      <c r="F76" s="14">
        <v>6</v>
      </c>
      <c r="G76" s="14">
        <v>7</v>
      </c>
      <c r="H76" s="14">
        <v>6.5</v>
      </c>
      <c r="I76" s="15">
        <f>'CENTROCAMPISTI - GE'!D76*'Pesi e Budget Iniziale'!$B$15+'CENTROCAMPISTI - GE'!E76*'Pesi e Budget Iniziale'!$B$16+'CENTROCAMPISTI - GE'!F76*'Pesi e Budget Iniziale'!$B$17+'Pesi e Budget Iniziale'!$B$18*'CENTROCAMPISTI - GE'!G76+'CENTROCAMPISTI - GE'!H76*'Pesi e Budget Iniziale'!$B$19+'Pesi e Budget Iniziale'!$B$20*VLOOKUP(B76,SQUADRE!$A$2:$B$21,2,FALSE)+VLOOKUP(B76,'FATTORE CASA'!$A$2:$B$21,2,FALSE)*'Pesi e Budget Iniziale'!$B$21+'Pesi e Budget Iniziale'!$B$22*VLOOKUP(B76,ALLENATORE!$A$2:$B$21,2,FALSE)</f>
        <v>73.818723333333338</v>
      </c>
      <c r="J76" s="16">
        <f t="shared" si="2"/>
        <v>-2.7218540340364683</v>
      </c>
      <c r="K76" s="16">
        <f t="shared" si="0"/>
        <v>1</v>
      </c>
      <c r="L76" s="15">
        <f>'CENTROCAMPISTI - GE'!D76*'Pesi e Budget Iniziale'!$D$15+'CENTROCAMPISTI - GE'!E76*'Pesi e Budget Iniziale'!$D$16+'CENTROCAMPISTI - GE'!F76*'Pesi e Budget Iniziale'!$D$17+'Pesi e Budget Iniziale'!$D$18*'CENTROCAMPISTI - GE'!G76+'CENTROCAMPISTI - GE'!H76*'Pesi e Budget Iniziale'!$D$19+'Pesi e Budget Iniziale'!$D$20*VLOOKUP(B76,SQUADRE!$A$2:$B$21,2,FALSE)+VLOOKUP(B76,'FATTORE CASA'!$A$2:$B$21,2,FALSE)*'Pesi e Budget Iniziale'!$D$21+'Pesi e Budget Iniziale'!$D$22*VLOOKUP(B76,ALLENATORE!$A$2:$B$21,2,FALSE)</f>
        <v>70.926223333333326</v>
      </c>
      <c r="M76" s="16">
        <f t="shared" si="3"/>
        <v>-10.485839934602126</v>
      </c>
      <c r="N76" s="16">
        <f t="shared" si="1"/>
        <v>1</v>
      </c>
      <c r="P76" s="19"/>
    </row>
    <row r="77" spans="1:16" ht="12.75" customHeight="1">
      <c r="A77" s="9" t="s">
        <v>278</v>
      </c>
      <c r="B77" s="46" t="s">
        <v>108</v>
      </c>
      <c r="C77" s="46">
        <v>7</v>
      </c>
      <c r="D77" s="14">
        <v>7</v>
      </c>
      <c r="E77" s="14">
        <v>6</v>
      </c>
      <c r="F77" s="14">
        <v>7.5</v>
      </c>
      <c r="G77" s="14">
        <v>5</v>
      </c>
      <c r="H77" s="14">
        <v>7</v>
      </c>
      <c r="I77" s="15">
        <f>'CENTROCAMPISTI - GE'!D77*'Pesi e Budget Iniziale'!$B$15+'CENTROCAMPISTI - GE'!E77*'Pesi e Budget Iniziale'!$B$16+'CENTROCAMPISTI - GE'!F77*'Pesi e Budget Iniziale'!$B$17+'Pesi e Budget Iniziale'!$B$18*'CENTROCAMPISTI - GE'!G77+'CENTROCAMPISTI - GE'!H77*'Pesi e Budget Iniziale'!$B$19+'Pesi e Budget Iniziale'!$B$20*VLOOKUP(B77,SQUADRE!$A$2:$B$21,2,FALSE)+VLOOKUP(B77,'FATTORE CASA'!$A$2:$B$21,2,FALSE)*'Pesi e Budget Iniziale'!$B$21+'Pesi e Budget Iniziale'!$B$22*VLOOKUP(B77,ALLENATORE!$A$2:$B$21,2,FALSE)</f>
        <v>79.853821666666661</v>
      </c>
      <c r="J77" s="16">
        <f t="shared" si="2"/>
        <v>11.183996481696639</v>
      </c>
      <c r="K77" s="16">
        <f t="shared" si="0"/>
        <v>11.183996481696639</v>
      </c>
      <c r="L77" s="15">
        <f>'CENTROCAMPISTI - GE'!D77*'Pesi e Budget Iniziale'!$D$15+'CENTROCAMPISTI - GE'!E77*'Pesi e Budget Iniziale'!$D$16+'CENTROCAMPISTI - GE'!F77*'Pesi e Budget Iniziale'!$D$17+'Pesi e Budget Iniziale'!$D$18*'CENTROCAMPISTI - GE'!G77+'CENTROCAMPISTI - GE'!H77*'Pesi e Budget Iniziale'!$D$19+'Pesi e Budget Iniziale'!$D$20*VLOOKUP(B77,SQUADRE!$A$2:$B$21,2,FALSE)+VLOOKUP(B77,'FATTORE CASA'!$A$2:$B$21,2,FALSE)*'Pesi e Budget Iniziale'!$D$21+'Pesi e Budget Iniziale'!$D$22*VLOOKUP(B77,ALLENATORE!$A$2:$B$21,2,FALSE)</f>
        <v>76.63632166666666</v>
      </c>
      <c r="M77" s="16">
        <f t="shared" si="3"/>
        <v>4.2118673855107289</v>
      </c>
      <c r="N77" s="16">
        <f t="shared" si="1"/>
        <v>4.2118673855107289</v>
      </c>
      <c r="P77" s="19"/>
    </row>
    <row r="78" spans="1:16" ht="12.75" customHeight="1">
      <c r="A78" s="9" t="s">
        <v>280</v>
      </c>
      <c r="B78" s="46" t="s">
        <v>62</v>
      </c>
      <c r="C78" s="46">
        <v>9</v>
      </c>
      <c r="D78" s="14">
        <v>8</v>
      </c>
      <c r="E78" s="14">
        <v>7</v>
      </c>
      <c r="F78" s="14">
        <v>5.5</v>
      </c>
      <c r="G78" s="14">
        <v>5</v>
      </c>
      <c r="H78" s="14">
        <v>7</v>
      </c>
      <c r="I78" s="15">
        <f>'CENTROCAMPISTI - GE'!D78*'Pesi e Budget Iniziale'!$B$15+'CENTROCAMPISTI - GE'!E78*'Pesi e Budget Iniziale'!$B$16+'CENTROCAMPISTI - GE'!F78*'Pesi e Budget Iniziale'!$B$17+'Pesi e Budget Iniziale'!$B$18*'CENTROCAMPISTI - GE'!G78+'CENTROCAMPISTI - GE'!H78*'Pesi e Budget Iniziale'!$B$19+'Pesi e Budget Iniziale'!$B$20*VLOOKUP(B78,SQUADRE!$A$2:$B$21,2,FALSE)+VLOOKUP(B78,'FATTORE CASA'!$A$2:$B$21,2,FALSE)*'Pesi e Budget Iniziale'!$B$21+'Pesi e Budget Iniziale'!$B$22*VLOOKUP(B78,ALLENATORE!$A$2:$B$21,2,FALSE)</f>
        <v>74.160038333333333</v>
      </c>
      <c r="J78" s="16">
        <f t="shared" si="2"/>
        <v>-1.9354086264177539</v>
      </c>
      <c r="K78" s="16">
        <f t="shared" si="0"/>
        <v>1</v>
      </c>
      <c r="L78" s="15">
        <f>'CENTROCAMPISTI - GE'!D78*'Pesi e Budget Iniziale'!$D$15+'CENTROCAMPISTI - GE'!E78*'Pesi e Budget Iniziale'!$D$16+'CENTROCAMPISTI - GE'!F78*'Pesi e Budget Iniziale'!$D$17+'Pesi e Budget Iniziale'!$D$18*'CENTROCAMPISTI - GE'!G78+'CENTROCAMPISTI - GE'!H78*'Pesi e Budget Iniziale'!$D$19+'Pesi e Budget Iniziale'!$D$20*VLOOKUP(B78,SQUADRE!$A$2:$B$21,2,FALSE)+VLOOKUP(B78,'FATTORE CASA'!$A$2:$B$21,2,FALSE)*'Pesi e Budget Iniziale'!$D$21+'Pesi e Budget Iniziale'!$D$22*VLOOKUP(B78,ALLENATORE!$A$2:$B$21,2,FALSE)</f>
        <v>70.617538333333329</v>
      </c>
      <c r="M78" s="16">
        <f t="shared" si="3"/>
        <v>-11.280390486844638</v>
      </c>
      <c r="N78" s="16">
        <f t="shared" si="1"/>
        <v>1</v>
      </c>
      <c r="P78" s="19"/>
    </row>
    <row r="79" spans="1:16" ht="12.75" customHeight="1">
      <c r="A79" s="9" t="s">
        <v>281</v>
      </c>
      <c r="B79" s="46" t="s">
        <v>56</v>
      </c>
      <c r="C79" s="46">
        <v>7</v>
      </c>
      <c r="D79" s="14">
        <v>5.5</v>
      </c>
      <c r="E79" s="14">
        <v>6</v>
      </c>
      <c r="F79" s="14">
        <v>6.5</v>
      </c>
      <c r="G79" s="14">
        <v>6.5</v>
      </c>
      <c r="H79" s="14">
        <v>5.5</v>
      </c>
      <c r="I79" s="15">
        <f>'CENTROCAMPISTI - GE'!D79*'Pesi e Budget Iniziale'!$B$15+'CENTROCAMPISTI - GE'!E79*'Pesi e Budget Iniziale'!$B$16+'CENTROCAMPISTI - GE'!F79*'Pesi e Budget Iniziale'!$B$17+'Pesi e Budget Iniziale'!$B$18*'CENTROCAMPISTI - GE'!G79+'CENTROCAMPISTI - GE'!H79*'Pesi e Budget Iniziale'!$B$19+'Pesi e Budget Iniziale'!$B$20*VLOOKUP(B79,SQUADRE!$A$2:$B$21,2,FALSE)+VLOOKUP(B79,'FATTORE CASA'!$A$2:$B$21,2,FALSE)*'Pesi e Budget Iniziale'!$B$21+'Pesi e Budget Iniziale'!$B$22*VLOOKUP(B79,ALLENATORE!$A$2:$B$21,2,FALSE)</f>
        <v>75.016629999999992</v>
      </c>
      <c r="J79" s="16">
        <f t="shared" si="2"/>
        <v>3.831823133671719E-2</v>
      </c>
      <c r="K79" s="16">
        <f t="shared" si="0"/>
        <v>1</v>
      </c>
      <c r="L79" s="15">
        <f>'CENTROCAMPISTI - GE'!D79*'Pesi e Budget Iniziale'!$D$15+'CENTROCAMPISTI - GE'!E79*'Pesi e Budget Iniziale'!$D$16+'CENTROCAMPISTI - GE'!F79*'Pesi e Budget Iniziale'!$D$17+'Pesi e Budget Iniziale'!$D$18*'CENTROCAMPISTI - GE'!G79+'CENTROCAMPISTI - GE'!H79*'Pesi e Budget Iniziale'!$D$19+'Pesi e Budget Iniziale'!$D$20*VLOOKUP(B79,SQUADRE!$A$2:$B$21,2,FALSE)+VLOOKUP(B79,'FATTORE CASA'!$A$2:$B$21,2,FALSE)*'Pesi e Budget Iniziale'!$D$21+'Pesi e Budget Iniziale'!$D$22*VLOOKUP(B79,ALLENATORE!$A$2:$B$21,2,FALSE)</f>
        <v>71.864129999999989</v>
      </c>
      <c r="M79" s="16">
        <f t="shared" si="3"/>
        <v>-8.0716822659368859</v>
      </c>
      <c r="N79" s="16">
        <f t="shared" si="1"/>
        <v>1</v>
      </c>
      <c r="P79" s="19"/>
    </row>
    <row r="80" spans="1:16" ht="12.75" customHeight="1">
      <c r="A80" s="9" t="s">
        <v>283</v>
      </c>
      <c r="B80" s="46" t="s">
        <v>36</v>
      </c>
      <c r="C80" s="46">
        <v>8</v>
      </c>
      <c r="D80" s="14">
        <v>5</v>
      </c>
      <c r="E80" s="14">
        <v>6</v>
      </c>
      <c r="F80" s="14">
        <v>5.5</v>
      </c>
      <c r="G80" s="14">
        <v>6</v>
      </c>
      <c r="H80" s="14">
        <v>5.5</v>
      </c>
      <c r="I80" s="15">
        <f>'CENTROCAMPISTI - GE'!D80*'Pesi e Budget Iniziale'!$B$15+'CENTROCAMPISTI - GE'!E80*'Pesi e Budget Iniziale'!$B$16+'CENTROCAMPISTI - GE'!F80*'Pesi e Budget Iniziale'!$B$17+'Pesi e Budget Iniziale'!$B$18*'CENTROCAMPISTI - GE'!G80+'CENTROCAMPISTI - GE'!H80*'Pesi e Budget Iniziale'!$B$19+'Pesi e Budget Iniziale'!$B$20*VLOOKUP(B80,SQUADRE!$A$2:$B$21,2,FALSE)+VLOOKUP(B80,'FATTORE CASA'!$A$2:$B$21,2,FALSE)*'Pesi e Budget Iniziale'!$B$21+'Pesi e Budget Iniziale'!$B$22*VLOOKUP(B80,ALLENATORE!$A$2:$B$21,2,FALSE)</f>
        <v>77.127309999999994</v>
      </c>
      <c r="J80" s="16">
        <f t="shared" si="2"/>
        <v>4.9016690742610081</v>
      </c>
      <c r="K80" s="16">
        <f t="shared" si="0"/>
        <v>4.9016690742610081</v>
      </c>
      <c r="L80" s="15">
        <f>'CENTROCAMPISTI - GE'!D80*'Pesi e Budget Iniziale'!$D$15+'CENTROCAMPISTI - GE'!E80*'Pesi e Budget Iniziale'!$D$16+'CENTROCAMPISTI - GE'!F80*'Pesi e Budget Iniziale'!$D$17+'Pesi e Budget Iniziale'!$D$18*'CENTROCAMPISTI - GE'!G80+'CENTROCAMPISTI - GE'!H80*'Pesi e Budget Iniziale'!$D$19+'Pesi e Budget Iniziale'!$D$20*VLOOKUP(B80,SQUADRE!$A$2:$B$21,2,FALSE)+VLOOKUP(B80,'FATTORE CASA'!$A$2:$B$21,2,FALSE)*'Pesi e Budget Iniziale'!$D$21+'Pesi e Budget Iniziale'!$D$22*VLOOKUP(B80,ALLENATORE!$A$2:$B$21,2,FALSE)</f>
        <v>74.039810000000017</v>
      </c>
      <c r="M80" s="16">
        <f t="shared" si="3"/>
        <v>-2.47151463387506</v>
      </c>
      <c r="N80" s="16">
        <f t="shared" si="1"/>
        <v>1</v>
      </c>
      <c r="P80" s="19"/>
    </row>
    <row r="81" spans="1:16" ht="12.75" customHeight="1">
      <c r="A81" s="9" t="s">
        <v>284</v>
      </c>
      <c r="B81" s="46" t="s">
        <v>52</v>
      </c>
      <c r="C81" s="46">
        <v>9</v>
      </c>
      <c r="D81" s="14">
        <v>7</v>
      </c>
      <c r="E81" s="14">
        <v>6</v>
      </c>
      <c r="F81" s="14">
        <v>5</v>
      </c>
      <c r="G81" s="14">
        <v>6</v>
      </c>
      <c r="H81" s="14">
        <v>6</v>
      </c>
      <c r="I81" s="15">
        <f>'CENTROCAMPISTI - GE'!D81*'Pesi e Budget Iniziale'!$B$15+'CENTROCAMPISTI - GE'!E81*'Pesi e Budget Iniziale'!$B$16+'CENTROCAMPISTI - GE'!F81*'Pesi e Budget Iniziale'!$B$17+'Pesi e Budget Iniziale'!$B$18*'CENTROCAMPISTI - GE'!G81+'CENTROCAMPISTI - GE'!H81*'Pesi e Budget Iniziale'!$B$19+'Pesi e Budget Iniziale'!$B$20*VLOOKUP(B81,SQUADRE!$A$2:$B$21,2,FALSE)+VLOOKUP(B81,'FATTORE CASA'!$A$2:$B$21,2,FALSE)*'Pesi e Budget Iniziale'!$B$21+'Pesi e Budget Iniziale'!$B$22*VLOOKUP(B81,ALLENATORE!$A$2:$B$21,2,FALSE)</f>
        <v>76.283913333333331</v>
      </c>
      <c r="J81" s="16">
        <f t="shared" si="2"/>
        <v>2.958345647804677</v>
      </c>
      <c r="K81" s="16">
        <f t="shared" si="0"/>
        <v>2.958345647804677</v>
      </c>
      <c r="L81" s="15">
        <f>'CENTROCAMPISTI - GE'!D81*'Pesi e Budget Iniziale'!$D$15+'CENTROCAMPISTI - GE'!E81*'Pesi e Budget Iniziale'!$D$16+'CENTROCAMPISTI - GE'!F81*'Pesi e Budget Iniziale'!$D$17+'Pesi e Budget Iniziale'!$D$18*'CENTROCAMPISTI - GE'!G81+'CENTROCAMPISTI - GE'!H81*'Pesi e Budget Iniziale'!$D$19+'Pesi e Budget Iniziale'!$D$20*VLOOKUP(B81,SQUADRE!$A$2:$B$21,2,FALSE)+VLOOKUP(B81,'FATTORE CASA'!$A$2:$B$21,2,FALSE)*'Pesi e Budget Iniziale'!$D$21+'Pesi e Budget Iniziale'!$D$22*VLOOKUP(B81,ALLENATORE!$A$2:$B$21,2,FALSE)</f>
        <v>73.228913333333324</v>
      </c>
      <c r="M81" s="16">
        <f t="shared" si="3"/>
        <v>-4.5587504707690698</v>
      </c>
      <c r="N81" s="16">
        <f t="shared" si="1"/>
        <v>1</v>
      </c>
      <c r="P81" s="19"/>
    </row>
    <row r="82" spans="1:16" ht="12.75" customHeight="1">
      <c r="A82" s="9" t="s">
        <v>286</v>
      </c>
      <c r="B82" s="46" t="s">
        <v>52</v>
      </c>
      <c r="C82" s="46">
        <v>9</v>
      </c>
      <c r="D82" s="14">
        <v>7</v>
      </c>
      <c r="E82" s="14">
        <v>6</v>
      </c>
      <c r="F82" s="14">
        <v>6</v>
      </c>
      <c r="G82" s="14">
        <v>5</v>
      </c>
      <c r="H82" s="14">
        <v>6</v>
      </c>
      <c r="I82" s="15">
        <f>'CENTROCAMPISTI - GE'!D82*'Pesi e Budget Iniziale'!$B$15+'CENTROCAMPISTI - GE'!E82*'Pesi e Budget Iniziale'!$B$16+'CENTROCAMPISTI - GE'!F82*'Pesi e Budget Iniziale'!$B$17+'Pesi e Budget Iniziale'!$B$18*'CENTROCAMPISTI - GE'!G82+'CENTROCAMPISTI - GE'!H82*'Pesi e Budget Iniziale'!$B$19+'Pesi e Budget Iniziale'!$B$20*VLOOKUP(B82,SQUADRE!$A$2:$B$21,2,FALSE)+VLOOKUP(B82,'FATTORE CASA'!$A$2:$B$21,2,FALSE)*'Pesi e Budget Iniziale'!$B$21+'Pesi e Budget Iniziale'!$B$22*VLOOKUP(B82,ALLENATORE!$A$2:$B$21,2,FALSE)</f>
        <v>76.484373333333323</v>
      </c>
      <c r="J82" s="16">
        <f t="shared" si="2"/>
        <v>3.4202381705805465</v>
      </c>
      <c r="K82" s="16">
        <f t="shared" si="0"/>
        <v>3.4202381705805465</v>
      </c>
      <c r="L82" s="15">
        <f>'CENTROCAMPISTI - GE'!D82*'Pesi e Budget Iniziale'!$D$15+'CENTROCAMPISTI - GE'!E82*'Pesi e Budget Iniziale'!$D$16+'CENTROCAMPISTI - GE'!F82*'Pesi e Budget Iniziale'!$D$17+'Pesi e Budget Iniziale'!$D$18*'CENTROCAMPISTI - GE'!G82+'CENTROCAMPISTI - GE'!H82*'Pesi e Budget Iniziale'!$D$19+'Pesi e Budget Iniziale'!$D$20*VLOOKUP(B82,SQUADRE!$A$2:$B$21,2,FALSE)+VLOOKUP(B82,'FATTORE CASA'!$A$2:$B$21,2,FALSE)*'Pesi e Budget Iniziale'!$D$21+'Pesi e Budget Iniziale'!$D$22*VLOOKUP(B82,ALLENATORE!$A$2:$B$21,2,FALSE)</f>
        <v>73.364373333333319</v>
      </c>
      <c r="M82" s="16">
        <f t="shared" si="3"/>
        <v>-4.2100784659526198</v>
      </c>
      <c r="N82" s="16">
        <f t="shared" si="1"/>
        <v>1</v>
      </c>
      <c r="P82" s="19"/>
    </row>
    <row r="83" spans="1:16" ht="12.75" customHeight="1">
      <c r="A83" s="9" t="s">
        <v>288</v>
      </c>
      <c r="B83" s="46" t="s">
        <v>17</v>
      </c>
      <c r="C83" s="46">
        <v>6</v>
      </c>
      <c r="D83" s="14">
        <v>4</v>
      </c>
      <c r="E83" s="14">
        <v>6</v>
      </c>
      <c r="F83" s="14">
        <v>5</v>
      </c>
      <c r="G83" s="14">
        <v>5.5</v>
      </c>
      <c r="H83" s="14">
        <v>4</v>
      </c>
      <c r="I83" s="15">
        <f>'CENTROCAMPISTI - GE'!D83*'Pesi e Budget Iniziale'!$B$15+'CENTROCAMPISTI - GE'!E83*'Pesi e Budget Iniziale'!$B$16+'CENTROCAMPISTI - GE'!F83*'Pesi e Budget Iniziale'!$B$17+'Pesi e Budget Iniziale'!$B$18*'CENTROCAMPISTI - GE'!G83+'CENTROCAMPISTI - GE'!H83*'Pesi e Budget Iniziale'!$B$19+'Pesi e Budget Iniziale'!$B$20*VLOOKUP(B83,SQUADRE!$A$2:$B$21,2,FALSE)+VLOOKUP(B83,'FATTORE CASA'!$A$2:$B$21,2,FALSE)*'Pesi e Budget Iniziale'!$B$21+'Pesi e Budget Iniziale'!$B$22*VLOOKUP(B83,ALLENATORE!$A$2:$B$21,2,FALSE)</f>
        <v>76.094871666666677</v>
      </c>
      <c r="J83" s="16">
        <f t="shared" si="2"/>
        <v>2.5227628266612214</v>
      </c>
      <c r="K83" s="16">
        <f t="shared" si="0"/>
        <v>2.5227628266612214</v>
      </c>
      <c r="L83" s="15">
        <f>'CENTROCAMPISTI - GE'!D83*'Pesi e Budget Iniziale'!$D$15+'CENTROCAMPISTI - GE'!E83*'Pesi e Budget Iniziale'!$D$16+'CENTROCAMPISTI - GE'!F83*'Pesi e Budget Iniziale'!$D$17+'Pesi e Budget Iniziale'!$D$18*'CENTROCAMPISTI - GE'!G83+'CENTROCAMPISTI - GE'!H83*'Pesi e Budget Iniziale'!$D$19+'Pesi e Budget Iniziale'!$D$20*VLOOKUP(B83,SQUADRE!$A$2:$B$21,2,FALSE)+VLOOKUP(B83,'FATTORE CASA'!$A$2:$B$21,2,FALSE)*'Pesi e Budget Iniziale'!$D$21+'Pesi e Budget Iniziale'!$D$22*VLOOKUP(B83,ALLENATORE!$A$2:$B$21,2,FALSE)</f>
        <v>73.03987166666667</v>
      </c>
      <c r="M83" s="16">
        <f t="shared" si="3"/>
        <v>-5.0453408805616959</v>
      </c>
      <c r="N83" s="16">
        <f t="shared" si="1"/>
        <v>1</v>
      </c>
      <c r="P83" s="19"/>
    </row>
    <row r="84" spans="1:16" ht="12.75" customHeight="1">
      <c r="A84" s="9" t="s">
        <v>290</v>
      </c>
      <c r="B84" s="46" t="s">
        <v>56</v>
      </c>
      <c r="C84" s="46">
        <v>7</v>
      </c>
      <c r="D84" s="14">
        <v>8</v>
      </c>
      <c r="E84" s="14">
        <v>7</v>
      </c>
      <c r="F84" s="14">
        <v>4.5</v>
      </c>
      <c r="G84" s="14">
        <v>4.5</v>
      </c>
      <c r="H84" s="14">
        <v>5.5</v>
      </c>
      <c r="I84" s="15">
        <f>'CENTROCAMPISTI - GE'!D84*'Pesi e Budget Iniziale'!$B$15+'CENTROCAMPISTI - GE'!E84*'Pesi e Budget Iniziale'!$B$16+'CENTROCAMPISTI - GE'!F84*'Pesi e Budget Iniziale'!$B$17+'Pesi e Budget Iniziale'!$B$18*'CENTROCAMPISTI - GE'!G84+'CENTROCAMPISTI - GE'!H84*'Pesi e Budget Iniziale'!$B$19+'Pesi e Budget Iniziale'!$B$20*VLOOKUP(B84,SQUADRE!$A$2:$B$21,2,FALSE)+VLOOKUP(B84,'FATTORE CASA'!$A$2:$B$21,2,FALSE)*'Pesi e Budget Iniziale'!$B$21+'Pesi e Budget Iniziale'!$B$22*VLOOKUP(B84,ALLENATORE!$A$2:$B$21,2,FALSE)</f>
        <v>73.703174999999987</v>
      </c>
      <c r="J84" s="16">
        <f t="shared" si="2"/>
        <v>-2.9880962329085179</v>
      </c>
      <c r="K84" s="16">
        <f t="shared" si="0"/>
        <v>1</v>
      </c>
      <c r="L84" s="15">
        <f>'CENTROCAMPISTI - GE'!D84*'Pesi e Budget Iniziale'!$D$15+'CENTROCAMPISTI - GE'!E84*'Pesi e Budget Iniziale'!$D$16+'CENTROCAMPISTI - GE'!F84*'Pesi e Budget Iniziale'!$D$17+'Pesi e Budget Iniziale'!$D$18*'CENTROCAMPISTI - GE'!G84+'CENTROCAMPISTI - GE'!H84*'Pesi e Budget Iniziale'!$D$19+'Pesi e Budget Iniziale'!$D$20*VLOOKUP(B84,SQUADRE!$A$2:$B$21,2,FALSE)+VLOOKUP(B84,'FATTORE CASA'!$A$2:$B$21,2,FALSE)*'Pesi e Budget Iniziale'!$D$21+'Pesi e Budget Iniziale'!$D$22*VLOOKUP(B84,ALLENATORE!$A$2:$B$21,2,FALSE)</f>
        <v>70.225674999999995</v>
      </c>
      <c r="M84" s="16">
        <f t="shared" si="3"/>
        <v>-12.289040819395922</v>
      </c>
      <c r="N84" s="16">
        <f t="shared" si="1"/>
        <v>1</v>
      </c>
      <c r="P84" s="18"/>
    </row>
    <row r="85" spans="1:16" ht="12.75" customHeight="1">
      <c r="A85" s="9" t="s">
        <v>292</v>
      </c>
      <c r="B85" s="46" t="s">
        <v>58</v>
      </c>
      <c r="C85" s="46">
        <v>8</v>
      </c>
      <c r="D85" s="14">
        <v>3</v>
      </c>
      <c r="E85" s="14">
        <v>6.5</v>
      </c>
      <c r="F85" s="14">
        <v>6.5</v>
      </c>
      <c r="G85" s="14">
        <v>6.5</v>
      </c>
      <c r="H85" s="14">
        <v>5</v>
      </c>
      <c r="I85" s="15">
        <f>'CENTROCAMPISTI - GE'!D85*'Pesi e Budget Iniziale'!$B$15+'CENTROCAMPISTI - GE'!E85*'Pesi e Budget Iniziale'!$B$16+'CENTROCAMPISTI - GE'!F85*'Pesi e Budget Iniziale'!$B$17+'Pesi e Budget Iniziale'!$B$18*'CENTROCAMPISTI - GE'!G85+'CENTROCAMPISTI - GE'!H85*'Pesi e Budget Iniziale'!$B$19+'Pesi e Budget Iniziale'!$B$20*VLOOKUP(B85,SQUADRE!$A$2:$B$21,2,FALSE)+VLOOKUP(B85,'FATTORE CASA'!$A$2:$B$21,2,FALSE)*'Pesi e Budget Iniziale'!$B$21+'Pesi e Budget Iniziale'!$B$22*VLOOKUP(B85,ALLENATORE!$A$2:$B$21,2,FALSE)</f>
        <v>75.320093333333332</v>
      </c>
      <c r="J85" s="16">
        <f t="shared" si="2"/>
        <v>0.73754722766175007</v>
      </c>
      <c r="K85" s="16">
        <f t="shared" si="0"/>
        <v>1</v>
      </c>
      <c r="L85" s="15">
        <f>'CENTROCAMPISTI - GE'!D85*'Pesi e Budget Iniziale'!$D$15+'CENTROCAMPISTI - GE'!E85*'Pesi e Budget Iniziale'!$D$16+'CENTROCAMPISTI - GE'!F85*'Pesi e Budget Iniziale'!$D$17+'Pesi e Budget Iniziale'!$D$18*'CENTROCAMPISTI - GE'!G85+'CENTROCAMPISTI - GE'!H85*'Pesi e Budget Iniziale'!$D$19+'Pesi e Budget Iniziale'!$D$20*VLOOKUP(B85,SQUADRE!$A$2:$B$21,2,FALSE)+VLOOKUP(B85,'FATTORE CASA'!$A$2:$B$21,2,FALSE)*'Pesi e Budget Iniziale'!$D$21+'Pesi e Budget Iniziale'!$D$22*VLOOKUP(B85,ALLENATORE!$A$2:$B$21,2,FALSE)</f>
        <v>71.940093333333323</v>
      </c>
      <c r="M85" s="16">
        <f t="shared" si="3"/>
        <v>-7.8761537872282332</v>
      </c>
      <c r="N85" s="16">
        <f t="shared" si="1"/>
        <v>1</v>
      </c>
      <c r="P85" s="19"/>
    </row>
    <row r="86" spans="1:16" ht="12.75" customHeight="1">
      <c r="A86" s="9" t="s">
        <v>293</v>
      </c>
      <c r="B86" s="46" t="s">
        <v>49</v>
      </c>
      <c r="C86" s="46">
        <v>8</v>
      </c>
      <c r="D86" s="14">
        <v>5</v>
      </c>
      <c r="E86" s="14">
        <v>6</v>
      </c>
      <c r="F86" s="14">
        <v>5.5</v>
      </c>
      <c r="G86" s="14">
        <v>6</v>
      </c>
      <c r="H86" s="14">
        <v>5</v>
      </c>
      <c r="I86" s="15">
        <f>'CENTROCAMPISTI - GE'!D86*'Pesi e Budget Iniziale'!$B$15+'CENTROCAMPISTI - GE'!E86*'Pesi e Budget Iniziale'!$B$16+'CENTROCAMPISTI - GE'!F86*'Pesi e Budget Iniziale'!$B$17+'Pesi e Budget Iniziale'!$B$18*'CENTROCAMPISTI - GE'!G86+'CENTROCAMPISTI - GE'!H86*'Pesi e Budget Iniziale'!$B$19+'Pesi e Budget Iniziale'!$B$20*VLOOKUP(B86,SQUADRE!$A$2:$B$21,2,FALSE)+VLOOKUP(B86,'FATTORE CASA'!$A$2:$B$21,2,FALSE)*'Pesi e Budget Iniziale'!$B$21+'Pesi e Budget Iniziale'!$B$22*VLOOKUP(B86,ALLENATORE!$A$2:$B$21,2,FALSE)</f>
        <v>73.433598333333322</v>
      </c>
      <c r="J86" s="16">
        <f t="shared" si="2"/>
        <v>-3.609244824389009</v>
      </c>
      <c r="K86" s="16">
        <f t="shared" si="0"/>
        <v>1</v>
      </c>
      <c r="L86" s="15">
        <f>'CENTROCAMPISTI - GE'!D86*'Pesi e Budget Iniziale'!$D$15+'CENTROCAMPISTI - GE'!E86*'Pesi e Budget Iniziale'!$D$16+'CENTROCAMPISTI - GE'!F86*'Pesi e Budget Iniziale'!$D$17+'Pesi e Budget Iniziale'!$D$18*'CENTROCAMPISTI - GE'!G86+'CENTROCAMPISTI - GE'!H86*'Pesi e Budget Iniziale'!$D$19+'Pesi e Budget Iniziale'!$D$20*VLOOKUP(B86,SQUADRE!$A$2:$B$21,2,FALSE)+VLOOKUP(B86,'FATTORE CASA'!$A$2:$B$21,2,FALSE)*'Pesi e Budget Iniziale'!$D$21+'Pesi e Budget Iniziale'!$D$22*VLOOKUP(B86,ALLENATORE!$A$2:$B$21,2,FALSE)</f>
        <v>70.34609833333333</v>
      </c>
      <c r="M86" s="16">
        <f t="shared" si="3"/>
        <v>-11.979072968664951</v>
      </c>
      <c r="N86" s="16">
        <f t="shared" si="1"/>
        <v>1</v>
      </c>
      <c r="P86" s="19"/>
    </row>
    <row r="87" spans="1:16" ht="12.75" customHeight="1">
      <c r="A87" s="9" t="s">
        <v>295</v>
      </c>
      <c r="B87" s="46" t="s">
        <v>60</v>
      </c>
      <c r="C87" s="46">
        <v>9</v>
      </c>
      <c r="D87" s="14">
        <v>5</v>
      </c>
      <c r="E87" s="14">
        <v>6</v>
      </c>
      <c r="F87" s="14">
        <v>7</v>
      </c>
      <c r="G87" s="14">
        <v>7</v>
      </c>
      <c r="H87" s="14">
        <v>6.5</v>
      </c>
      <c r="I87" s="15">
        <f>'CENTROCAMPISTI - GE'!D87*'Pesi e Budget Iniziale'!$B$15+'CENTROCAMPISTI - GE'!E87*'Pesi e Budget Iniziale'!$B$16+'CENTROCAMPISTI - GE'!F87*'Pesi e Budget Iniziale'!$B$17+'Pesi e Budget Iniziale'!$B$18*'CENTROCAMPISTI - GE'!G87+'CENTROCAMPISTI - GE'!H87*'Pesi e Budget Iniziale'!$B$19+'Pesi e Budget Iniziale'!$B$20*VLOOKUP(B87,SQUADRE!$A$2:$B$21,2,FALSE)+VLOOKUP(B87,'FATTORE CASA'!$A$2:$B$21,2,FALSE)*'Pesi e Budget Iniziale'!$B$21+'Pesi e Budget Iniziale'!$B$22*VLOOKUP(B87,ALLENATORE!$A$2:$B$21,2,FALSE)</f>
        <v>72.693248333333329</v>
      </c>
      <c r="J87" s="16">
        <f t="shared" si="2"/>
        <v>-5.315131930231189</v>
      </c>
      <c r="K87" s="16">
        <f t="shared" si="0"/>
        <v>1</v>
      </c>
      <c r="L87" s="15">
        <f>'CENTROCAMPISTI - GE'!D87*'Pesi e Budget Iniziale'!$D$15+'CENTROCAMPISTI - GE'!E87*'Pesi e Budget Iniziale'!$D$16+'CENTROCAMPISTI - GE'!F87*'Pesi e Budget Iniziale'!$D$17+'Pesi e Budget Iniziale'!$D$18*'CENTROCAMPISTI - GE'!G87+'CENTROCAMPISTI - GE'!H87*'Pesi e Budget Iniziale'!$D$19+'Pesi e Budget Iniziale'!$D$20*VLOOKUP(B87,SQUADRE!$A$2:$B$21,2,FALSE)+VLOOKUP(B87,'FATTORE CASA'!$A$2:$B$21,2,FALSE)*'Pesi e Budget Iniziale'!$D$21+'Pesi e Budget Iniziale'!$D$22*VLOOKUP(B87,ALLENATORE!$A$2:$B$21,2,FALSE)</f>
        <v>69.508248333333341</v>
      </c>
      <c r="M87" s="16">
        <f t="shared" si="3"/>
        <v>-14.13568628060554</v>
      </c>
      <c r="N87" s="16">
        <f t="shared" si="1"/>
        <v>1</v>
      </c>
      <c r="P87" s="19"/>
    </row>
    <row r="88" spans="1:16" ht="12.75" customHeight="1">
      <c r="A88" s="9" t="s">
        <v>297</v>
      </c>
      <c r="B88" s="46" t="s">
        <v>60</v>
      </c>
      <c r="C88" s="46">
        <v>7</v>
      </c>
      <c r="D88" s="14">
        <v>6.5</v>
      </c>
      <c r="E88" s="14">
        <v>6</v>
      </c>
      <c r="F88" s="14">
        <v>6</v>
      </c>
      <c r="G88" s="14">
        <v>7</v>
      </c>
      <c r="H88" s="14">
        <v>6</v>
      </c>
      <c r="I88" s="15">
        <f>'CENTROCAMPISTI - GE'!D88*'Pesi e Budget Iniziale'!$B$15+'CENTROCAMPISTI - GE'!E88*'Pesi e Budget Iniziale'!$B$16+'CENTROCAMPISTI - GE'!F88*'Pesi e Budget Iniziale'!$B$17+'Pesi e Budget Iniziale'!$B$18*'CENTROCAMPISTI - GE'!G88+'CENTROCAMPISTI - GE'!H88*'Pesi e Budget Iniziale'!$B$19+'Pesi e Budget Iniziale'!$B$20*VLOOKUP(B88,SQUADRE!$A$2:$B$21,2,FALSE)+VLOOKUP(B88,'FATTORE CASA'!$A$2:$B$21,2,FALSE)*'Pesi e Budget Iniziale'!$B$21+'Pesi e Budget Iniziale'!$B$22*VLOOKUP(B88,ALLENATORE!$A$2:$B$21,2,FALSE)</f>
        <v>72.257228333333344</v>
      </c>
      <c r="J88" s="16">
        <f t="shared" si="2"/>
        <v>-6.3197930984479456</v>
      </c>
      <c r="K88" s="16">
        <f t="shared" si="0"/>
        <v>1</v>
      </c>
      <c r="L88" s="15">
        <f>'CENTROCAMPISTI - GE'!D88*'Pesi e Budget Iniziale'!$D$15+'CENTROCAMPISTI - GE'!E88*'Pesi e Budget Iniziale'!$D$16+'CENTROCAMPISTI - GE'!F88*'Pesi e Budget Iniziale'!$D$17+'Pesi e Budget Iniziale'!$D$18*'CENTROCAMPISTI - GE'!G88+'CENTROCAMPISTI - GE'!H88*'Pesi e Budget Iniziale'!$D$19+'Pesi e Budget Iniziale'!$D$20*VLOOKUP(B88,SQUADRE!$A$2:$B$21,2,FALSE)+VLOOKUP(B88,'FATTORE CASA'!$A$2:$B$21,2,FALSE)*'Pesi e Budget Iniziale'!$D$21+'Pesi e Budget Iniziale'!$D$22*VLOOKUP(B88,ALLENATORE!$A$2:$B$21,2,FALSE)</f>
        <v>69.13722833333334</v>
      </c>
      <c r="M88" s="16">
        <f t="shared" si="3"/>
        <v>-15.090686186312055</v>
      </c>
      <c r="N88" s="16">
        <f t="shared" si="1"/>
        <v>1</v>
      </c>
      <c r="P88" s="19"/>
    </row>
    <row r="89" spans="1:16" ht="12.75" customHeight="1">
      <c r="A89" s="9" t="s">
        <v>299</v>
      </c>
      <c r="B89" s="46" t="s">
        <v>60</v>
      </c>
      <c r="C89" s="46">
        <v>8</v>
      </c>
      <c r="D89" s="14">
        <v>8</v>
      </c>
      <c r="E89" s="14">
        <v>5</v>
      </c>
      <c r="F89" s="14">
        <v>6.5</v>
      </c>
      <c r="G89" s="14">
        <v>5</v>
      </c>
      <c r="H89" s="14">
        <v>7</v>
      </c>
      <c r="I89" s="15">
        <f>'CENTROCAMPISTI - GE'!D89*'Pesi e Budget Iniziale'!$B$15+'CENTROCAMPISTI - GE'!E89*'Pesi e Budget Iniziale'!$B$16+'CENTROCAMPISTI - GE'!F89*'Pesi e Budget Iniziale'!$B$17+'Pesi e Budget Iniziale'!$B$18*'CENTROCAMPISTI - GE'!G89+'CENTROCAMPISTI - GE'!H89*'Pesi e Budget Iniziale'!$B$19+'Pesi e Budget Iniziale'!$B$20*VLOOKUP(B89,SQUADRE!$A$2:$B$21,2,FALSE)+VLOOKUP(B89,'FATTORE CASA'!$A$2:$B$21,2,FALSE)*'Pesi e Budget Iniziale'!$B$21+'Pesi e Budget Iniziale'!$B$22*VLOOKUP(B89,ALLENATORE!$A$2:$B$21,2,FALSE)</f>
        <v>71.775188333333332</v>
      </c>
      <c r="J89" s="16">
        <f t="shared" si="2"/>
        <v>-7.4304918497144996</v>
      </c>
      <c r="K89" s="16">
        <f t="shared" si="0"/>
        <v>1</v>
      </c>
      <c r="L89" s="15">
        <f>'CENTROCAMPISTI - GE'!D89*'Pesi e Budget Iniziale'!$D$15+'CENTROCAMPISTI - GE'!E89*'Pesi e Budget Iniziale'!$D$16+'CENTROCAMPISTI - GE'!F89*'Pesi e Budget Iniziale'!$D$17+'Pesi e Budget Iniziale'!$D$18*'CENTROCAMPISTI - GE'!G89+'CENTROCAMPISTI - GE'!H89*'Pesi e Budget Iniziale'!$D$19+'Pesi e Budget Iniziale'!$D$20*VLOOKUP(B89,SQUADRE!$A$2:$B$21,2,FALSE)+VLOOKUP(B89,'FATTORE CASA'!$A$2:$B$21,2,FALSE)*'Pesi e Budget Iniziale'!$D$21+'Pesi e Budget Iniziale'!$D$22*VLOOKUP(B89,ALLENATORE!$A$2:$B$21,2,FALSE)</f>
        <v>69.077688333333342</v>
      </c>
      <c r="M89" s="16">
        <f t="shared" si="3"/>
        <v>-15.243941251768817</v>
      </c>
      <c r="N89" s="16">
        <f t="shared" si="1"/>
        <v>1</v>
      </c>
      <c r="P89" s="19"/>
    </row>
    <row r="90" spans="1:16" ht="12.75" customHeight="1">
      <c r="A90" s="9" t="s">
        <v>300</v>
      </c>
      <c r="B90" s="46" t="s">
        <v>52</v>
      </c>
      <c r="C90" s="46">
        <v>8</v>
      </c>
      <c r="D90" s="14">
        <v>6</v>
      </c>
      <c r="E90" s="14">
        <v>6</v>
      </c>
      <c r="F90" s="14">
        <v>6</v>
      </c>
      <c r="G90" s="14">
        <v>6</v>
      </c>
      <c r="H90" s="14">
        <v>5</v>
      </c>
      <c r="I90" s="15">
        <f>'CENTROCAMPISTI - GE'!D90*'Pesi e Budget Iniziale'!$B$15+'CENTROCAMPISTI - GE'!E90*'Pesi e Budget Iniziale'!$B$16+'CENTROCAMPISTI - GE'!F90*'Pesi e Budget Iniziale'!$B$17+'Pesi e Budget Iniziale'!$B$18*'CENTROCAMPISTI - GE'!G90+'CENTROCAMPISTI - GE'!H90*'Pesi e Budget Iniziale'!$B$19+'Pesi e Budget Iniziale'!$B$20*VLOOKUP(B90,SQUADRE!$A$2:$B$21,2,FALSE)+VLOOKUP(B90,'FATTORE CASA'!$A$2:$B$21,2,FALSE)*'Pesi e Budget Iniziale'!$B$21+'Pesi e Budget Iniziale'!$B$22*VLOOKUP(B90,ALLENATORE!$A$2:$B$21,2,FALSE)</f>
        <v>74.908123333333322</v>
      </c>
      <c r="J90" s="16">
        <f t="shared" si="2"/>
        <v>-0.21169881946977398</v>
      </c>
      <c r="K90" s="16">
        <f t="shared" si="0"/>
        <v>1</v>
      </c>
      <c r="L90" s="15">
        <f>'CENTROCAMPISTI - GE'!D90*'Pesi e Budget Iniziale'!$D$15+'CENTROCAMPISTI - GE'!E90*'Pesi e Budget Iniziale'!$D$16+'CENTROCAMPISTI - GE'!F90*'Pesi e Budget Iniziale'!$D$17+'Pesi e Budget Iniziale'!$D$18*'CENTROCAMPISTI - GE'!G90+'CENTROCAMPISTI - GE'!H90*'Pesi e Budget Iniziale'!$D$19+'Pesi e Budget Iniziale'!$D$20*VLOOKUP(B90,SQUADRE!$A$2:$B$21,2,FALSE)+VLOOKUP(B90,'FATTORE CASA'!$A$2:$B$21,2,FALSE)*'Pesi e Budget Iniziale'!$D$21+'Pesi e Budget Iniziale'!$D$22*VLOOKUP(B90,ALLENATORE!$A$2:$B$21,2,FALSE)</f>
        <v>71.788123333333331</v>
      </c>
      <c r="M90" s="16">
        <f t="shared" si="3"/>
        <v>-8.2673222839944742</v>
      </c>
      <c r="N90" s="16">
        <f t="shared" si="1"/>
        <v>1</v>
      </c>
      <c r="P90" s="19"/>
    </row>
    <row r="91" spans="1:16" ht="12.75" customHeight="1">
      <c r="A91" s="9" t="s">
        <v>302</v>
      </c>
      <c r="B91" s="46" t="s">
        <v>84</v>
      </c>
      <c r="C91" s="46">
        <v>5</v>
      </c>
      <c r="D91" s="14">
        <v>6</v>
      </c>
      <c r="E91" s="14">
        <v>6</v>
      </c>
      <c r="F91" s="14">
        <v>6</v>
      </c>
      <c r="G91" s="14">
        <v>6.5</v>
      </c>
      <c r="H91" s="14">
        <v>4.5</v>
      </c>
      <c r="I91" s="15">
        <f>'CENTROCAMPISTI - GE'!D91*'Pesi e Budget Iniziale'!$B$15+'CENTROCAMPISTI - GE'!E91*'Pesi e Budget Iniziale'!$B$16+'CENTROCAMPISTI - GE'!F91*'Pesi e Budget Iniziale'!$B$17+'Pesi e Budget Iniziale'!$B$18*'CENTROCAMPISTI - GE'!G91+'CENTROCAMPISTI - GE'!H91*'Pesi e Budget Iniziale'!$B$19+'Pesi e Budget Iniziale'!$B$20*VLOOKUP(B91,SQUADRE!$A$2:$B$21,2,FALSE)+VLOOKUP(B91,'FATTORE CASA'!$A$2:$B$21,2,FALSE)*'Pesi e Budget Iniziale'!$B$21+'Pesi e Budget Iniziale'!$B$22*VLOOKUP(B91,ALLENATORE!$A$2:$B$21,2,FALSE)</f>
        <v>71.339190000000002</v>
      </c>
      <c r="J91" s="16">
        <f t="shared" si="2"/>
        <v>-8.4351030943987837</v>
      </c>
      <c r="K91" s="16">
        <f t="shared" si="0"/>
        <v>1</v>
      </c>
      <c r="L91" s="15">
        <f>'CENTROCAMPISTI - GE'!D91*'Pesi e Budget Iniziale'!$D$15+'CENTROCAMPISTI - GE'!E91*'Pesi e Budget Iniziale'!$D$16+'CENTROCAMPISTI - GE'!F91*'Pesi e Budget Iniziale'!$D$17+'Pesi e Budget Iniziale'!$D$18*'CENTROCAMPISTI - GE'!G91+'CENTROCAMPISTI - GE'!H91*'Pesi e Budget Iniziale'!$D$19+'Pesi e Budget Iniziale'!$D$20*VLOOKUP(B91,SQUADRE!$A$2:$B$21,2,FALSE)+VLOOKUP(B91,'FATTORE CASA'!$A$2:$B$21,2,FALSE)*'Pesi e Budget Iniziale'!$D$21+'Pesi e Budget Iniziale'!$D$22*VLOOKUP(B91,ALLENATORE!$A$2:$B$21,2,FALSE)</f>
        <v>68.219189999999998</v>
      </c>
      <c r="M91" s="16">
        <f t="shared" si="3"/>
        <v>-17.453703063483928</v>
      </c>
      <c r="N91" s="16">
        <f t="shared" si="1"/>
        <v>1</v>
      </c>
      <c r="P91" s="19"/>
    </row>
    <row r="92" spans="1:16" ht="12.75" customHeight="1">
      <c r="A92" s="9" t="s">
        <v>304</v>
      </c>
      <c r="B92" s="46" t="s">
        <v>94</v>
      </c>
      <c r="C92" s="46">
        <v>6</v>
      </c>
      <c r="D92" s="14">
        <v>9</v>
      </c>
      <c r="E92" s="14">
        <v>6</v>
      </c>
      <c r="F92" s="14">
        <v>6</v>
      </c>
      <c r="G92" s="14">
        <v>4</v>
      </c>
      <c r="H92" s="14">
        <v>6</v>
      </c>
      <c r="I92" s="15">
        <f>'CENTROCAMPISTI - GE'!D92*'Pesi e Budget Iniziale'!$B$15+'CENTROCAMPISTI - GE'!E92*'Pesi e Budget Iniziale'!$B$16+'CENTROCAMPISTI - GE'!F92*'Pesi e Budget Iniziale'!$B$17+'Pesi e Budget Iniziale'!$B$18*'CENTROCAMPISTI - GE'!G92+'CENTROCAMPISTI - GE'!H92*'Pesi e Budget Iniziale'!$B$19+'Pesi e Budget Iniziale'!$B$20*VLOOKUP(B92,SQUADRE!$A$2:$B$21,2,FALSE)+VLOOKUP(B92,'FATTORE CASA'!$A$2:$B$21,2,FALSE)*'Pesi e Budget Iniziale'!$B$21+'Pesi e Budget Iniziale'!$B$22*VLOOKUP(B92,ALLENATORE!$A$2:$B$21,2,FALSE)</f>
        <v>73.667316666666665</v>
      </c>
      <c r="J92" s="16">
        <f t="shared" si="2"/>
        <v>-3.0707196792113507</v>
      </c>
      <c r="K92" s="16">
        <f t="shared" si="0"/>
        <v>1</v>
      </c>
      <c r="L92" s="15">
        <f>'CENTROCAMPISTI - GE'!D92*'Pesi e Budget Iniziale'!$D$15+'CENTROCAMPISTI - GE'!E92*'Pesi e Budget Iniziale'!$D$16+'CENTROCAMPISTI - GE'!F92*'Pesi e Budget Iniziale'!$D$17+'Pesi e Budget Iniziale'!$D$18*'CENTROCAMPISTI - GE'!G92+'CENTROCAMPISTI - GE'!H92*'Pesi e Budget Iniziale'!$D$19+'Pesi e Budget Iniziale'!$D$20*VLOOKUP(B92,SQUADRE!$A$2:$B$21,2,FALSE)+VLOOKUP(B92,'FATTORE CASA'!$A$2:$B$21,2,FALSE)*'Pesi e Budget Iniziale'!$D$21+'Pesi e Budget Iniziale'!$D$22*VLOOKUP(B92,ALLENATORE!$A$2:$B$21,2,FALSE)</f>
        <v>70.547316666666674</v>
      </c>
      <c r="M92" s="16">
        <f t="shared" si="3"/>
        <v>-11.461140001817441</v>
      </c>
      <c r="N92" s="16">
        <f t="shared" si="1"/>
        <v>1</v>
      </c>
      <c r="P92" s="19"/>
    </row>
    <row r="93" spans="1:16" ht="12.75" customHeight="1">
      <c r="A93" s="9" t="s">
        <v>305</v>
      </c>
      <c r="B93" s="46" t="s">
        <v>108</v>
      </c>
      <c r="C93" s="46">
        <v>8</v>
      </c>
      <c r="D93" s="14">
        <v>7</v>
      </c>
      <c r="E93" s="14">
        <v>6</v>
      </c>
      <c r="F93" s="14">
        <v>6.5</v>
      </c>
      <c r="G93" s="14">
        <v>5.5</v>
      </c>
      <c r="H93" s="14">
        <v>6</v>
      </c>
      <c r="I93" s="15">
        <f>'CENTROCAMPISTI - GE'!D93*'Pesi e Budget Iniziale'!$B$15+'CENTROCAMPISTI - GE'!E93*'Pesi e Budget Iniziale'!$B$16+'CENTROCAMPISTI - GE'!F93*'Pesi e Budget Iniziale'!$B$17+'Pesi e Budget Iniziale'!$B$18*'CENTROCAMPISTI - GE'!G93+'CENTROCAMPISTI - GE'!H93*'Pesi e Budget Iniziale'!$B$19+'Pesi e Budget Iniziale'!$B$20*VLOOKUP(B93,SQUADRE!$A$2:$B$21,2,FALSE)+VLOOKUP(B93,'FATTORE CASA'!$A$2:$B$21,2,FALSE)*'Pesi e Budget Iniziale'!$B$21+'Pesi e Budget Iniziale'!$B$22*VLOOKUP(B93,ALLENATORE!$A$2:$B$21,2,FALSE)</f>
        <v>77.053426666666667</v>
      </c>
      <c r="J93" s="16">
        <f t="shared" si="2"/>
        <v>4.731429828404373</v>
      </c>
      <c r="K93" s="16">
        <f t="shared" si="0"/>
        <v>4.731429828404373</v>
      </c>
      <c r="L93" s="15">
        <f>'CENTROCAMPISTI - GE'!D93*'Pesi e Budget Iniziale'!$D$15+'CENTROCAMPISTI - GE'!E93*'Pesi e Budget Iniziale'!$D$16+'CENTROCAMPISTI - GE'!F93*'Pesi e Budget Iniziale'!$D$17+'Pesi e Budget Iniziale'!$D$18*'CENTROCAMPISTI - GE'!G93+'CENTROCAMPISTI - GE'!H93*'Pesi e Budget Iniziale'!$D$19+'Pesi e Budget Iniziale'!$D$20*VLOOKUP(B93,SQUADRE!$A$2:$B$21,2,FALSE)+VLOOKUP(B93,'FATTORE CASA'!$A$2:$B$21,2,FALSE)*'Pesi e Budget Iniziale'!$D$21+'Pesi e Budget Iniziale'!$D$22*VLOOKUP(B93,ALLENATORE!$A$2:$B$21,2,FALSE)</f>
        <v>73.900926666666663</v>
      </c>
      <c r="M93" s="16">
        <f t="shared" si="3"/>
        <v>-2.8289982472585962</v>
      </c>
      <c r="N93" s="16">
        <f t="shared" si="1"/>
        <v>1</v>
      </c>
      <c r="P93" s="19"/>
    </row>
    <row r="94" spans="1:16" ht="12.75" customHeight="1">
      <c r="A94" s="9" t="s">
        <v>307</v>
      </c>
      <c r="B94" s="46" t="s">
        <v>96</v>
      </c>
      <c r="C94" s="46">
        <v>8</v>
      </c>
      <c r="D94" s="14">
        <v>8</v>
      </c>
      <c r="E94" s="14">
        <v>7.5</v>
      </c>
      <c r="F94" s="14">
        <v>6</v>
      </c>
      <c r="G94" s="14">
        <v>7.5</v>
      </c>
      <c r="H94" s="14">
        <v>7.5</v>
      </c>
      <c r="I94" s="15">
        <f>'CENTROCAMPISTI - GE'!D94*'Pesi e Budget Iniziale'!$B$15+'CENTROCAMPISTI - GE'!E94*'Pesi e Budget Iniziale'!$B$16+'CENTROCAMPISTI - GE'!F94*'Pesi e Budget Iniziale'!$B$17+'Pesi e Budget Iniziale'!$B$18*'CENTROCAMPISTI - GE'!G94+'CENTROCAMPISTI - GE'!H94*'Pesi e Budget Iniziale'!$B$19+'Pesi e Budget Iniziale'!$B$20*VLOOKUP(B94,SQUADRE!$A$2:$B$21,2,FALSE)+VLOOKUP(B94,'FATTORE CASA'!$A$2:$B$21,2,FALSE)*'Pesi e Budget Iniziale'!$B$21+'Pesi e Budget Iniziale'!$B$22*VLOOKUP(B94,ALLENATORE!$A$2:$B$21,2,FALSE)</f>
        <v>80.026916666666651</v>
      </c>
      <c r="J94" s="16">
        <f t="shared" si="2"/>
        <v>11.582835582913276</v>
      </c>
      <c r="K94" s="16">
        <f t="shared" si="0"/>
        <v>11.582835582913276</v>
      </c>
      <c r="L94" s="15">
        <f>'CENTROCAMPISTI - GE'!D94*'Pesi e Budget Iniziale'!$D$15+'CENTROCAMPISTI - GE'!E94*'Pesi e Budget Iniziale'!$D$16+'CENTROCAMPISTI - GE'!F94*'Pesi e Budget Iniziale'!$D$17+'Pesi e Budget Iniziale'!$D$18*'CENTROCAMPISTI - GE'!G94+'CENTROCAMPISTI - GE'!H94*'Pesi e Budget Iniziale'!$D$19+'Pesi e Budget Iniziale'!$D$20*VLOOKUP(B94,SQUADRE!$A$2:$B$21,2,FALSE)+VLOOKUP(B94,'FATTORE CASA'!$A$2:$B$21,2,FALSE)*'Pesi e Budget Iniziale'!$D$21+'Pesi e Budget Iniziale'!$D$22*VLOOKUP(B94,ALLENATORE!$A$2:$B$21,2,FALSE)</f>
        <v>76.224416666666656</v>
      </c>
      <c r="M94" s="16">
        <f t="shared" si="3"/>
        <v>3.1516301040702501</v>
      </c>
      <c r="N94" s="16">
        <f t="shared" si="1"/>
        <v>3.1516301040702501</v>
      </c>
      <c r="P94" s="19"/>
    </row>
    <row r="95" spans="1:16" ht="12.75" customHeight="1">
      <c r="A95" s="9" t="s">
        <v>309</v>
      </c>
      <c r="B95" s="46" t="s">
        <v>92</v>
      </c>
      <c r="C95" s="46">
        <v>8</v>
      </c>
      <c r="D95" s="14">
        <v>6</v>
      </c>
      <c r="E95" s="14">
        <v>6</v>
      </c>
      <c r="F95" s="14">
        <v>6</v>
      </c>
      <c r="G95" s="14">
        <v>5</v>
      </c>
      <c r="H95" s="14">
        <v>5.5</v>
      </c>
      <c r="I95" s="15">
        <f>'CENTROCAMPISTI - GE'!D95*'Pesi e Budget Iniziale'!$B$15+'CENTROCAMPISTI - GE'!E95*'Pesi e Budget Iniziale'!$B$16+'CENTROCAMPISTI - GE'!F95*'Pesi e Budget Iniziale'!$B$17+'Pesi e Budget Iniziale'!$B$18*'CENTROCAMPISTI - GE'!G95+'CENTROCAMPISTI - GE'!H95*'Pesi e Budget Iniziale'!$B$19+'Pesi e Budget Iniziale'!$B$20*VLOOKUP(B95,SQUADRE!$A$2:$B$21,2,FALSE)+VLOOKUP(B95,'FATTORE CASA'!$A$2:$B$21,2,FALSE)*'Pesi e Budget Iniziale'!$B$21+'Pesi e Budget Iniziale'!$B$22*VLOOKUP(B95,ALLENATORE!$A$2:$B$21,2,FALSE)</f>
        <v>70.494211666666672</v>
      </c>
      <c r="J95" s="16">
        <f t="shared" si="2"/>
        <v>-10.38207093872829</v>
      </c>
      <c r="K95" s="16">
        <f t="shared" si="0"/>
        <v>1</v>
      </c>
      <c r="L95" s="15">
        <f>'CENTROCAMPISTI - GE'!D95*'Pesi e Budget Iniziale'!$D$15+'CENTROCAMPISTI - GE'!E95*'Pesi e Budget Iniziale'!$D$16+'CENTROCAMPISTI - GE'!F95*'Pesi e Budget Iniziale'!$D$17+'Pesi e Budget Iniziale'!$D$18*'CENTROCAMPISTI - GE'!G95+'CENTROCAMPISTI - GE'!H95*'Pesi e Budget Iniziale'!$D$19+'Pesi e Budget Iniziale'!$D$20*VLOOKUP(B95,SQUADRE!$A$2:$B$21,2,FALSE)+VLOOKUP(B95,'FATTORE CASA'!$A$2:$B$21,2,FALSE)*'Pesi e Budget Iniziale'!$D$21+'Pesi e Budget Iniziale'!$D$22*VLOOKUP(B95,ALLENATORE!$A$2:$B$21,2,FALSE)</f>
        <v>67.374211666666667</v>
      </c>
      <c r="M95" s="16">
        <f t="shared" si="3"/>
        <v>-19.62866459832675</v>
      </c>
      <c r="N95" s="16">
        <f t="shared" si="1"/>
        <v>1</v>
      </c>
      <c r="P95" s="11"/>
    </row>
    <row r="96" spans="1:16" ht="12.75" customHeight="1">
      <c r="A96" s="9" t="s">
        <v>310</v>
      </c>
      <c r="B96" s="46" t="s">
        <v>94</v>
      </c>
      <c r="C96" s="46">
        <v>8</v>
      </c>
      <c r="D96" s="14">
        <v>6.5</v>
      </c>
      <c r="E96" s="14">
        <v>5</v>
      </c>
      <c r="F96" s="14">
        <v>6</v>
      </c>
      <c r="G96" s="14">
        <v>7</v>
      </c>
      <c r="H96" s="14">
        <v>6</v>
      </c>
      <c r="I96" s="15">
        <f>'CENTROCAMPISTI - GE'!D96*'Pesi e Budget Iniziale'!$B$15+'CENTROCAMPISTI - GE'!E96*'Pesi e Budget Iniziale'!$B$16+'CENTROCAMPISTI - GE'!F96*'Pesi e Budget Iniziale'!$B$17+'Pesi e Budget Iniziale'!$B$18*'CENTROCAMPISTI - GE'!G96+'CENTROCAMPISTI - GE'!H96*'Pesi e Budget Iniziale'!$B$19+'Pesi e Budget Iniziale'!$B$20*VLOOKUP(B96,SQUADRE!$A$2:$B$21,2,FALSE)+VLOOKUP(B96,'FATTORE CASA'!$A$2:$B$21,2,FALSE)*'Pesi e Budget Iniziale'!$B$21+'Pesi e Budget Iniziale'!$B$22*VLOOKUP(B96,ALLENATORE!$A$2:$B$21,2,FALSE)</f>
        <v>72.846561666666673</v>
      </c>
      <c r="J96" s="16">
        <f t="shared" si="2"/>
        <v>-4.9618730141954757</v>
      </c>
      <c r="K96" s="16">
        <f t="shared" si="0"/>
        <v>1</v>
      </c>
      <c r="L96" s="15">
        <f>'CENTROCAMPISTI - GE'!D96*'Pesi e Budget Iniziale'!$D$15+'CENTROCAMPISTI - GE'!E96*'Pesi e Budget Iniziale'!$D$16+'CENTROCAMPISTI - GE'!F96*'Pesi e Budget Iniziale'!$D$17+'Pesi e Budget Iniziale'!$D$18*'CENTROCAMPISTI - GE'!G96+'CENTROCAMPISTI - GE'!H96*'Pesi e Budget Iniziale'!$D$19+'Pesi e Budget Iniziale'!$D$20*VLOOKUP(B96,SQUADRE!$A$2:$B$21,2,FALSE)+VLOOKUP(B96,'FATTORE CASA'!$A$2:$B$21,2,FALSE)*'Pesi e Budget Iniziale'!$D$21+'Pesi e Budget Iniziale'!$D$22*VLOOKUP(B96,ALLENATORE!$A$2:$B$21,2,FALSE)</f>
        <v>70.181561666666667</v>
      </c>
      <c r="M96" s="16">
        <f t="shared" si="3"/>
        <v>-12.402587876626598</v>
      </c>
      <c r="N96" s="16">
        <f t="shared" si="1"/>
        <v>1</v>
      </c>
      <c r="P96" s="19"/>
    </row>
    <row r="97" spans="1:16" ht="12.75" customHeight="1">
      <c r="A97" s="9" t="s">
        <v>312</v>
      </c>
      <c r="B97" s="46" t="s">
        <v>64</v>
      </c>
      <c r="C97" s="46">
        <v>8</v>
      </c>
      <c r="D97" s="14">
        <v>9</v>
      </c>
      <c r="E97" s="14">
        <v>6</v>
      </c>
      <c r="F97" s="14">
        <v>5.5</v>
      </c>
      <c r="G97" s="14">
        <v>4</v>
      </c>
      <c r="H97" s="14">
        <v>6</v>
      </c>
      <c r="I97" s="15">
        <f>'CENTROCAMPISTI - GE'!D97*'Pesi e Budget Iniziale'!$B$15+'CENTROCAMPISTI - GE'!E97*'Pesi e Budget Iniziale'!$B$16+'CENTROCAMPISTI - GE'!F97*'Pesi e Budget Iniziale'!$B$17+'Pesi e Budget Iniziale'!$B$18*'CENTROCAMPISTI - GE'!G97+'CENTROCAMPISTI - GE'!H97*'Pesi e Budget Iniziale'!$B$19+'Pesi e Budget Iniziale'!$B$20*VLOOKUP(B97,SQUADRE!$A$2:$B$21,2,FALSE)+VLOOKUP(B97,'FATTORE CASA'!$A$2:$B$21,2,FALSE)*'Pesi e Budget Iniziale'!$B$21+'Pesi e Budget Iniziale'!$B$22*VLOOKUP(B97,ALLENATORE!$A$2:$B$21,2,FALSE)</f>
        <v>69.419241666666665</v>
      </c>
      <c r="J97" s="16">
        <f t="shared" si="2"/>
        <v>-12.858977080643868</v>
      </c>
      <c r="K97" s="16">
        <f t="shared" si="0"/>
        <v>1</v>
      </c>
      <c r="L97" s="15">
        <f>'CENTROCAMPISTI - GE'!D97*'Pesi e Budget Iniziale'!$D$15+'CENTROCAMPISTI - GE'!E97*'Pesi e Budget Iniziale'!$D$16+'CENTROCAMPISTI - GE'!F97*'Pesi e Budget Iniziale'!$D$17+'Pesi e Budget Iniziale'!$D$18*'CENTROCAMPISTI - GE'!G97+'CENTROCAMPISTI - GE'!H97*'Pesi e Budget Iniziale'!$D$19+'Pesi e Budget Iniziale'!$D$20*VLOOKUP(B97,SQUADRE!$A$2:$B$21,2,FALSE)+VLOOKUP(B97,'FATTORE CASA'!$A$2:$B$21,2,FALSE)*'Pesi e Budget Iniziale'!$D$21+'Pesi e Budget Iniziale'!$D$22*VLOOKUP(B97,ALLENATORE!$A$2:$B$21,2,FALSE)</f>
        <v>66.331741666666687</v>
      </c>
      <c r="M97" s="16">
        <f t="shared" si="3"/>
        <v>-22.311966716007333</v>
      </c>
      <c r="N97" s="16">
        <f t="shared" si="1"/>
        <v>1</v>
      </c>
      <c r="P97" s="18"/>
    </row>
    <row r="98" spans="1:16" ht="12.75" customHeight="1">
      <c r="A98" s="9" t="s">
        <v>314</v>
      </c>
      <c r="B98" s="46" t="s">
        <v>112</v>
      </c>
      <c r="C98" s="46">
        <v>8</v>
      </c>
      <c r="D98" s="14">
        <v>8</v>
      </c>
      <c r="E98" s="14">
        <v>6</v>
      </c>
      <c r="F98" s="14">
        <v>6</v>
      </c>
      <c r="G98" s="14">
        <v>7</v>
      </c>
      <c r="H98" s="14">
        <v>6</v>
      </c>
      <c r="I98" s="15">
        <f>'CENTROCAMPISTI - GE'!D98*'Pesi e Budget Iniziale'!$B$15+'CENTROCAMPISTI - GE'!E98*'Pesi e Budget Iniziale'!$B$16+'CENTROCAMPISTI - GE'!F98*'Pesi e Budget Iniziale'!$B$17+'Pesi e Budget Iniziale'!$B$18*'CENTROCAMPISTI - GE'!G98+'CENTROCAMPISTI - GE'!H98*'Pesi e Budget Iniziale'!$B$19+'Pesi e Budget Iniziale'!$B$20*VLOOKUP(B98,SQUADRE!$A$2:$B$21,2,FALSE)+VLOOKUP(B98,'FATTORE CASA'!$A$2:$B$21,2,FALSE)*'Pesi e Budget Iniziale'!$B$21+'Pesi e Budget Iniziale'!$B$22*VLOOKUP(B98,ALLENATORE!$A$2:$B$21,2,FALSE)</f>
        <v>72.459270000000004</v>
      </c>
      <c r="J98" s="16">
        <f t="shared" si="2"/>
        <v>-5.8542561577989005</v>
      </c>
      <c r="K98" s="16">
        <f t="shared" si="0"/>
        <v>1</v>
      </c>
      <c r="L98" s="15">
        <f>'CENTROCAMPISTI - GE'!D98*'Pesi e Budget Iniziale'!$D$15+'CENTROCAMPISTI - GE'!E98*'Pesi e Budget Iniziale'!$D$16+'CENTROCAMPISTI - GE'!F98*'Pesi e Budget Iniziale'!$D$17+'Pesi e Budget Iniziale'!$D$18*'CENTROCAMPISTI - GE'!G98+'CENTROCAMPISTI - GE'!H98*'Pesi e Budget Iniziale'!$D$19+'Pesi e Budget Iniziale'!$D$20*VLOOKUP(B98,SQUADRE!$A$2:$B$21,2,FALSE)+VLOOKUP(B98,'FATTORE CASA'!$A$2:$B$21,2,FALSE)*'Pesi e Budget Iniziale'!$D$21+'Pesi e Budget Iniziale'!$D$22*VLOOKUP(B98,ALLENATORE!$A$2:$B$21,2,FALSE)</f>
        <v>69.339269999999985</v>
      </c>
      <c r="M98" s="16">
        <f t="shared" si="3"/>
        <v>-14.570633971834582</v>
      </c>
      <c r="N98" s="16">
        <f t="shared" si="1"/>
        <v>1</v>
      </c>
      <c r="P98" s="19"/>
    </row>
    <row r="99" spans="1:16" ht="12.75" customHeight="1">
      <c r="A99" s="9" t="s">
        <v>315</v>
      </c>
      <c r="B99" s="46" t="s">
        <v>64</v>
      </c>
      <c r="C99" s="46">
        <v>6</v>
      </c>
      <c r="D99" s="14">
        <v>9</v>
      </c>
      <c r="E99" s="14">
        <v>6</v>
      </c>
      <c r="F99" s="14">
        <v>5</v>
      </c>
      <c r="G99" s="14">
        <v>4</v>
      </c>
      <c r="H99" s="14">
        <v>6</v>
      </c>
      <c r="I99" s="15">
        <f>'CENTROCAMPISTI - GE'!D99*'Pesi e Budget Iniziale'!$B$15+'CENTROCAMPISTI - GE'!E99*'Pesi e Budget Iniziale'!$B$16+'CENTROCAMPISTI - GE'!F99*'Pesi e Budget Iniziale'!$B$17+'Pesi e Budget Iniziale'!$B$18*'CENTROCAMPISTI - GE'!G99+'CENTROCAMPISTI - GE'!H99*'Pesi e Budget Iniziale'!$B$19+'Pesi e Budget Iniziale'!$B$20*VLOOKUP(B99,SQUADRE!$A$2:$B$21,2,FALSE)+VLOOKUP(B99,'FATTORE CASA'!$A$2:$B$21,2,FALSE)*'Pesi e Budget Iniziale'!$B$21+'Pesi e Budget Iniziale'!$B$22*VLOOKUP(B99,ALLENATORE!$A$2:$B$21,2,FALSE)</f>
        <v>68.452366666666677</v>
      </c>
      <c r="J99" s="16">
        <f t="shared" si="2"/>
        <v>-15.086814718870585</v>
      </c>
      <c r="K99" s="16">
        <f t="shared" si="0"/>
        <v>1</v>
      </c>
      <c r="L99" s="15">
        <f>'CENTROCAMPISTI - GE'!D99*'Pesi e Budget Iniziale'!$D$15+'CENTROCAMPISTI - GE'!E99*'Pesi e Budget Iniziale'!$D$16+'CENTROCAMPISTI - GE'!F99*'Pesi e Budget Iniziale'!$D$17+'Pesi e Budget Iniziale'!$D$18*'CENTROCAMPISTI - GE'!G99+'CENTROCAMPISTI - GE'!H99*'Pesi e Budget Iniziale'!$D$19+'Pesi e Budget Iniziale'!$D$20*VLOOKUP(B99,SQUADRE!$A$2:$B$21,2,FALSE)+VLOOKUP(B99,'FATTORE CASA'!$A$2:$B$21,2,FALSE)*'Pesi e Budget Iniziale'!$D$21+'Pesi e Budget Iniziale'!$D$22*VLOOKUP(B99,ALLENATORE!$A$2:$B$21,2,FALSE)</f>
        <v>65.39736666666667</v>
      </c>
      <c r="M99" s="16">
        <f t="shared" si="3"/>
        <v>-24.71703392773324</v>
      </c>
      <c r="N99" s="16">
        <f t="shared" si="1"/>
        <v>1</v>
      </c>
      <c r="P99" s="19"/>
    </row>
    <row r="100" spans="1:16" ht="12.75" customHeight="1">
      <c r="A100" s="9" t="s">
        <v>319</v>
      </c>
      <c r="B100" s="46" t="s">
        <v>36</v>
      </c>
      <c r="C100" s="46">
        <v>7</v>
      </c>
      <c r="D100" s="14">
        <v>5</v>
      </c>
      <c r="E100" s="14">
        <v>6</v>
      </c>
      <c r="F100" s="14">
        <v>5</v>
      </c>
      <c r="G100" s="14">
        <v>5</v>
      </c>
      <c r="H100" s="14">
        <v>5</v>
      </c>
      <c r="I100" s="15">
        <f>'CENTROCAMPISTI - GE'!D100*'Pesi e Budget Iniziale'!$B$15+'CENTROCAMPISTI - GE'!E100*'Pesi e Budget Iniziale'!$B$16+'CENTROCAMPISTI - GE'!F100*'Pesi e Budget Iniziale'!$B$17+'Pesi e Budget Iniziale'!$B$18*'CENTROCAMPISTI - GE'!G100+'CENTROCAMPISTI - GE'!H100*'Pesi e Budget Iniziale'!$B$19+'Pesi e Budget Iniziale'!$B$20*VLOOKUP(B100,SQUADRE!$A$2:$B$21,2,FALSE)+VLOOKUP(B100,'FATTORE CASA'!$A$2:$B$21,2,FALSE)*'Pesi e Budget Iniziale'!$B$21+'Pesi e Budget Iniziale'!$B$22*VLOOKUP(B100,ALLENATORE!$A$2:$B$21,2,FALSE)</f>
        <v>73.56049999999999</v>
      </c>
      <c r="J100" s="16">
        <f t="shared" si="2"/>
        <v>-3.3168426944821334</v>
      </c>
      <c r="K100" s="16">
        <f t="shared" si="0"/>
        <v>1</v>
      </c>
      <c r="L100" s="15">
        <f>'CENTROCAMPISTI - GE'!D100*'Pesi e Budget Iniziale'!$D$15+'CENTROCAMPISTI - GE'!E100*'Pesi e Budget Iniziale'!$D$16+'CENTROCAMPISTI - GE'!F100*'Pesi e Budget Iniziale'!$D$17+'Pesi e Budget Iniziale'!$D$18*'CENTROCAMPISTI - GE'!G100+'CENTROCAMPISTI - GE'!H100*'Pesi e Budget Iniziale'!$D$19+'Pesi e Budget Iniziale'!$D$20*VLOOKUP(B100,SQUADRE!$A$2:$B$21,2,FALSE)+VLOOKUP(B100,'FATTORE CASA'!$A$2:$B$21,2,FALSE)*'Pesi e Budget Iniziale'!$D$21+'Pesi e Budget Iniziale'!$D$22*VLOOKUP(B100,ALLENATORE!$A$2:$B$21,2,FALSE)</f>
        <v>70.505499999999998</v>
      </c>
      <c r="M100" s="16">
        <f t="shared" si="3"/>
        <v>-11.568775473553842</v>
      </c>
      <c r="N100" s="16">
        <f t="shared" si="1"/>
        <v>1</v>
      </c>
      <c r="P100" s="19"/>
    </row>
    <row r="101" spans="1:16" ht="12.75" customHeight="1">
      <c r="A101" s="9" t="s">
        <v>322</v>
      </c>
      <c r="B101" s="46" t="s">
        <v>62</v>
      </c>
      <c r="C101" s="46">
        <v>8</v>
      </c>
      <c r="D101" s="14">
        <v>6</v>
      </c>
      <c r="E101" s="14">
        <v>6</v>
      </c>
      <c r="F101" s="14">
        <v>6.5</v>
      </c>
      <c r="G101" s="14">
        <v>5.5</v>
      </c>
      <c r="H101" s="14">
        <v>6</v>
      </c>
      <c r="I101" s="15">
        <f>'CENTROCAMPISTI - GE'!D101*'Pesi e Budget Iniziale'!$B$15+'CENTROCAMPISTI - GE'!E101*'Pesi e Budget Iniziale'!$B$16+'CENTROCAMPISTI - GE'!F101*'Pesi e Budget Iniziale'!$B$17+'Pesi e Budget Iniziale'!$B$18*'CENTROCAMPISTI - GE'!G101+'CENTROCAMPISTI - GE'!H101*'Pesi e Budget Iniziale'!$B$19+'Pesi e Budget Iniziale'!$B$20*VLOOKUP(B101,SQUADRE!$A$2:$B$21,2,FALSE)+VLOOKUP(B101,'FATTORE CASA'!$A$2:$B$21,2,FALSE)*'Pesi e Budget Iniziale'!$B$21+'Pesi e Budget Iniziale'!$B$22*VLOOKUP(B101,ALLENATORE!$A$2:$B$21,2,FALSE)</f>
        <v>69.994643333333329</v>
      </c>
      <c r="J101" s="16">
        <f t="shared" si="2"/>
        <v>-11.533157827794852</v>
      </c>
      <c r="K101" s="16">
        <f t="shared" si="0"/>
        <v>1</v>
      </c>
      <c r="L101" s="15">
        <f>'CENTROCAMPISTI - GE'!D101*'Pesi e Budget Iniziale'!$D$15+'CENTROCAMPISTI - GE'!E101*'Pesi e Budget Iniziale'!$D$16+'CENTROCAMPISTI - GE'!F101*'Pesi e Budget Iniziale'!$D$17+'Pesi e Budget Iniziale'!$D$18*'CENTROCAMPISTI - GE'!G101+'CENTROCAMPISTI - GE'!H101*'Pesi e Budget Iniziale'!$D$19+'Pesi e Budget Iniziale'!$D$20*VLOOKUP(B101,SQUADRE!$A$2:$B$21,2,FALSE)+VLOOKUP(B101,'FATTORE CASA'!$A$2:$B$21,2,FALSE)*'Pesi e Budget Iniziale'!$D$21+'Pesi e Budget Iniziale'!$D$22*VLOOKUP(B101,ALLENATORE!$A$2:$B$21,2,FALSE)</f>
        <v>66.84214333333334</v>
      </c>
      <c r="M101" s="16">
        <f t="shared" si="3"/>
        <v>-20.998200494404472</v>
      </c>
      <c r="N101" s="16">
        <f t="shared" si="1"/>
        <v>1</v>
      </c>
      <c r="P101" s="19"/>
    </row>
    <row r="102" spans="1:16" ht="12.75" customHeight="1">
      <c r="A102" s="9" t="s">
        <v>324</v>
      </c>
      <c r="B102" s="46" t="s">
        <v>31</v>
      </c>
      <c r="C102" s="46">
        <v>8</v>
      </c>
      <c r="D102" s="14">
        <v>5.5</v>
      </c>
      <c r="E102" s="14">
        <v>5</v>
      </c>
      <c r="F102" s="14">
        <v>4</v>
      </c>
      <c r="G102" s="14">
        <v>6</v>
      </c>
      <c r="H102" s="14">
        <v>3.5</v>
      </c>
      <c r="I102" s="15">
        <f>'CENTROCAMPISTI - GE'!D102*'Pesi e Budget Iniziale'!$B$15+'CENTROCAMPISTI - GE'!E102*'Pesi e Budget Iniziale'!$B$16+'CENTROCAMPISTI - GE'!F102*'Pesi e Budget Iniziale'!$B$17+'Pesi e Budget Iniziale'!$B$18*'CENTROCAMPISTI - GE'!G102+'CENTROCAMPISTI - GE'!H102*'Pesi e Budget Iniziale'!$B$19+'Pesi e Budget Iniziale'!$B$20*VLOOKUP(B102,SQUADRE!$A$2:$B$21,2,FALSE)+VLOOKUP(B102,'FATTORE CASA'!$A$2:$B$21,2,FALSE)*'Pesi e Budget Iniziale'!$B$21+'Pesi e Budget Iniziale'!$B$22*VLOOKUP(B102,ALLENATORE!$A$2:$B$21,2,FALSE)</f>
        <v>70.762163333333348</v>
      </c>
      <c r="J102" s="16">
        <f t="shared" si="2"/>
        <v>-9.7646666121859909</v>
      </c>
      <c r="K102" s="16">
        <f t="shared" si="0"/>
        <v>1</v>
      </c>
      <c r="L102" s="15">
        <f>'CENTROCAMPISTI - GE'!D102*'Pesi e Budget Iniziale'!$D$15+'CENTROCAMPISTI - GE'!E102*'Pesi e Budget Iniziale'!$D$16+'CENTROCAMPISTI - GE'!F102*'Pesi e Budget Iniziale'!$D$17+'Pesi e Budget Iniziale'!$D$18*'CENTROCAMPISTI - GE'!G102+'CENTROCAMPISTI - GE'!H102*'Pesi e Budget Iniziale'!$D$19+'Pesi e Budget Iniziale'!$D$20*VLOOKUP(B102,SQUADRE!$A$2:$B$21,2,FALSE)+VLOOKUP(B102,'FATTORE CASA'!$A$2:$B$21,2,FALSE)*'Pesi e Budget Iniziale'!$D$21+'Pesi e Budget Iniziale'!$D$22*VLOOKUP(B102,ALLENATORE!$A$2:$B$21,2,FALSE)</f>
        <v>68.227163333333337</v>
      </c>
      <c r="M102" s="16">
        <f t="shared" si="3"/>
        <v>-17.433179823277186</v>
      </c>
      <c r="N102" s="16">
        <f t="shared" si="1"/>
        <v>1</v>
      </c>
      <c r="P102" s="19"/>
    </row>
    <row r="103" spans="1:16" ht="12.75" customHeight="1">
      <c r="A103" s="9" t="s">
        <v>327</v>
      </c>
      <c r="B103" s="46" t="s">
        <v>108</v>
      </c>
      <c r="C103" s="46">
        <v>9</v>
      </c>
      <c r="D103" s="14">
        <v>7</v>
      </c>
      <c r="E103" s="14">
        <v>5.5</v>
      </c>
      <c r="F103" s="14">
        <v>5.5</v>
      </c>
      <c r="G103" s="14">
        <v>6</v>
      </c>
      <c r="H103" s="14">
        <v>5.5</v>
      </c>
      <c r="I103" s="15">
        <f>'CENTROCAMPISTI - GE'!D103*'Pesi e Budget Iniziale'!$B$15+'CENTROCAMPISTI - GE'!E103*'Pesi e Budget Iniziale'!$B$16+'CENTROCAMPISTI - GE'!F103*'Pesi e Budget Iniziale'!$B$17+'Pesi e Budget Iniziale'!$B$18*'CENTROCAMPISTI - GE'!G103+'CENTROCAMPISTI - GE'!H103*'Pesi e Budget Iniziale'!$B$19+'Pesi e Budget Iniziale'!$B$20*VLOOKUP(B103,SQUADRE!$A$2:$B$21,2,FALSE)+VLOOKUP(B103,'FATTORE CASA'!$A$2:$B$21,2,FALSE)*'Pesi e Budget Iniziale'!$B$21+'Pesi e Budget Iniziale'!$B$22*VLOOKUP(B103,ALLENATORE!$A$2:$B$21,2,FALSE)</f>
        <v>74.079676666666671</v>
      </c>
      <c r="J103" s="16">
        <f t="shared" si="2"/>
        <v>-2.1205750084946686</v>
      </c>
      <c r="K103" s="16">
        <f t="shared" si="0"/>
        <v>1</v>
      </c>
      <c r="L103" s="15">
        <f>'CENTROCAMPISTI - GE'!D103*'Pesi e Budget Iniziale'!$D$15+'CENTROCAMPISTI - GE'!E103*'Pesi e Budget Iniziale'!$D$16+'CENTROCAMPISTI - GE'!F103*'Pesi e Budget Iniziale'!$D$17+'Pesi e Budget Iniziale'!$D$18*'CENTROCAMPISTI - GE'!G103+'CENTROCAMPISTI - GE'!H103*'Pesi e Budget Iniziale'!$D$19+'Pesi e Budget Iniziale'!$D$20*VLOOKUP(B103,SQUADRE!$A$2:$B$21,2,FALSE)+VLOOKUP(B103,'FATTORE CASA'!$A$2:$B$21,2,FALSE)*'Pesi e Budget Iniziale'!$D$21+'Pesi e Budget Iniziale'!$D$22*VLOOKUP(B103,ALLENATORE!$A$2:$B$21,2,FALSE)</f>
        <v>71.219676666666672</v>
      </c>
      <c r="M103" s="16">
        <f t="shared" si="3"/>
        <v>-9.7304954635153678</v>
      </c>
      <c r="N103" s="16">
        <f t="shared" si="1"/>
        <v>1</v>
      </c>
      <c r="P103" s="19"/>
    </row>
    <row r="104" spans="1:16" ht="12.75" customHeight="1">
      <c r="A104" s="9" t="s">
        <v>329</v>
      </c>
      <c r="B104" s="46" t="s">
        <v>60</v>
      </c>
      <c r="C104" s="46">
        <v>9</v>
      </c>
      <c r="D104" s="14">
        <v>5</v>
      </c>
      <c r="E104" s="14">
        <v>6</v>
      </c>
      <c r="F104" s="14">
        <v>6</v>
      </c>
      <c r="G104" s="14">
        <v>8</v>
      </c>
      <c r="H104" s="14">
        <v>4.5</v>
      </c>
      <c r="I104" s="15">
        <f>'CENTROCAMPISTI - GE'!D104*'Pesi e Budget Iniziale'!$B$15+'CENTROCAMPISTI - GE'!E104*'Pesi e Budget Iniziale'!$B$16+'CENTROCAMPISTI - GE'!F104*'Pesi e Budget Iniziale'!$B$17+'Pesi e Budget Iniziale'!$B$18*'CENTROCAMPISTI - GE'!G104+'CENTROCAMPISTI - GE'!H104*'Pesi e Budget Iniziale'!$B$19+'Pesi e Budget Iniziale'!$B$20*VLOOKUP(B104,SQUADRE!$A$2:$B$21,2,FALSE)+VLOOKUP(B104,'FATTORE CASA'!$A$2:$B$21,2,FALSE)*'Pesi e Budget Iniziale'!$B$21+'Pesi e Budget Iniziale'!$B$22*VLOOKUP(B104,ALLENATORE!$A$2:$B$21,2,FALSE)</f>
        <v>69.026208333333344</v>
      </c>
      <c r="J104" s="16">
        <f t="shared" si="2"/>
        <v>-13.764589960362215</v>
      </c>
      <c r="K104" s="16">
        <f t="shared" si="0"/>
        <v>1</v>
      </c>
      <c r="L104" s="15">
        <f>'CENTROCAMPISTI - GE'!D104*'Pesi e Budget Iniziale'!$D$15+'CENTROCAMPISTI - GE'!E104*'Pesi e Budget Iniziale'!$D$16+'CENTROCAMPISTI - GE'!F104*'Pesi e Budget Iniziale'!$D$17+'Pesi e Budget Iniziale'!$D$18*'CENTROCAMPISTI - GE'!G104+'CENTROCAMPISTI - GE'!H104*'Pesi e Budget Iniziale'!$D$19+'Pesi e Budget Iniziale'!$D$20*VLOOKUP(B104,SQUADRE!$A$2:$B$21,2,FALSE)+VLOOKUP(B104,'FATTORE CASA'!$A$2:$B$21,2,FALSE)*'Pesi e Budget Iniziale'!$D$21+'Pesi e Budget Iniziale'!$D$22*VLOOKUP(B104,ALLENATORE!$A$2:$B$21,2,FALSE)</f>
        <v>65.906208333333339</v>
      </c>
      <c r="M104" s="16">
        <f t="shared" si="3"/>
        <v>-23.40728312269249</v>
      </c>
      <c r="N104" s="16">
        <f t="shared" si="1"/>
        <v>1</v>
      </c>
      <c r="P104" s="19"/>
    </row>
    <row r="105" spans="1:16" ht="12.75" customHeight="1">
      <c r="A105" s="9" t="s">
        <v>332</v>
      </c>
      <c r="B105" s="46" t="s">
        <v>94</v>
      </c>
      <c r="C105" s="46">
        <v>8</v>
      </c>
      <c r="D105" s="14">
        <v>6.5</v>
      </c>
      <c r="E105" s="14">
        <v>6</v>
      </c>
      <c r="F105" s="14">
        <v>5</v>
      </c>
      <c r="G105" s="14">
        <v>7</v>
      </c>
      <c r="H105" s="14">
        <v>5</v>
      </c>
      <c r="I105" s="15">
        <f>'CENTROCAMPISTI - GE'!D105*'Pesi e Budget Iniziale'!$B$15+'CENTROCAMPISTI - GE'!E105*'Pesi e Budget Iniziale'!$B$16+'CENTROCAMPISTI - GE'!F105*'Pesi e Budget Iniziale'!$B$17+'Pesi e Budget Iniziale'!$B$18*'CENTROCAMPISTI - GE'!G105+'CENTROCAMPISTI - GE'!H105*'Pesi e Budget Iniziale'!$B$19+'Pesi e Budget Iniziale'!$B$20*VLOOKUP(B105,SQUADRE!$A$2:$B$21,2,FALSE)+VLOOKUP(B105,'FATTORE CASA'!$A$2:$B$21,2,FALSE)*'Pesi e Budget Iniziale'!$B$21+'Pesi e Budget Iniziale'!$B$22*VLOOKUP(B105,ALLENATORE!$A$2:$B$21,2,FALSE)</f>
        <v>71.259521666666672</v>
      </c>
      <c r="J105" s="16">
        <f t="shared" si="2"/>
        <v>-8.6186719234354143</v>
      </c>
      <c r="K105" s="16">
        <f t="shared" si="0"/>
        <v>1</v>
      </c>
      <c r="L105" s="15">
        <f>'CENTROCAMPISTI - GE'!D105*'Pesi e Budget Iniziale'!$D$15+'CENTROCAMPISTI - GE'!E105*'Pesi e Budget Iniziale'!$D$16+'CENTROCAMPISTI - GE'!F105*'Pesi e Budget Iniziale'!$D$17+'Pesi e Budget Iniziale'!$D$18*'CENTROCAMPISTI - GE'!G105+'CENTROCAMPISTI - GE'!H105*'Pesi e Budget Iniziale'!$D$19+'Pesi e Budget Iniziale'!$D$20*VLOOKUP(B105,SQUADRE!$A$2:$B$21,2,FALSE)+VLOOKUP(B105,'FATTORE CASA'!$A$2:$B$21,2,FALSE)*'Pesi e Budget Iniziale'!$D$21+'Pesi e Budget Iniziale'!$D$22*VLOOKUP(B105,ALLENATORE!$A$2:$B$21,2,FALSE)</f>
        <v>68.204521666666665</v>
      </c>
      <c r="M105" s="16">
        <f t="shared" si="3"/>
        <v>-17.49145913310339</v>
      </c>
      <c r="N105" s="16">
        <f t="shared" si="1"/>
        <v>1</v>
      </c>
      <c r="P105" s="19"/>
    </row>
    <row r="106" spans="1:16" ht="12.75" customHeight="1">
      <c r="A106" s="9" t="s">
        <v>335</v>
      </c>
      <c r="B106" s="46" t="s">
        <v>84</v>
      </c>
      <c r="C106" s="46">
        <v>8</v>
      </c>
      <c r="D106" s="14">
        <v>5.5</v>
      </c>
      <c r="E106" s="14">
        <v>5.5</v>
      </c>
      <c r="F106" s="14">
        <v>6.5</v>
      </c>
      <c r="G106" s="14">
        <v>4.5</v>
      </c>
      <c r="H106" s="14">
        <v>5</v>
      </c>
      <c r="I106" s="15">
        <f>'CENTROCAMPISTI - GE'!D106*'Pesi e Budget Iniziale'!$B$15+'CENTROCAMPISTI - GE'!E106*'Pesi e Budget Iniziale'!$B$16+'CENTROCAMPISTI - GE'!F106*'Pesi e Budget Iniziale'!$B$17+'Pesi e Budget Iniziale'!$B$18*'CENTROCAMPISTI - GE'!G106+'CENTROCAMPISTI - GE'!H106*'Pesi e Budget Iniziale'!$B$19+'Pesi e Budget Iniziale'!$B$20*VLOOKUP(B106,SQUADRE!$A$2:$B$21,2,FALSE)+VLOOKUP(B106,'FATTORE CASA'!$A$2:$B$21,2,FALSE)*'Pesi e Budget Iniziale'!$B$21+'Pesi e Budget Iniziale'!$B$22*VLOOKUP(B106,ALLENATORE!$A$2:$B$21,2,FALSE)</f>
        <v>67.878005000000002</v>
      </c>
      <c r="J106" s="16">
        <f t="shared" si="2"/>
        <v>-16.410237642159174</v>
      </c>
      <c r="K106" s="16">
        <f t="shared" si="0"/>
        <v>1</v>
      </c>
      <c r="L106" s="15">
        <f>'CENTROCAMPISTI - GE'!D106*'Pesi e Budget Iniziale'!$D$15+'CENTROCAMPISTI - GE'!E106*'Pesi e Budget Iniziale'!$D$16+'CENTROCAMPISTI - GE'!F106*'Pesi e Budget Iniziale'!$D$17+'Pesi e Budget Iniziale'!$D$18*'CENTROCAMPISTI - GE'!G106+'CENTROCAMPISTI - GE'!H106*'Pesi e Budget Iniziale'!$D$19+'Pesi e Budget Iniziale'!$D$20*VLOOKUP(B106,SQUADRE!$A$2:$B$21,2,FALSE)+VLOOKUP(B106,'FATTORE CASA'!$A$2:$B$21,2,FALSE)*'Pesi e Budget Iniziale'!$D$21+'Pesi e Budget Iniziale'!$D$22*VLOOKUP(B106,ALLENATORE!$A$2:$B$21,2,FALSE)</f>
        <v>64.953005000000005</v>
      </c>
      <c r="M106" s="16">
        <f t="shared" si="3"/>
        <v>-25.860814181536952</v>
      </c>
      <c r="N106" s="16">
        <f t="shared" si="1"/>
        <v>1</v>
      </c>
      <c r="P106" s="19"/>
    </row>
    <row r="107" spans="1:16" ht="12.75" customHeight="1">
      <c r="A107" s="9" t="s">
        <v>337</v>
      </c>
      <c r="B107" s="46" t="s">
        <v>64</v>
      </c>
      <c r="C107" s="46">
        <v>8</v>
      </c>
      <c r="D107" s="14">
        <v>6</v>
      </c>
      <c r="E107" s="14">
        <v>6</v>
      </c>
      <c r="F107" s="14">
        <v>6</v>
      </c>
      <c r="G107" s="14">
        <v>5</v>
      </c>
      <c r="H107" s="14">
        <v>6</v>
      </c>
      <c r="I107" s="15">
        <f>'CENTROCAMPISTI - GE'!D107*'Pesi e Budget Iniziale'!$B$15+'CENTROCAMPISTI - GE'!E107*'Pesi e Budget Iniziale'!$B$16+'CENTROCAMPISTI - GE'!F107*'Pesi e Budget Iniziale'!$B$17+'Pesi e Budget Iniziale'!$B$18*'CENTROCAMPISTI - GE'!G107+'CENTROCAMPISTI - GE'!H107*'Pesi e Budget Iniziale'!$B$19+'Pesi e Budget Iniziale'!$B$20*VLOOKUP(B107,SQUADRE!$A$2:$B$21,2,FALSE)+VLOOKUP(B107,'FATTORE CASA'!$A$2:$B$21,2,FALSE)*'Pesi e Budget Iniziale'!$B$21+'Pesi e Budget Iniziale'!$B$22*VLOOKUP(B107,ALLENATORE!$A$2:$B$21,2,FALSE)</f>
        <v>67.390656666666672</v>
      </c>
      <c r="J107" s="16">
        <f t="shared" si="2"/>
        <v>-17.533167658890463</v>
      </c>
      <c r="K107" s="16">
        <f t="shared" si="0"/>
        <v>1</v>
      </c>
      <c r="L107" s="15">
        <f>'CENTROCAMPISTI - GE'!D107*'Pesi e Budget Iniziale'!$D$15+'CENTROCAMPISTI - GE'!E107*'Pesi e Budget Iniziale'!$D$16+'CENTROCAMPISTI - GE'!F107*'Pesi e Budget Iniziale'!$D$17+'Pesi e Budget Iniziale'!$D$18*'CENTROCAMPISTI - GE'!G107+'CENTROCAMPISTI - GE'!H107*'Pesi e Budget Iniziale'!$D$19+'Pesi e Budget Iniziale'!$D$20*VLOOKUP(B107,SQUADRE!$A$2:$B$21,2,FALSE)+VLOOKUP(B107,'FATTORE CASA'!$A$2:$B$21,2,FALSE)*'Pesi e Budget Iniziale'!$D$21+'Pesi e Budget Iniziale'!$D$22*VLOOKUP(B107,ALLENATORE!$A$2:$B$21,2,FALSE)</f>
        <v>64.270656666666667</v>
      </c>
      <c r="M107" s="16">
        <f t="shared" si="3"/>
        <v>-27.617168539771924</v>
      </c>
      <c r="N107" s="16">
        <f t="shared" si="1"/>
        <v>1</v>
      </c>
      <c r="P107" s="19"/>
    </row>
    <row r="108" spans="1:16" ht="12.75" customHeight="1">
      <c r="A108" s="9" t="s">
        <v>340</v>
      </c>
      <c r="B108" s="46" t="s">
        <v>112</v>
      </c>
      <c r="C108" s="46">
        <v>8</v>
      </c>
      <c r="D108" s="14">
        <v>7</v>
      </c>
      <c r="E108" s="14">
        <v>6</v>
      </c>
      <c r="F108" s="14">
        <v>6</v>
      </c>
      <c r="G108" s="14">
        <v>6</v>
      </c>
      <c r="H108" s="14">
        <v>6</v>
      </c>
      <c r="I108" s="15">
        <f>'CENTROCAMPISTI - GE'!D108*'Pesi e Budget Iniziale'!$B$15+'CENTROCAMPISTI - GE'!E108*'Pesi e Budget Iniziale'!$B$16+'CENTROCAMPISTI - GE'!F108*'Pesi e Budget Iniziale'!$B$17+'Pesi e Budget Iniziale'!$B$18*'CENTROCAMPISTI - GE'!G108+'CENTROCAMPISTI - GE'!H108*'Pesi e Budget Iniziale'!$B$19+'Pesi e Budget Iniziale'!$B$20*VLOOKUP(B108,SQUADRE!$A$2:$B$21,2,FALSE)+VLOOKUP(B108,'FATTORE CASA'!$A$2:$B$21,2,FALSE)*'Pesi e Budget Iniziale'!$B$21+'Pesi e Budget Iniziale'!$B$22*VLOOKUP(B108,ALLENATORE!$A$2:$B$21,2,FALSE)</f>
        <v>69.149729999999991</v>
      </c>
      <c r="J108" s="16">
        <f t="shared" si="2"/>
        <v>-13.479975901526842</v>
      </c>
      <c r="K108" s="16">
        <f t="shared" si="0"/>
        <v>1</v>
      </c>
      <c r="L108" s="15">
        <f>'CENTROCAMPISTI - GE'!D108*'Pesi e Budget Iniziale'!$D$15+'CENTROCAMPISTI - GE'!E108*'Pesi e Budget Iniziale'!$D$16+'CENTROCAMPISTI - GE'!F108*'Pesi e Budget Iniziale'!$D$17+'Pesi e Budget Iniziale'!$D$18*'CENTROCAMPISTI - GE'!G108+'CENTROCAMPISTI - GE'!H108*'Pesi e Budget Iniziale'!$D$19+'Pesi e Budget Iniziale'!$D$20*VLOOKUP(B108,SQUADRE!$A$2:$B$21,2,FALSE)+VLOOKUP(B108,'FATTORE CASA'!$A$2:$B$21,2,FALSE)*'Pesi e Budget Iniziale'!$D$21+'Pesi e Budget Iniziale'!$D$22*VLOOKUP(B108,ALLENATORE!$A$2:$B$21,2,FALSE)</f>
        <v>66.029729999999986</v>
      </c>
      <c r="M108" s="16">
        <f t="shared" si="3"/>
        <v>-23.0893402085117</v>
      </c>
      <c r="N108" s="16">
        <f t="shared" si="1"/>
        <v>1</v>
      </c>
      <c r="P108" s="19"/>
    </row>
    <row r="109" spans="1:16" ht="12.75" customHeight="1">
      <c r="A109" s="9" t="s">
        <v>343</v>
      </c>
      <c r="B109" s="46" t="s">
        <v>56</v>
      </c>
      <c r="C109" s="46">
        <v>8</v>
      </c>
      <c r="D109" s="14">
        <v>4</v>
      </c>
      <c r="E109" s="14">
        <v>7</v>
      </c>
      <c r="F109" s="14">
        <v>6</v>
      </c>
      <c r="G109" s="14">
        <v>5</v>
      </c>
      <c r="H109" s="14">
        <v>4.5</v>
      </c>
      <c r="I109" s="15">
        <f>'CENTROCAMPISTI - GE'!D109*'Pesi e Budget Iniziale'!$B$15+'CENTROCAMPISTI - GE'!E109*'Pesi e Budget Iniziale'!$B$16+'CENTROCAMPISTI - GE'!F109*'Pesi e Budget Iniziale'!$B$17+'Pesi e Budget Iniziale'!$B$18*'CENTROCAMPISTI - GE'!G109+'CENTROCAMPISTI - GE'!H109*'Pesi e Budget Iniziale'!$B$19+'Pesi e Budget Iniziale'!$B$20*VLOOKUP(B109,SQUADRE!$A$2:$B$21,2,FALSE)+VLOOKUP(B109,'FATTORE CASA'!$A$2:$B$21,2,FALSE)*'Pesi e Budget Iniziale'!$B$21+'Pesi e Budget Iniziale'!$B$22*VLOOKUP(B109,ALLENATORE!$A$2:$B$21,2,FALSE)</f>
        <v>69.432154999999995</v>
      </c>
      <c r="J109" s="16">
        <f t="shared" si="2"/>
        <v>-12.829222655268353</v>
      </c>
      <c r="K109" s="16">
        <f t="shared" si="0"/>
        <v>1</v>
      </c>
      <c r="L109" s="15">
        <f>'CENTROCAMPISTI - GE'!D109*'Pesi e Budget Iniziale'!$D$15+'CENTROCAMPISTI - GE'!E109*'Pesi e Budget Iniziale'!$D$16+'CENTROCAMPISTI - GE'!F109*'Pesi e Budget Iniziale'!$D$17+'Pesi e Budget Iniziale'!$D$18*'CENTROCAMPISTI - GE'!G109+'CENTROCAMPISTI - GE'!H109*'Pesi e Budget Iniziale'!$D$19+'Pesi e Budget Iniziale'!$D$20*VLOOKUP(B109,SQUADRE!$A$2:$B$21,2,FALSE)+VLOOKUP(B109,'FATTORE CASA'!$A$2:$B$21,2,FALSE)*'Pesi e Budget Iniziale'!$D$21+'Pesi e Budget Iniziale'!$D$22*VLOOKUP(B109,ALLENATORE!$A$2:$B$21,2,FALSE)</f>
        <v>65.857154999999992</v>
      </c>
      <c r="M109" s="16">
        <f t="shared" si="3"/>
        <v>-23.5335456657035</v>
      </c>
      <c r="N109" s="16">
        <f t="shared" si="1"/>
        <v>1</v>
      </c>
      <c r="P109" s="19"/>
    </row>
    <row r="110" spans="1:16" ht="12.75" customHeight="1">
      <c r="A110" s="9" t="s">
        <v>346</v>
      </c>
      <c r="B110" s="46" t="s">
        <v>92</v>
      </c>
      <c r="C110" s="46">
        <v>8</v>
      </c>
      <c r="D110" s="14">
        <v>5</v>
      </c>
      <c r="E110" s="14">
        <v>6</v>
      </c>
      <c r="F110" s="14">
        <v>5</v>
      </c>
      <c r="G110" s="14">
        <v>6.5</v>
      </c>
      <c r="H110" s="14">
        <v>4</v>
      </c>
      <c r="I110" s="15">
        <f>'CENTROCAMPISTI - GE'!D110*'Pesi e Budget Iniziale'!$B$15+'CENTROCAMPISTI - GE'!E110*'Pesi e Budget Iniziale'!$B$16+'CENTROCAMPISTI - GE'!F110*'Pesi e Budget Iniziale'!$B$17+'Pesi e Budget Iniziale'!$B$18*'CENTROCAMPISTI - GE'!G110+'CENTROCAMPISTI - GE'!H110*'Pesi e Budget Iniziale'!$B$19+'Pesi e Budget Iniziale'!$B$20*VLOOKUP(B110,SQUADRE!$A$2:$B$21,2,FALSE)+VLOOKUP(B110,'FATTORE CASA'!$A$2:$B$21,2,FALSE)*'Pesi e Budget Iniziale'!$B$21+'Pesi e Budget Iniziale'!$B$22*VLOOKUP(B110,ALLENATORE!$A$2:$B$21,2,FALSE)</f>
        <v>66.984211666666681</v>
      </c>
      <c r="J110" s="16">
        <f t="shared" si="2"/>
        <v>-18.469683205232073</v>
      </c>
      <c r="K110" s="16">
        <f t="shared" si="0"/>
        <v>1</v>
      </c>
      <c r="L110" s="15">
        <f>'CENTROCAMPISTI - GE'!D110*'Pesi e Budget Iniziale'!$D$15+'CENTROCAMPISTI - GE'!E110*'Pesi e Budget Iniziale'!$D$16+'CENTROCAMPISTI - GE'!F110*'Pesi e Budget Iniziale'!$D$17+'Pesi e Budget Iniziale'!$D$18*'CENTROCAMPISTI - GE'!G110+'CENTROCAMPISTI - GE'!H110*'Pesi e Budget Iniziale'!$D$19+'Pesi e Budget Iniziale'!$D$20*VLOOKUP(B110,SQUADRE!$A$2:$B$21,2,FALSE)+VLOOKUP(B110,'FATTORE CASA'!$A$2:$B$21,2,FALSE)*'Pesi e Budget Iniziale'!$D$21+'Pesi e Budget Iniziale'!$D$22*VLOOKUP(B110,ALLENATORE!$A$2:$B$21,2,FALSE)</f>
        <v>63.929211666666667</v>
      </c>
      <c r="M110" s="16">
        <f t="shared" si="3"/>
        <v>-28.496042839820333</v>
      </c>
      <c r="N110" s="16">
        <f t="shared" si="1"/>
        <v>1</v>
      </c>
      <c r="P110" s="19"/>
    </row>
    <row r="111" spans="1:16" ht="12.75" customHeight="1">
      <c r="A111" s="9" t="s">
        <v>349</v>
      </c>
      <c r="B111" s="46" t="s">
        <v>92</v>
      </c>
      <c r="C111" s="46">
        <v>9</v>
      </c>
      <c r="D111" s="14">
        <v>6</v>
      </c>
      <c r="E111" s="14">
        <v>6</v>
      </c>
      <c r="F111" s="14">
        <v>5</v>
      </c>
      <c r="G111" s="14">
        <v>5</v>
      </c>
      <c r="H111" s="14">
        <v>4.5</v>
      </c>
      <c r="I111" s="15">
        <f>'CENTROCAMPISTI - GE'!D111*'Pesi e Budget Iniziale'!$B$15+'CENTROCAMPISTI - GE'!E111*'Pesi e Budget Iniziale'!$B$16+'CENTROCAMPISTI - GE'!F111*'Pesi e Budget Iniziale'!$B$17+'Pesi e Budget Iniziale'!$B$18*'CENTROCAMPISTI - GE'!G111+'CENTROCAMPISTI - GE'!H111*'Pesi e Budget Iniziale'!$B$19+'Pesi e Budget Iniziale'!$B$20*VLOOKUP(B111,SQUADRE!$A$2:$B$21,2,FALSE)+VLOOKUP(B111,'FATTORE CASA'!$A$2:$B$21,2,FALSE)*'Pesi e Budget Iniziale'!$B$21+'Pesi e Budget Iniziale'!$B$22*VLOOKUP(B111,ALLENATORE!$A$2:$B$21,2,FALSE)</f>
        <v>66.827171666666672</v>
      </c>
      <c r="J111" s="16">
        <f t="shared" si="2"/>
        <v>-18.831528968859374</v>
      </c>
      <c r="K111" s="16">
        <f t="shared" si="0"/>
        <v>1</v>
      </c>
      <c r="L111" s="15">
        <f>'CENTROCAMPISTI - GE'!D111*'Pesi e Budget Iniziale'!$D$15+'CENTROCAMPISTI - GE'!E111*'Pesi e Budget Iniziale'!$D$16+'CENTROCAMPISTI - GE'!F111*'Pesi e Budget Iniziale'!$D$17+'Pesi e Budget Iniziale'!$D$18*'CENTROCAMPISTI - GE'!G111+'CENTROCAMPISTI - GE'!H111*'Pesi e Budget Iniziale'!$D$19+'Pesi e Budget Iniziale'!$D$20*VLOOKUP(B111,SQUADRE!$A$2:$B$21,2,FALSE)+VLOOKUP(B111,'FATTORE CASA'!$A$2:$B$21,2,FALSE)*'Pesi e Budget Iniziale'!$D$21+'Pesi e Budget Iniziale'!$D$22*VLOOKUP(B111,ALLENATORE!$A$2:$B$21,2,FALSE)</f>
        <v>63.772171666666665</v>
      </c>
      <c r="M111" s="16">
        <f t="shared" si="3"/>
        <v>-28.900261440413701</v>
      </c>
      <c r="N111" s="16">
        <f t="shared" si="1"/>
        <v>1</v>
      </c>
      <c r="P111" s="19"/>
    </row>
    <row r="112" spans="1:16" ht="12.75" customHeight="1">
      <c r="A112" s="9" t="s">
        <v>351</v>
      </c>
      <c r="B112" s="46" t="s">
        <v>56</v>
      </c>
      <c r="C112" s="46">
        <v>9</v>
      </c>
      <c r="D112" s="14">
        <v>5</v>
      </c>
      <c r="E112" s="14">
        <v>6</v>
      </c>
      <c r="F112" s="14">
        <v>4</v>
      </c>
      <c r="G112" s="14">
        <v>6</v>
      </c>
      <c r="H112" s="14">
        <v>5.5</v>
      </c>
      <c r="I112" s="15">
        <f>'CENTROCAMPISTI - GE'!D112*'Pesi e Budget Iniziale'!$B$15+'CENTROCAMPISTI - GE'!E112*'Pesi e Budget Iniziale'!$B$16+'CENTROCAMPISTI - GE'!F112*'Pesi e Budget Iniziale'!$B$17+'Pesi e Budget Iniziale'!$B$18*'CENTROCAMPISTI - GE'!G112+'CENTROCAMPISTI - GE'!H112*'Pesi e Budget Iniziale'!$B$19+'Pesi e Budget Iniziale'!$B$20*VLOOKUP(B112,SQUADRE!$A$2:$B$21,2,FALSE)+VLOOKUP(B112,'FATTORE CASA'!$A$2:$B$21,2,FALSE)*'Pesi e Budget Iniziale'!$B$21+'Pesi e Budget Iniziale'!$B$22*VLOOKUP(B112,ALLENATORE!$A$2:$B$21,2,FALSE)</f>
        <v>68.527484999999984</v>
      </c>
      <c r="J112" s="16">
        <f t="shared" si="2"/>
        <v>-14.913729831660945</v>
      </c>
      <c r="K112" s="16">
        <f t="shared" si="0"/>
        <v>1</v>
      </c>
      <c r="L112" s="15">
        <f>'CENTROCAMPISTI - GE'!D112*'Pesi e Budget Iniziale'!$D$15+'CENTROCAMPISTI - GE'!E112*'Pesi e Budget Iniziale'!$D$16+'CENTROCAMPISTI - GE'!F112*'Pesi e Budget Iniziale'!$D$17+'Pesi e Budget Iniziale'!$D$18*'CENTROCAMPISTI - GE'!G112+'CENTROCAMPISTI - GE'!H112*'Pesi e Budget Iniziale'!$D$19+'Pesi e Budget Iniziale'!$D$20*VLOOKUP(B112,SQUADRE!$A$2:$B$21,2,FALSE)+VLOOKUP(B112,'FATTORE CASA'!$A$2:$B$21,2,FALSE)*'Pesi e Budget Iniziale'!$D$21+'Pesi e Budget Iniziale'!$D$22*VLOOKUP(B112,ALLENATORE!$A$2:$B$21,2,FALSE)</f>
        <v>65.537485000000004</v>
      </c>
      <c r="M112" s="16">
        <f t="shared" si="3"/>
        <v>-24.356371442904702</v>
      </c>
      <c r="N112" s="16">
        <f t="shared" si="1"/>
        <v>1</v>
      </c>
      <c r="P112" s="19"/>
    </row>
    <row r="113" spans="1:16" ht="12.75" customHeight="1">
      <c r="A113" s="9" t="s">
        <v>355</v>
      </c>
      <c r="B113" s="46" t="s">
        <v>108</v>
      </c>
      <c r="C113" s="46">
        <v>8</v>
      </c>
      <c r="D113" s="14">
        <v>6.5</v>
      </c>
      <c r="E113" s="14">
        <v>5.5</v>
      </c>
      <c r="F113" s="14">
        <v>5</v>
      </c>
      <c r="G113" s="14">
        <v>6</v>
      </c>
      <c r="H113" s="14">
        <v>5.5</v>
      </c>
      <c r="I113" s="15">
        <f>'CENTROCAMPISTI - GE'!D113*'Pesi e Budget Iniziale'!$B$15+'CENTROCAMPISTI - GE'!E113*'Pesi e Budget Iniziale'!$B$16+'CENTROCAMPISTI - GE'!F113*'Pesi e Budget Iniziale'!$B$17+'Pesi e Budget Iniziale'!$B$18*'CENTROCAMPISTI - GE'!G113+'CENTROCAMPISTI - GE'!H113*'Pesi e Budget Iniziale'!$B$19+'Pesi e Budget Iniziale'!$B$20*VLOOKUP(B113,SQUADRE!$A$2:$B$21,2,FALSE)+VLOOKUP(B113,'FATTORE CASA'!$A$2:$B$21,2,FALSE)*'Pesi e Budget Iniziale'!$B$21+'Pesi e Budget Iniziale'!$B$22*VLOOKUP(B113,ALLENATORE!$A$2:$B$21,2,FALSE)</f>
        <v>72.324676666666676</v>
      </c>
      <c r="J113" s="16">
        <f t="shared" si="2"/>
        <v>-6.1643811417465599</v>
      </c>
      <c r="K113" s="16">
        <f t="shared" si="0"/>
        <v>1</v>
      </c>
      <c r="L113" s="15">
        <f>'CENTROCAMPISTI - GE'!D113*'Pesi e Budget Iniziale'!$D$15+'CENTROCAMPISTI - GE'!E113*'Pesi e Budget Iniziale'!$D$16+'CENTROCAMPISTI - GE'!F113*'Pesi e Budget Iniziale'!$D$17+'Pesi e Budget Iniziale'!$D$18*'CENTROCAMPISTI - GE'!G113+'CENTROCAMPISTI - GE'!H113*'Pesi e Budget Iniziale'!$D$19+'Pesi e Budget Iniziale'!$D$20*VLOOKUP(B113,SQUADRE!$A$2:$B$21,2,FALSE)+VLOOKUP(B113,'FATTORE CASA'!$A$2:$B$21,2,FALSE)*'Pesi e Budget Iniziale'!$D$21+'Pesi e Budget Iniziale'!$D$22*VLOOKUP(B113,ALLENATORE!$A$2:$B$21,2,FALSE)</f>
        <v>69.497176666666675</v>
      </c>
      <c r="M113" s="16">
        <f t="shared" si="3"/>
        <v>-14.164184584262159</v>
      </c>
      <c r="N113" s="16">
        <f t="shared" si="1"/>
        <v>1</v>
      </c>
      <c r="P113" s="19"/>
    </row>
    <row r="114" spans="1:16" ht="12.75" customHeight="1">
      <c r="A114" s="9" t="s">
        <v>357</v>
      </c>
      <c r="B114" s="46" t="s">
        <v>62</v>
      </c>
      <c r="C114" s="46">
        <v>8</v>
      </c>
      <c r="D114" s="14">
        <v>6</v>
      </c>
      <c r="E114" s="14">
        <v>5.5</v>
      </c>
      <c r="F114" s="14">
        <v>6</v>
      </c>
      <c r="G114" s="14">
        <v>5.5</v>
      </c>
      <c r="H114" s="14">
        <v>5.5</v>
      </c>
      <c r="I114" s="15">
        <f>'CENTROCAMPISTI - GE'!D114*'Pesi e Budget Iniziale'!$B$15+'CENTROCAMPISTI - GE'!E114*'Pesi e Budget Iniziale'!$B$16+'CENTROCAMPISTI - GE'!F114*'Pesi e Budget Iniziale'!$B$17+'Pesi e Budget Iniziale'!$B$18*'CENTROCAMPISTI - GE'!G114+'CENTROCAMPISTI - GE'!H114*'Pesi e Budget Iniziale'!$B$19+'Pesi e Budget Iniziale'!$B$20*VLOOKUP(B114,SQUADRE!$A$2:$B$21,2,FALSE)+VLOOKUP(B114,'FATTORE CASA'!$A$2:$B$21,2,FALSE)*'Pesi e Budget Iniziale'!$B$21+'Pesi e Budget Iniziale'!$B$22*VLOOKUP(B114,ALLENATORE!$A$2:$B$21,2,FALSE)</f>
        <v>67.121123333333344</v>
      </c>
      <c r="J114" s="16">
        <f t="shared" si="2"/>
        <v>-18.154216403305938</v>
      </c>
      <c r="K114" s="16">
        <f t="shared" si="0"/>
        <v>1</v>
      </c>
      <c r="L114" s="15">
        <f>'CENTROCAMPISTI - GE'!D114*'Pesi e Budget Iniziale'!$D$15+'CENTROCAMPISTI - GE'!E114*'Pesi e Budget Iniziale'!$D$16+'CENTROCAMPISTI - GE'!F114*'Pesi e Budget Iniziale'!$D$17+'Pesi e Budget Iniziale'!$D$18*'CENTROCAMPISTI - GE'!G114+'CENTROCAMPISTI - GE'!H114*'Pesi e Budget Iniziale'!$D$19+'Pesi e Budget Iniziale'!$D$20*VLOOKUP(B114,SQUADRE!$A$2:$B$21,2,FALSE)+VLOOKUP(B114,'FATTORE CASA'!$A$2:$B$21,2,FALSE)*'Pesi e Budget Iniziale'!$D$21+'Pesi e Budget Iniziale'!$D$22*VLOOKUP(B114,ALLENATORE!$A$2:$B$21,2,FALSE)</f>
        <v>64.228623333333346</v>
      </c>
      <c r="M114" s="16">
        <f t="shared" si="3"/>
        <v>-27.725361708253018</v>
      </c>
      <c r="N114" s="16">
        <f t="shared" si="1"/>
        <v>1</v>
      </c>
      <c r="P114" s="19"/>
    </row>
    <row r="115" spans="1:16" ht="12.75" customHeight="1">
      <c r="A115" s="9" t="s">
        <v>360</v>
      </c>
      <c r="B115" s="46" t="s">
        <v>49</v>
      </c>
      <c r="C115" s="46">
        <v>7</v>
      </c>
      <c r="D115" s="14">
        <v>4</v>
      </c>
      <c r="E115" s="14">
        <v>6</v>
      </c>
      <c r="F115" s="14">
        <v>5</v>
      </c>
      <c r="G115" s="14">
        <v>5.5</v>
      </c>
      <c r="H115" s="14">
        <v>4</v>
      </c>
      <c r="I115" s="15">
        <f>'CENTROCAMPISTI - GE'!D115*'Pesi e Budget Iniziale'!$B$15+'CENTROCAMPISTI - GE'!E115*'Pesi e Budget Iniziale'!$B$16+'CENTROCAMPISTI - GE'!F115*'Pesi e Budget Iniziale'!$B$17+'Pesi e Budget Iniziale'!$B$18*'CENTROCAMPISTI - GE'!G115+'CENTROCAMPISTI - GE'!H115*'Pesi e Budget Iniziale'!$B$19+'Pesi e Budget Iniziale'!$B$20*VLOOKUP(B115,SQUADRE!$A$2:$B$21,2,FALSE)+VLOOKUP(B115,'FATTORE CASA'!$A$2:$B$21,2,FALSE)*'Pesi e Budget Iniziale'!$B$21+'Pesi e Budget Iniziale'!$B$22*VLOOKUP(B115,ALLENATORE!$A$2:$B$21,2,FALSE)</f>
        <v>68.29053833333333</v>
      </c>
      <c r="J115" s="16">
        <f t="shared" si="2"/>
        <v>-15.459693583182442</v>
      </c>
      <c r="K115" s="16">
        <f t="shared" si="0"/>
        <v>1</v>
      </c>
      <c r="L115" s="15">
        <f>'CENTROCAMPISTI - GE'!D115*'Pesi e Budget Iniziale'!$D$15+'CENTROCAMPISTI - GE'!E115*'Pesi e Budget Iniziale'!$D$16+'CENTROCAMPISTI - GE'!F115*'Pesi e Budget Iniziale'!$D$17+'Pesi e Budget Iniziale'!$D$18*'CENTROCAMPISTI - GE'!G115+'CENTROCAMPISTI - GE'!H115*'Pesi e Budget Iniziale'!$D$19+'Pesi e Budget Iniziale'!$D$20*VLOOKUP(B115,SQUADRE!$A$2:$B$21,2,FALSE)+VLOOKUP(B115,'FATTORE CASA'!$A$2:$B$21,2,FALSE)*'Pesi e Budget Iniziale'!$D$21+'Pesi e Budget Iniziale'!$D$22*VLOOKUP(B115,ALLENATORE!$A$2:$B$21,2,FALSE)</f>
        <v>65.235538333333338</v>
      </c>
      <c r="M115" s="16">
        <f t="shared" si="3"/>
        <v>-25.133577626385545</v>
      </c>
      <c r="N115" s="16">
        <f t="shared" si="1"/>
        <v>1</v>
      </c>
      <c r="P115" s="19"/>
    </row>
    <row r="116" spans="1:16" ht="12.75" customHeight="1">
      <c r="A116" s="9" t="s">
        <v>363</v>
      </c>
      <c r="B116" s="46" t="s">
        <v>58</v>
      </c>
      <c r="C116" s="46">
        <v>7</v>
      </c>
      <c r="D116" s="14">
        <v>3</v>
      </c>
      <c r="E116" s="14">
        <v>6</v>
      </c>
      <c r="F116" s="14">
        <v>5.5</v>
      </c>
      <c r="G116" s="14">
        <v>6</v>
      </c>
      <c r="H116" s="14">
        <v>4</v>
      </c>
      <c r="I116" s="15">
        <f>'CENTROCAMPISTI - GE'!D116*'Pesi e Budget Iniziale'!$B$15+'CENTROCAMPISTI - GE'!E116*'Pesi e Budget Iniziale'!$B$16+'CENTROCAMPISTI - GE'!F116*'Pesi e Budget Iniziale'!$B$17+'Pesi e Budget Iniziale'!$B$18*'CENTROCAMPISTI - GE'!G116+'CENTROCAMPISTI - GE'!H116*'Pesi e Budget Iniziale'!$B$19+'Pesi e Budget Iniziale'!$B$20*VLOOKUP(B116,SQUADRE!$A$2:$B$21,2,FALSE)+VLOOKUP(B116,'FATTORE CASA'!$A$2:$B$21,2,FALSE)*'Pesi e Budget Iniziale'!$B$21+'Pesi e Budget Iniziale'!$B$22*VLOOKUP(B116,ALLENATORE!$A$2:$B$21,2,FALSE)</f>
        <v>69.746408333333335</v>
      </c>
      <c r="J116" s="16">
        <f t="shared" si="2"/>
        <v>-12.105131739753688</v>
      </c>
      <c r="K116" s="16">
        <f t="shared" si="0"/>
        <v>1</v>
      </c>
      <c r="L116" s="15">
        <f>'CENTROCAMPISTI - GE'!D116*'Pesi e Budget Iniziale'!$D$15+'CENTROCAMPISTI - GE'!E116*'Pesi e Budget Iniziale'!$D$16+'CENTROCAMPISTI - GE'!F116*'Pesi e Budget Iniziale'!$D$17+'Pesi e Budget Iniziale'!$D$18*'CENTROCAMPISTI - GE'!G116+'CENTROCAMPISTI - GE'!H116*'Pesi e Budget Iniziale'!$D$19+'Pesi e Budget Iniziale'!$D$20*VLOOKUP(B116,SQUADRE!$A$2:$B$21,2,FALSE)+VLOOKUP(B116,'FATTORE CASA'!$A$2:$B$21,2,FALSE)*'Pesi e Budget Iniziale'!$D$21+'Pesi e Budget Iniziale'!$D$22*VLOOKUP(B116,ALLENATORE!$A$2:$B$21,2,FALSE)</f>
        <v>66.658908333333343</v>
      </c>
      <c r="M116" s="16">
        <f t="shared" si="3"/>
        <v>-21.469844631437851</v>
      </c>
      <c r="N116" s="16">
        <f t="shared" si="1"/>
        <v>1</v>
      </c>
      <c r="P116" s="19"/>
    </row>
    <row r="117" spans="1:16" ht="12.75" customHeight="1">
      <c r="A117" s="9" t="s">
        <v>366</v>
      </c>
      <c r="B117" s="46" t="s">
        <v>56</v>
      </c>
      <c r="C117" s="46">
        <v>7</v>
      </c>
      <c r="D117" s="14">
        <v>5.5</v>
      </c>
      <c r="E117" s="14">
        <v>5.5</v>
      </c>
      <c r="F117" s="14">
        <v>5</v>
      </c>
      <c r="G117" s="14">
        <v>5</v>
      </c>
      <c r="H117" s="14">
        <v>5</v>
      </c>
      <c r="I117" s="15">
        <f>'CENTROCAMPISTI - GE'!D117*'Pesi e Budget Iniziale'!$B$15+'CENTROCAMPISTI - GE'!E117*'Pesi e Budget Iniziale'!$B$16+'CENTROCAMPISTI - GE'!F117*'Pesi e Budget Iniziale'!$B$17+'Pesi e Budget Iniziale'!$B$18*'CENTROCAMPISTI - GE'!G117+'CENTROCAMPISTI - GE'!H117*'Pesi e Budget Iniziale'!$B$19+'Pesi e Budget Iniziale'!$B$20*VLOOKUP(B117,SQUADRE!$A$2:$B$21,2,FALSE)+VLOOKUP(B117,'FATTORE CASA'!$A$2:$B$21,2,FALSE)*'Pesi e Budget Iniziale'!$B$21+'Pesi e Budget Iniziale'!$B$22*VLOOKUP(B117,ALLENATORE!$A$2:$B$21,2,FALSE)</f>
        <v>67.609424999999987</v>
      </c>
      <c r="J117" s="16">
        <f t="shared" si="2"/>
        <v>-17.029089751144284</v>
      </c>
      <c r="K117" s="16">
        <f t="shared" si="0"/>
        <v>1</v>
      </c>
      <c r="L117" s="15">
        <f>'CENTROCAMPISTI - GE'!D117*'Pesi e Budget Iniziale'!$D$15+'CENTROCAMPISTI - GE'!E117*'Pesi e Budget Iniziale'!$D$16+'CENTROCAMPISTI - GE'!F117*'Pesi e Budget Iniziale'!$D$17+'Pesi e Budget Iniziale'!$D$18*'CENTROCAMPISTI - GE'!G117+'CENTROCAMPISTI - GE'!H117*'Pesi e Budget Iniziale'!$D$19+'Pesi e Budget Iniziale'!$D$20*VLOOKUP(B117,SQUADRE!$A$2:$B$21,2,FALSE)+VLOOKUP(B117,'FATTORE CASA'!$A$2:$B$21,2,FALSE)*'Pesi e Budget Iniziale'!$D$21+'Pesi e Budget Iniziale'!$D$22*VLOOKUP(B117,ALLENATORE!$A$2:$B$21,2,FALSE)</f>
        <v>64.781925000000001</v>
      </c>
      <c r="M117" s="16">
        <f t="shared" si="3"/>
        <v>-26.301171531190022</v>
      </c>
      <c r="N117" s="16">
        <f t="shared" si="1"/>
        <v>1</v>
      </c>
      <c r="P117" s="19"/>
    </row>
    <row r="118" spans="1:16" ht="12.75" customHeight="1">
      <c r="A118" s="9" t="s">
        <v>369</v>
      </c>
      <c r="B118" s="46" t="s">
        <v>84</v>
      </c>
      <c r="C118" s="46">
        <v>7</v>
      </c>
      <c r="D118" s="14">
        <v>6.5</v>
      </c>
      <c r="E118" s="14">
        <v>6</v>
      </c>
      <c r="F118" s="14">
        <v>4</v>
      </c>
      <c r="G118" s="14">
        <v>4</v>
      </c>
      <c r="H118" s="14">
        <v>5.5</v>
      </c>
      <c r="I118" s="15">
        <f>'CENTROCAMPISTI - GE'!D118*'Pesi e Budget Iniziale'!$B$15+'CENTROCAMPISTI - GE'!E118*'Pesi e Budget Iniziale'!$B$16+'CENTROCAMPISTI - GE'!F118*'Pesi e Budget Iniziale'!$B$17+'Pesi e Budget Iniziale'!$B$18*'CENTROCAMPISTI - GE'!G118+'CENTROCAMPISTI - GE'!H118*'Pesi e Budget Iniziale'!$B$19+'Pesi e Budget Iniziale'!$B$20*VLOOKUP(B118,SQUADRE!$A$2:$B$21,2,FALSE)+VLOOKUP(B118,'FATTORE CASA'!$A$2:$B$21,2,FALSE)*'Pesi e Budget Iniziale'!$B$21+'Pesi e Budget Iniziale'!$B$22*VLOOKUP(B118,ALLENATORE!$A$2:$B$21,2,FALSE)</f>
        <v>65.659880000000001</v>
      </c>
      <c r="J118" s="16">
        <f t="shared" si="2"/>
        <v>-21.521159282796987</v>
      </c>
      <c r="K118" s="16">
        <f t="shared" si="0"/>
        <v>1</v>
      </c>
      <c r="L118" s="15">
        <f>'CENTROCAMPISTI - GE'!D118*'Pesi e Budget Iniziale'!$D$15+'CENTROCAMPISTI - GE'!E118*'Pesi e Budget Iniziale'!$D$16+'CENTROCAMPISTI - GE'!F118*'Pesi e Budget Iniziale'!$D$17+'Pesi e Budget Iniziale'!$D$18*'CENTROCAMPISTI - GE'!G118+'CENTROCAMPISTI - GE'!H118*'Pesi e Budget Iniziale'!$D$19+'Pesi e Budget Iniziale'!$D$20*VLOOKUP(B118,SQUADRE!$A$2:$B$21,2,FALSE)+VLOOKUP(B118,'FATTORE CASA'!$A$2:$B$21,2,FALSE)*'Pesi e Budget Iniziale'!$D$21+'Pesi e Budget Iniziale'!$D$22*VLOOKUP(B118,ALLENATORE!$A$2:$B$21,2,FALSE)</f>
        <v>62.669879999999999</v>
      </c>
      <c r="M118" s="16">
        <f t="shared" si="3"/>
        <v>-31.737543629319276</v>
      </c>
      <c r="N118" s="16">
        <f t="shared" si="1"/>
        <v>1</v>
      </c>
      <c r="P118" s="19"/>
    </row>
    <row r="119" spans="1:16" ht="12.75" customHeight="1">
      <c r="A119" s="9" t="s">
        <v>372</v>
      </c>
      <c r="B119" s="46" t="s">
        <v>64</v>
      </c>
      <c r="C119" s="46">
        <v>7</v>
      </c>
      <c r="D119" s="14">
        <v>5</v>
      </c>
      <c r="E119" s="14">
        <v>6</v>
      </c>
      <c r="F119" s="14">
        <v>6</v>
      </c>
      <c r="G119" s="14">
        <v>6</v>
      </c>
      <c r="H119" s="14">
        <v>5</v>
      </c>
      <c r="I119" s="15">
        <f>'CENTROCAMPISTI - GE'!D119*'Pesi e Budget Iniziale'!$B$15+'CENTROCAMPISTI - GE'!E119*'Pesi e Budget Iniziale'!$B$16+'CENTROCAMPISTI - GE'!F119*'Pesi e Budget Iniziale'!$B$17+'Pesi e Budget Iniziale'!$B$18*'CENTROCAMPISTI - GE'!G119+'CENTROCAMPISTI - GE'!H119*'Pesi e Budget Iniziale'!$B$19+'Pesi e Budget Iniziale'!$B$20*VLOOKUP(B119,SQUADRE!$A$2:$B$21,2,FALSE)+VLOOKUP(B119,'FATTORE CASA'!$A$2:$B$21,2,FALSE)*'Pesi e Budget Iniziale'!$B$21+'Pesi e Budget Iniziale'!$B$22*VLOOKUP(B119,ALLENATORE!$A$2:$B$21,2,FALSE)</f>
        <v>65.81440666666667</v>
      </c>
      <c r="J119" s="16">
        <f t="shared" si="2"/>
        <v>-21.165104648940783</v>
      </c>
      <c r="K119" s="16">
        <f t="shared" si="0"/>
        <v>1</v>
      </c>
      <c r="L119" s="15">
        <f>'CENTROCAMPISTI - GE'!D119*'Pesi e Budget Iniziale'!$D$15+'CENTROCAMPISTI - GE'!E119*'Pesi e Budget Iniziale'!$D$16+'CENTROCAMPISTI - GE'!F119*'Pesi e Budget Iniziale'!$D$17+'Pesi e Budget Iniziale'!$D$18*'CENTROCAMPISTI - GE'!G119+'CENTROCAMPISTI - GE'!H119*'Pesi e Budget Iniziale'!$D$19+'Pesi e Budget Iniziale'!$D$20*VLOOKUP(B119,SQUADRE!$A$2:$B$21,2,FALSE)+VLOOKUP(B119,'FATTORE CASA'!$A$2:$B$21,2,FALSE)*'Pesi e Budget Iniziale'!$D$21+'Pesi e Budget Iniziale'!$D$22*VLOOKUP(B119,ALLENATORE!$A$2:$B$21,2,FALSE)</f>
        <v>62.694406666666673</v>
      </c>
      <c r="M119" s="16">
        <f t="shared" si="3"/>
        <v>-31.674412357813779</v>
      </c>
      <c r="N119" s="16">
        <f t="shared" si="1"/>
        <v>1</v>
      </c>
      <c r="P119" s="19"/>
    </row>
    <row r="120" spans="1:16" ht="12.75" customHeight="1">
      <c r="A120" s="9" t="s">
        <v>375</v>
      </c>
      <c r="B120" s="46" t="s">
        <v>62</v>
      </c>
      <c r="C120" s="46">
        <v>8</v>
      </c>
      <c r="D120" s="14">
        <v>5</v>
      </c>
      <c r="E120" s="14">
        <v>6</v>
      </c>
      <c r="F120" s="14">
        <v>6</v>
      </c>
      <c r="G120" s="14">
        <v>6</v>
      </c>
      <c r="H120" s="14">
        <v>5</v>
      </c>
      <c r="I120" s="15">
        <f>'CENTROCAMPISTI - GE'!D120*'Pesi e Budget Iniziale'!$B$15+'CENTROCAMPISTI - GE'!E120*'Pesi e Budget Iniziale'!$B$16+'CENTROCAMPISTI - GE'!F120*'Pesi e Budget Iniziale'!$B$17+'Pesi e Budget Iniziale'!$B$18*'CENTROCAMPISTI - GE'!G120+'CENTROCAMPISTI - GE'!H120*'Pesi e Budget Iniziale'!$B$19+'Pesi e Budget Iniziale'!$B$20*VLOOKUP(B120,SQUADRE!$A$2:$B$21,2,FALSE)+VLOOKUP(B120,'FATTORE CASA'!$A$2:$B$21,2,FALSE)*'Pesi e Budget Iniziale'!$B$21+'Pesi e Budget Iniziale'!$B$22*VLOOKUP(B120,ALLENATORE!$A$2:$B$21,2,FALSE)</f>
        <v>66.584873333333334</v>
      </c>
      <c r="J120" s="16">
        <f t="shared" si="2"/>
        <v>-19.389823832910693</v>
      </c>
      <c r="K120" s="16">
        <f t="shared" si="0"/>
        <v>1</v>
      </c>
      <c r="L120" s="15">
        <f>'CENTROCAMPISTI - GE'!D120*'Pesi e Budget Iniziale'!$D$15+'CENTROCAMPISTI - GE'!E120*'Pesi e Budget Iniziale'!$D$16+'CENTROCAMPISTI - GE'!F120*'Pesi e Budget Iniziale'!$D$17+'Pesi e Budget Iniziale'!$D$18*'CENTROCAMPISTI - GE'!G120+'CENTROCAMPISTI - GE'!H120*'Pesi e Budget Iniziale'!$D$19+'Pesi e Budget Iniziale'!$D$20*VLOOKUP(B120,SQUADRE!$A$2:$B$21,2,FALSE)+VLOOKUP(B120,'FATTORE CASA'!$A$2:$B$21,2,FALSE)*'Pesi e Budget Iniziale'!$D$21+'Pesi e Budget Iniziale'!$D$22*VLOOKUP(B120,ALLENATORE!$A$2:$B$21,2,FALSE)</f>
        <v>63.464873333333344</v>
      </c>
      <c r="M120" s="16">
        <f t="shared" si="3"/>
        <v>-29.691242733489801</v>
      </c>
      <c r="N120" s="16">
        <f t="shared" si="1"/>
        <v>1</v>
      </c>
      <c r="P120" s="19"/>
    </row>
    <row r="121" spans="1:16" ht="12.75" customHeight="1">
      <c r="A121" s="9" t="s">
        <v>377</v>
      </c>
      <c r="B121" s="46" t="s">
        <v>108</v>
      </c>
      <c r="C121" s="46">
        <v>8</v>
      </c>
      <c r="D121" s="14">
        <v>6.5</v>
      </c>
      <c r="E121" s="14">
        <v>6</v>
      </c>
      <c r="F121" s="14">
        <v>5</v>
      </c>
      <c r="G121" s="14">
        <v>5.5</v>
      </c>
      <c r="H121" s="14">
        <v>5</v>
      </c>
      <c r="I121" s="15">
        <f>'CENTROCAMPISTI - GE'!D121*'Pesi e Budget Iniziale'!$B$15+'CENTROCAMPISTI - GE'!E121*'Pesi e Budget Iniziale'!$B$16+'CENTROCAMPISTI - GE'!F121*'Pesi e Budget Iniziale'!$B$17+'Pesi e Budget Iniziale'!$B$18*'CENTROCAMPISTI - GE'!G121+'CENTROCAMPISTI - GE'!H121*'Pesi e Budget Iniziale'!$B$19+'Pesi e Budget Iniziale'!$B$20*VLOOKUP(B121,SQUADRE!$A$2:$B$21,2,FALSE)+VLOOKUP(B121,'FATTORE CASA'!$A$2:$B$21,2,FALSE)*'Pesi e Budget Iniziale'!$B$21+'Pesi e Budget Iniziale'!$B$22*VLOOKUP(B121,ALLENATORE!$A$2:$B$21,2,FALSE)</f>
        <v>71.631386666666671</v>
      </c>
      <c r="J121" s="16">
        <f t="shared" si="2"/>
        <v>-7.7618343349785874</v>
      </c>
      <c r="K121" s="16">
        <f t="shared" si="0"/>
        <v>1</v>
      </c>
      <c r="L121" s="15">
        <f>'CENTROCAMPISTI - GE'!D121*'Pesi e Budget Iniziale'!$D$15+'CENTROCAMPISTI - GE'!E121*'Pesi e Budget Iniziale'!$D$16+'CENTROCAMPISTI - GE'!F121*'Pesi e Budget Iniziale'!$D$17+'Pesi e Budget Iniziale'!$D$18*'CENTROCAMPISTI - GE'!G121+'CENTROCAMPISTI - GE'!H121*'Pesi e Budget Iniziale'!$D$19+'Pesi e Budget Iniziale'!$D$20*VLOOKUP(B121,SQUADRE!$A$2:$B$21,2,FALSE)+VLOOKUP(B121,'FATTORE CASA'!$A$2:$B$21,2,FALSE)*'Pesi e Budget Iniziale'!$D$21+'Pesi e Budget Iniziale'!$D$22*VLOOKUP(B121,ALLENATORE!$A$2:$B$21,2,FALSE)</f>
        <v>68.576386666666664</v>
      </c>
      <c r="M121" s="16">
        <f t="shared" si="3"/>
        <v>-16.534284210092338</v>
      </c>
      <c r="N121" s="16">
        <f t="shared" si="1"/>
        <v>1</v>
      </c>
      <c r="P121" s="19"/>
    </row>
    <row r="122" spans="1:16" ht="12.75" customHeight="1">
      <c r="A122" s="9" t="s">
        <v>381</v>
      </c>
      <c r="B122" s="46" t="s">
        <v>112</v>
      </c>
      <c r="C122" s="46">
        <v>8</v>
      </c>
      <c r="D122" s="14">
        <v>7</v>
      </c>
      <c r="E122" s="14">
        <v>6</v>
      </c>
      <c r="F122" s="14">
        <v>5</v>
      </c>
      <c r="G122" s="14">
        <v>7</v>
      </c>
      <c r="H122" s="14">
        <v>5</v>
      </c>
      <c r="I122" s="15">
        <f>'CENTROCAMPISTI - GE'!D122*'Pesi e Budget Iniziale'!$B$15+'CENTROCAMPISTI - GE'!E122*'Pesi e Budget Iniziale'!$B$16+'CENTROCAMPISTI - GE'!F122*'Pesi e Budget Iniziale'!$B$17+'Pesi e Budget Iniziale'!$B$18*'CENTROCAMPISTI - GE'!G122+'CENTROCAMPISTI - GE'!H122*'Pesi e Budget Iniziale'!$B$19+'Pesi e Budget Iniziale'!$B$20*VLOOKUP(B122,SQUADRE!$A$2:$B$21,2,FALSE)+VLOOKUP(B122,'FATTORE CASA'!$A$2:$B$21,2,FALSE)*'Pesi e Budget Iniziale'!$B$21+'Pesi e Budget Iniziale'!$B$22*VLOOKUP(B122,ALLENATORE!$A$2:$B$21,2,FALSE)</f>
        <v>67.215979999999988</v>
      </c>
      <c r="J122" s="16">
        <f t="shared" si="2"/>
        <v>-17.935651177980347</v>
      </c>
      <c r="K122" s="16">
        <f t="shared" si="0"/>
        <v>1</v>
      </c>
      <c r="L122" s="15">
        <f>'CENTROCAMPISTI - GE'!D122*'Pesi e Budget Iniziale'!$D$15+'CENTROCAMPISTI - GE'!E122*'Pesi e Budget Iniziale'!$D$16+'CENTROCAMPISTI - GE'!F122*'Pesi e Budget Iniziale'!$D$17+'Pesi e Budget Iniziale'!$D$18*'CENTROCAMPISTI - GE'!G122+'CENTROCAMPISTI - GE'!H122*'Pesi e Budget Iniziale'!$D$19+'Pesi e Budget Iniziale'!$D$20*VLOOKUP(B122,SQUADRE!$A$2:$B$21,2,FALSE)+VLOOKUP(B122,'FATTORE CASA'!$A$2:$B$21,2,FALSE)*'Pesi e Budget Iniziale'!$D$21+'Pesi e Budget Iniziale'!$D$22*VLOOKUP(B122,ALLENATORE!$A$2:$B$21,2,FALSE)</f>
        <v>64.160979999999981</v>
      </c>
      <c r="M122" s="16">
        <f t="shared" si="3"/>
        <v>-27.899474631963429</v>
      </c>
      <c r="N122" s="16">
        <f t="shared" si="1"/>
        <v>1</v>
      </c>
      <c r="P122" s="19"/>
    </row>
    <row r="123" spans="1:16" ht="12.75" customHeight="1">
      <c r="A123" s="9" t="s">
        <v>383</v>
      </c>
      <c r="B123" s="46" t="s">
        <v>56</v>
      </c>
      <c r="C123" s="46">
        <v>9</v>
      </c>
      <c r="D123" s="14">
        <v>4</v>
      </c>
      <c r="E123" s="14">
        <v>5.5</v>
      </c>
      <c r="F123" s="14">
        <v>5</v>
      </c>
      <c r="G123" s="14">
        <v>6</v>
      </c>
      <c r="H123" s="14">
        <v>5</v>
      </c>
      <c r="I123" s="15">
        <f>'CENTROCAMPISTI - GE'!D123*'Pesi e Budget Iniziale'!$B$15+'CENTROCAMPISTI - GE'!E123*'Pesi e Budget Iniziale'!$B$16+'CENTROCAMPISTI - GE'!F123*'Pesi e Budget Iniziale'!$B$17+'Pesi e Budget Iniziale'!$B$18*'CENTROCAMPISTI - GE'!G123+'CENTROCAMPISTI - GE'!H123*'Pesi e Budget Iniziale'!$B$19+'Pesi e Budget Iniziale'!$B$20*VLOOKUP(B123,SQUADRE!$A$2:$B$21,2,FALSE)+VLOOKUP(B123,'FATTORE CASA'!$A$2:$B$21,2,FALSE)*'Pesi e Budget Iniziale'!$B$21+'Pesi e Budget Iniziale'!$B$22*VLOOKUP(B123,ALLENATORE!$A$2:$B$21,2,FALSE)</f>
        <v>66.978340000000003</v>
      </c>
      <c r="J123" s="16">
        <f t="shared" si="2"/>
        <v>-18.483212482542115</v>
      </c>
      <c r="K123" s="16">
        <f t="shared" si="0"/>
        <v>1</v>
      </c>
      <c r="L123" s="15">
        <f>'CENTROCAMPISTI - GE'!D123*'Pesi e Budget Iniziale'!$D$15+'CENTROCAMPISTI - GE'!E123*'Pesi e Budget Iniziale'!$D$16+'CENTROCAMPISTI - GE'!F123*'Pesi e Budget Iniziale'!$D$17+'Pesi e Budget Iniziale'!$D$18*'CENTROCAMPISTI - GE'!G123+'CENTROCAMPISTI - GE'!H123*'Pesi e Budget Iniziale'!$D$19+'Pesi e Budget Iniziale'!$D$20*VLOOKUP(B123,SQUADRE!$A$2:$B$21,2,FALSE)+VLOOKUP(B123,'FATTORE CASA'!$A$2:$B$21,2,FALSE)*'Pesi e Budget Iniziale'!$D$21+'Pesi e Budget Iniziale'!$D$22*VLOOKUP(B123,ALLENATORE!$A$2:$B$21,2,FALSE)</f>
        <v>64.150840000000002</v>
      </c>
      <c r="M123" s="16">
        <f t="shared" si="3"/>
        <v>-27.925574839617582</v>
      </c>
      <c r="N123" s="16">
        <f t="shared" si="1"/>
        <v>1</v>
      </c>
      <c r="P123" s="19"/>
    </row>
    <row r="124" spans="1:16" ht="12.75" customHeight="1">
      <c r="A124" s="9" t="s">
        <v>386</v>
      </c>
      <c r="B124" s="46" t="s">
        <v>92</v>
      </c>
      <c r="C124" s="46">
        <v>6</v>
      </c>
      <c r="D124" s="14">
        <v>4</v>
      </c>
      <c r="E124" s="14">
        <v>6</v>
      </c>
      <c r="F124" s="14">
        <v>5.5</v>
      </c>
      <c r="G124" s="14">
        <v>6</v>
      </c>
      <c r="H124" s="14">
        <v>3.5</v>
      </c>
      <c r="I124" s="15">
        <f>'CENTROCAMPISTI - GE'!D124*'Pesi e Budget Iniziale'!$B$15+'CENTROCAMPISTI - GE'!E124*'Pesi e Budget Iniziale'!$B$16+'CENTROCAMPISTI - GE'!F124*'Pesi e Budget Iniziale'!$B$17+'Pesi e Budget Iniziale'!$B$18*'CENTROCAMPISTI - GE'!G124+'CENTROCAMPISTI - GE'!H124*'Pesi e Budget Iniziale'!$B$19+'Pesi e Budget Iniziale'!$B$20*VLOOKUP(B124,SQUADRE!$A$2:$B$21,2,FALSE)+VLOOKUP(B124,'FATTORE CASA'!$A$2:$B$21,2,FALSE)*'Pesi e Budget Iniziale'!$B$21+'Pesi e Budget Iniziale'!$B$22*VLOOKUP(B124,ALLENATORE!$A$2:$B$21,2,FALSE)</f>
        <v>64.64154666666667</v>
      </c>
      <c r="J124" s="16">
        <f t="shared" si="2"/>
        <v>-23.867565310733269</v>
      </c>
      <c r="K124" s="16">
        <f t="shared" si="0"/>
        <v>1</v>
      </c>
      <c r="L124" s="15">
        <f>'CENTROCAMPISTI - GE'!D124*'Pesi e Budget Iniziale'!$D$15+'CENTROCAMPISTI - GE'!E124*'Pesi e Budget Iniziale'!$D$16+'CENTROCAMPISTI - GE'!F124*'Pesi e Budget Iniziale'!$D$17+'Pesi e Budget Iniziale'!$D$18*'CENTROCAMPISTI - GE'!G124+'CENTROCAMPISTI - GE'!H124*'Pesi e Budget Iniziale'!$D$19+'Pesi e Budget Iniziale'!$D$20*VLOOKUP(B124,SQUADRE!$A$2:$B$21,2,FALSE)+VLOOKUP(B124,'FATTORE CASA'!$A$2:$B$21,2,FALSE)*'Pesi e Budget Iniziale'!$D$21+'Pesi e Budget Iniziale'!$D$22*VLOOKUP(B124,ALLENATORE!$A$2:$B$21,2,FALSE)</f>
        <v>61.554046666666672</v>
      </c>
      <c r="M124" s="16">
        <f t="shared" si="3"/>
        <v>-34.609681864771602</v>
      </c>
      <c r="N124" s="16">
        <f t="shared" si="1"/>
        <v>1</v>
      </c>
      <c r="P124" s="11"/>
    </row>
    <row r="125" spans="1:16" ht="12.75" customHeight="1">
      <c r="A125" s="9" t="s">
        <v>389</v>
      </c>
      <c r="B125" s="46" t="s">
        <v>52</v>
      </c>
      <c r="C125" s="46">
        <v>9</v>
      </c>
      <c r="D125" s="14">
        <v>4</v>
      </c>
      <c r="E125" s="14">
        <v>5</v>
      </c>
      <c r="F125" s="14">
        <v>6</v>
      </c>
      <c r="G125" s="14">
        <v>5</v>
      </c>
      <c r="H125" s="14">
        <v>5</v>
      </c>
      <c r="I125" s="15">
        <f>'CENTROCAMPISTI - GE'!D125*'Pesi e Budget Iniziale'!$B$15+'CENTROCAMPISTI - GE'!E125*'Pesi e Budget Iniziale'!$B$16+'CENTROCAMPISTI - GE'!F125*'Pesi e Budget Iniziale'!$B$17+'Pesi e Budget Iniziale'!$B$18*'CENTROCAMPISTI - GE'!G125+'CENTROCAMPISTI - GE'!H125*'Pesi e Budget Iniziale'!$B$19+'Pesi e Budget Iniziale'!$B$20*VLOOKUP(B125,SQUADRE!$A$2:$B$21,2,FALSE)+VLOOKUP(B125,'FATTORE CASA'!$A$2:$B$21,2,FALSE)*'Pesi e Budget Iniziale'!$B$21+'Pesi e Budget Iniziale'!$B$22*VLOOKUP(B125,ALLENATORE!$A$2:$B$21,2,FALSE)</f>
        <v>67.942333333333323</v>
      </c>
      <c r="J125" s="16">
        <f t="shared" si="2"/>
        <v>-16.262014674139138</v>
      </c>
      <c r="K125" s="16">
        <f t="shared" si="0"/>
        <v>1</v>
      </c>
      <c r="L125" s="15">
        <f>'CENTROCAMPISTI - GE'!D125*'Pesi e Budget Iniziale'!$D$15+'CENTROCAMPISTI - GE'!E125*'Pesi e Budget Iniziale'!$D$16+'CENTROCAMPISTI - GE'!F125*'Pesi e Budget Iniziale'!$D$17+'Pesi e Budget Iniziale'!$D$18*'CENTROCAMPISTI - GE'!G125+'CENTROCAMPISTI - GE'!H125*'Pesi e Budget Iniziale'!$D$19+'Pesi e Budget Iniziale'!$D$20*VLOOKUP(B125,SQUADRE!$A$2:$B$21,2,FALSE)+VLOOKUP(B125,'FATTORE CASA'!$A$2:$B$21,2,FALSE)*'Pesi e Budget Iniziale'!$D$21+'Pesi e Budget Iniziale'!$D$22*VLOOKUP(B125,ALLENATORE!$A$2:$B$21,2,FALSE)</f>
        <v>65.277333333333317</v>
      </c>
      <c r="M125" s="16">
        <f t="shared" si="3"/>
        <v>-25.02599792432369</v>
      </c>
      <c r="N125" s="16">
        <f t="shared" si="1"/>
        <v>1</v>
      </c>
      <c r="P125" s="19"/>
    </row>
    <row r="126" spans="1:16" ht="12.75" customHeight="1">
      <c r="A126" s="9" t="s">
        <v>391</v>
      </c>
      <c r="B126" s="46" t="s">
        <v>92</v>
      </c>
      <c r="C126" s="46">
        <v>6</v>
      </c>
      <c r="D126" s="14">
        <v>4</v>
      </c>
      <c r="E126" s="14">
        <v>6</v>
      </c>
      <c r="F126" s="14">
        <v>5.5</v>
      </c>
      <c r="G126" s="14">
        <v>6</v>
      </c>
      <c r="H126" s="14">
        <v>3.5</v>
      </c>
      <c r="I126" s="15">
        <f>'CENTROCAMPISTI - GE'!D126*'Pesi e Budget Iniziale'!$B$15+'CENTROCAMPISTI - GE'!E126*'Pesi e Budget Iniziale'!$B$16+'CENTROCAMPISTI - GE'!F126*'Pesi e Budget Iniziale'!$B$17+'Pesi e Budget Iniziale'!$B$18*'CENTROCAMPISTI - GE'!G126+'CENTROCAMPISTI - GE'!H126*'Pesi e Budget Iniziale'!$B$19+'Pesi e Budget Iniziale'!$B$20*VLOOKUP(B126,SQUADRE!$A$2:$B$21,2,FALSE)+VLOOKUP(B126,'FATTORE CASA'!$A$2:$B$21,2,FALSE)*'Pesi e Budget Iniziale'!$B$21+'Pesi e Budget Iniziale'!$B$22*VLOOKUP(B126,ALLENATORE!$A$2:$B$21,2,FALSE)</f>
        <v>64.64154666666667</v>
      </c>
      <c r="J126" s="16">
        <f t="shared" si="2"/>
        <v>-23.867565310733269</v>
      </c>
      <c r="K126" s="16">
        <f t="shared" si="0"/>
        <v>1</v>
      </c>
      <c r="L126" s="15">
        <f>'CENTROCAMPISTI - GE'!D126*'Pesi e Budget Iniziale'!$D$15+'CENTROCAMPISTI - GE'!E126*'Pesi e Budget Iniziale'!$D$16+'CENTROCAMPISTI - GE'!F126*'Pesi e Budget Iniziale'!$D$17+'Pesi e Budget Iniziale'!$D$18*'CENTROCAMPISTI - GE'!G126+'CENTROCAMPISTI - GE'!H126*'Pesi e Budget Iniziale'!$D$19+'Pesi e Budget Iniziale'!$D$20*VLOOKUP(B126,SQUADRE!$A$2:$B$21,2,FALSE)+VLOOKUP(B126,'FATTORE CASA'!$A$2:$B$21,2,FALSE)*'Pesi e Budget Iniziale'!$D$21+'Pesi e Budget Iniziale'!$D$22*VLOOKUP(B126,ALLENATORE!$A$2:$B$21,2,FALSE)</f>
        <v>61.554046666666672</v>
      </c>
      <c r="M126" s="16">
        <f t="shared" si="3"/>
        <v>-34.609681864771602</v>
      </c>
      <c r="N126" s="16">
        <f t="shared" si="1"/>
        <v>1</v>
      </c>
      <c r="P126" s="19"/>
    </row>
    <row r="127" spans="1:16" ht="12.75" customHeight="1">
      <c r="A127" s="9" t="s">
        <v>394</v>
      </c>
      <c r="B127" s="46" t="s">
        <v>92</v>
      </c>
      <c r="C127" s="46">
        <v>8</v>
      </c>
      <c r="D127" s="14">
        <v>4</v>
      </c>
      <c r="E127" s="14">
        <v>6</v>
      </c>
      <c r="F127" s="14">
        <v>5.5</v>
      </c>
      <c r="G127" s="14">
        <v>6</v>
      </c>
      <c r="H127" s="14">
        <v>3.5</v>
      </c>
      <c r="I127" s="15">
        <f>'CENTROCAMPISTI - GE'!D127*'Pesi e Budget Iniziale'!$B$15+'CENTROCAMPISTI - GE'!E127*'Pesi e Budget Iniziale'!$B$16+'CENTROCAMPISTI - GE'!F127*'Pesi e Budget Iniziale'!$B$17+'Pesi e Budget Iniziale'!$B$18*'CENTROCAMPISTI - GE'!G127+'CENTROCAMPISTI - GE'!H127*'Pesi e Budget Iniziale'!$B$19+'Pesi e Budget Iniziale'!$B$20*VLOOKUP(B127,SQUADRE!$A$2:$B$21,2,FALSE)+VLOOKUP(B127,'FATTORE CASA'!$A$2:$B$21,2,FALSE)*'Pesi e Budget Iniziale'!$B$21+'Pesi e Budget Iniziale'!$B$22*VLOOKUP(B127,ALLENATORE!$A$2:$B$21,2,FALSE)</f>
        <v>64.64154666666667</v>
      </c>
      <c r="J127" s="16">
        <f t="shared" si="2"/>
        <v>-23.867565310733269</v>
      </c>
      <c r="K127" s="16">
        <f t="shared" si="0"/>
        <v>1</v>
      </c>
      <c r="L127" s="15">
        <f>'CENTROCAMPISTI - GE'!D127*'Pesi e Budget Iniziale'!$D$15+'CENTROCAMPISTI - GE'!E127*'Pesi e Budget Iniziale'!$D$16+'CENTROCAMPISTI - GE'!F127*'Pesi e Budget Iniziale'!$D$17+'Pesi e Budget Iniziale'!$D$18*'CENTROCAMPISTI - GE'!G127+'CENTROCAMPISTI - GE'!H127*'Pesi e Budget Iniziale'!$D$19+'Pesi e Budget Iniziale'!$D$20*VLOOKUP(B127,SQUADRE!$A$2:$B$21,2,FALSE)+VLOOKUP(B127,'FATTORE CASA'!$A$2:$B$21,2,FALSE)*'Pesi e Budget Iniziale'!$D$21+'Pesi e Budget Iniziale'!$D$22*VLOOKUP(B127,ALLENATORE!$A$2:$B$21,2,FALSE)</f>
        <v>61.554046666666672</v>
      </c>
      <c r="M127" s="16">
        <f t="shared" si="3"/>
        <v>-34.609681864771602</v>
      </c>
      <c r="N127" s="16">
        <f t="shared" si="1"/>
        <v>1</v>
      </c>
      <c r="P127" s="18"/>
    </row>
    <row r="128" spans="1:16" ht="12.75" customHeight="1">
      <c r="A128" s="9" t="s">
        <v>397</v>
      </c>
      <c r="B128" s="46" t="s">
        <v>17</v>
      </c>
      <c r="C128" s="46">
        <v>8</v>
      </c>
      <c r="D128" s="14">
        <v>3.5</v>
      </c>
      <c r="E128" s="14">
        <v>5</v>
      </c>
      <c r="F128" s="14">
        <v>4</v>
      </c>
      <c r="G128" s="14">
        <v>4.5</v>
      </c>
      <c r="H128" s="14">
        <v>3.5</v>
      </c>
      <c r="I128" s="15">
        <f>'CENTROCAMPISTI - GE'!D128*'Pesi e Budget Iniziale'!$B$15+'CENTROCAMPISTI - GE'!E128*'Pesi e Budget Iniziale'!$B$16+'CENTROCAMPISTI - GE'!F128*'Pesi e Budget Iniziale'!$B$17+'Pesi e Budget Iniziale'!$B$18*'CENTROCAMPISTI - GE'!G128+'CENTROCAMPISTI - GE'!H128*'Pesi e Budget Iniziale'!$B$19+'Pesi e Budget Iniziale'!$B$20*VLOOKUP(B128,SQUADRE!$A$2:$B$21,2,FALSE)+VLOOKUP(B128,'FATTORE CASA'!$A$2:$B$21,2,FALSE)*'Pesi e Budget Iniziale'!$B$21+'Pesi e Budget Iniziale'!$B$22*VLOOKUP(B128,ALLENATORE!$A$2:$B$21,2,FALSE)</f>
        <v>68.693061666666665</v>
      </c>
      <c r="J128" s="16">
        <f t="shared" si="2"/>
        <v>-14.532214196224984</v>
      </c>
      <c r="K128" s="16">
        <f t="shared" si="0"/>
        <v>1</v>
      </c>
      <c r="L128" s="15">
        <f>'CENTROCAMPISTI - GE'!D128*'Pesi e Budget Iniziale'!$D$15+'CENTROCAMPISTI - GE'!E128*'Pesi e Budget Iniziale'!$D$16+'CENTROCAMPISTI - GE'!F128*'Pesi e Budget Iniziale'!$D$17+'Pesi e Budget Iniziale'!$D$18*'CENTROCAMPISTI - GE'!G128+'CENTROCAMPISTI - GE'!H128*'Pesi e Budget Iniziale'!$D$19+'Pesi e Budget Iniziale'!$D$20*VLOOKUP(B128,SQUADRE!$A$2:$B$21,2,FALSE)+VLOOKUP(B128,'FATTORE CASA'!$A$2:$B$21,2,FALSE)*'Pesi e Budget Iniziale'!$D$21+'Pesi e Budget Iniziale'!$D$22*VLOOKUP(B128,ALLENATORE!$A$2:$B$21,2,FALSE)</f>
        <v>66.158061666666669</v>
      </c>
      <c r="M128" s="16">
        <f t="shared" si="3"/>
        <v>-22.759016426597412</v>
      </c>
      <c r="N128" s="16">
        <f t="shared" si="1"/>
        <v>1</v>
      </c>
      <c r="P128" s="19"/>
    </row>
    <row r="129" spans="1:16" ht="12.75" customHeight="1">
      <c r="A129" s="9" t="s">
        <v>399</v>
      </c>
      <c r="B129" s="46" t="s">
        <v>120</v>
      </c>
      <c r="C129" s="46">
        <v>6</v>
      </c>
      <c r="D129" s="14">
        <v>7</v>
      </c>
      <c r="E129" s="14">
        <v>6</v>
      </c>
      <c r="F129" s="14">
        <v>6</v>
      </c>
      <c r="G129" s="14">
        <v>5</v>
      </c>
      <c r="H129" s="14">
        <v>5</v>
      </c>
      <c r="I129" s="15">
        <f>'CENTROCAMPISTI - GE'!D129*'Pesi e Budget Iniziale'!$B$15+'CENTROCAMPISTI - GE'!E129*'Pesi e Budget Iniziale'!$B$16+'CENTROCAMPISTI - GE'!F129*'Pesi e Budget Iniziale'!$B$17+'Pesi e Budget Iniziale'!$B$18*'CENTROCAMPISTI - GE'!G129+'CENTROCAMPISTI - GE'!H129*'Pesi e Budget Iniziale'!$B$19+'Pesi e Budget Iniziale'!$B$20*VLOOKUP(B129,SQUADRE!$A$2:$B$21,2,FALSE)+VLOOKUP(B129,'FATTORE CASA'!$A$2:$B$21,2,FALSE)*'Pesi e Budget Iniziale'!$B$21+'Pesi e Budget Iniziale'!$B$22*VLOOKUP(B129,ALLENATORE!$A$2:$B$21,2,FALSE)</f>
        <v>67.386149999999986</v>
      </c>
      <c r="J129" s="16">
        <f t="shared" si="2"/>
        <v>-17.543551753652437</v>
      </c>
      <c r="K129" s="16">
        <f t="shared" si="0"/>
        <v>1</v>
      </c>
      <c r="L129" s="15">
        <f>'CENTROCAMPISTI - GE'!D129*'Pesi e Budget Iniziale'!$D$15+'CENTROCAMPISTI - GE'!E129*'Pesi e Budget Iniziale'!$D$16+'CENTROCAMPISTI - GE'!F129*'Pesi e Budget Iniziale'!$D$17+'Pesi e Budget Iniziale'!$D$18*'CENTROCAMPISTI - GE'!G129+'CENTROCAMPISTI - GE'!H129*'Pesi e Budget Iniziale'!$D$19+'Pesi e Budget Iniziale'!$D$20*VLOOKUP(B129,SQUADRE!$A$2:$B$21,2,FALSE)+VLOOKUP(B129,'FATTORE CASA'!$A$2:$B$21,2,FALSE)*'Pesi e Budget Iniziale'!$D$21+'Pesi e Budget Iniziale'!$D$22*VLOOKUP(B129,ALLENATORE!$A$2:$B$21,2,FALSE)</f>
        <v>64.266149999999996</v>
      </c>
      <c r="M129" s="16">
        <f t="shared" si="3"/>
        <v>-27.628768632062688</v>
      </c>
      <c r="N129" s="16">
        <f t="shared" si="1"/>
        <v>1</v>
      </c>
      <c r="P129" s="19"/>
    </row>
    <row r="130" spans="1:16" ht="12.75" customHeight="1">
      <c r="A130" s="9" t="s">
        <v>402</v>
      </c>
      <c r="B130" s="46" t="s">
        <v>116</v>
      </c>
      <c r="C130" s="46">
        <v>9</v>
      </c>
      <c r="D130" s="14">
        <v>8</v>
      </c>
      <c r="E130" s="14">
        <v>6</v>
      </c>
      <c r="F130" s="14">
        <v>7</v>
      </c>
      <c r="G130" s="14">
        <v>8</v>
      </c>
      <c r="H130" s="14">
        <v>6</v>
      </c>
      <c r="I130" s="15">
        <f>'CENTROCAMPISTI - GE'!D130*'Pesi e Budget Iniziale'!$B$15+'CENTROCAMPISTI - GE'!E130*'Pesi e Budget Iniziale'!$B$16+'CENTROCAMPISTI - GE'!F130*'Pesi e Budget Iniziale'!$B$17+'Pesi e Budget Iniziale'!$B$18*'CENTROCAMPISTI - GE'!G130+'CENTROCAMPISTI - GE'!H130*'Pesi e Budget Iniziale'!$B$19+'Pesi e Budget Iniziale'!$B$20*VLOOKUP(B130,SQUADRE!$A$2:$B$21,2,FALSE)+VLOOKUP(B130,'FATTORE CASA'!$A$2:$B$21,2,FALSE)*'Pesi e Budget Iniziale'!$B$21+'Pesi e Budget Iniziale'!$B$22*VLOOKUP(B130,ALLENATORE!$A$2:$B$21,2,FALSE)</f>
        <v>76.221643333333333</v>
      </c>
      <c r="J130" s="16">
        <f t="shared" si="2"/>
        <v>2.8148654153730064</v>
      </c>
      <c r="K130" s="16">
        <f t="shared" si="0"/>
        <v>2.8148654153730064</v>
      </c>
      <c r="L130" s="15">
        <f>'CENTROCAMPISTI - GE'!D130*'Pesi e Budget Iniziale'!$D$15+'CENTROCAMPISTI - GE'!E130*'Pesi e Budget Iniziale'!$D$16+'CENTROCAMPISTI - GE'!F130*'Pesi e Budget Iniziale'!$D$17+'Pesi e Budget Iniziale'!$D$18*'CENTROCAMPISTI - GE'!G130+'CENTROCAMPISTI - GE'!H130*'Pesi e Budget Iniziale'!$D$19+'Pesi e Budget Iniziale'!$D$20*VLOOKUP(B130,SQUADRE!$A$2:$B$21,2,FALSE)+VLOOKUP(B130,'FATTORE CASA'!$A$2:$B$21,2,FALSE)*'Pesi e Budget Iniziale'!$D$21+'Pesi e Budget Iniziale'!$D$22*VLOOKUP(B130,ALLENATORE!$A$2:$B$21,2,FALSE)</f>
        <v>73.03664333333333</v>
      </c>
      <c r="M130" s="16">
        <f t="shared" si="3"/>
        <v>-5.0536505620584649</v>
      </c>
      <c r="N130" s="16">
        <f t="shared" si="1"/>
        <v>1</v>
      </c>
      <c r="P130" s="19"/>
    </row>
    <row r="131" spans="1:16" ht="12.75" customHeight="1">
      <c r="A131" s="9" t="s">
        <v>405</v>
      </c>
      <c r="B131" s="46" t="s">
        <v>58</v>
      </c>
      <c r="C131" s="46">
        <v>9</v>
      </c>
      <c r="D131" s="14">
        <v>3</v>
      </c>
      <c r="E131" s="14">
        <v>5</v>
      </c>
      <c r="F131" s="14">
        <v>6</v>
      </c>
      <c r="G131" s="14">
        <v>6</v>
      </c>
      <c r="H131" s="14">
        <v>3</v>
      </c>
      <c r="I131" s="15">
        <f>'CENTROCAMPISTI - GE'!D131*'Pesi e Budget Iniziale'!$B$15+'CENTROCAMPISTI - GE'!E131*'Pesi e Budget Iniziale'!$B$16+'CENTROCAMPISTI - GE'!F131*'Pesi e Budget Iniziale'!$B$17+'Pesi e Budget Iniziale'!$B$18*'CENTROCAMPISTI - GE'!G131+'CENTROCAMPISTI - GE'!H131*'Pesi e Budget Iniziale'!$B$19+'Pesi e Budget Iniziale'!$B$20*VLOOKUP(B131,SQUADRE!$A$2:$B$21,2,FALSE)+VLOOKUP(B131,'FATTORE CASA'!$A$2:$B$21,2,FALSE)*'Pesi e Budget Iniziale'!$B$21+'Pesi e Budget Iniziale'!$B$22*VLOOKUP(B131,ALLENATORE!$A$2:$B$21,2,FALSE)</f>
        <v>66.899993333333342</v>
      </c>
      <c r="J131" s="16">
        <f t="shared" si="2"/>
        <v>-18.66373597609568</v>
      </c>
      <c r="K131" s="16">
        <f t="shared" si="0"/>
        <v>1</v>
      </c>
      <c r="L131" s="15">
        <f>'CENTROCAMPISTI - GE'!D131*'Pesi e Budget Iniziale'!$D$15+'CENTROCAMPISTI - GE'!E131*'Pesi e Budget Iniziale'!$D$16+'CENTROCAMPISTI - GE'!F131*'Pesi e Budget Iniziale'!$D$17+'Pesi e Budget Iniziale'!$D$18*'CENTROCAMPISTI - GE'!G131+'CENTROCAMPISTI - GE'!H131*'Pesi e Budget Iniziale'!$D$19+'Pesi e Budget Iniziale'!$D$20*VLOOKUP(B131,SQUADRE!$A$2:$B$21,2,FALSE)+VLOOKUP(B131,'FATTORE CASA'!$A$2:$B$21,2,FALSE)*'Pesi e Budget Iniziale'!$D$21+'Pesi e Budget Iniziale'!$D$22*VLOOKUP(B131,ALLENATORE!$A$2:$B$21,2,FALSE)</f>
        <v>64.234993333333335</v>
      </c>
      <c r="M131" s="16">
        <f t="shared" si="3"/>
        <v>-27.708965423957451</v>
      </c>
      <c r="N131" s="16">
        <f t="shared" si="1"/>
        <v>1</v>
      </c>
      <c r="P131" s="19"/>
    </row>
    <row r="132" spans="1:16" ht="12.75" customHeight="1">
      <c r="A132" s="9" t="s">
        <v>407</v>
      </c>
      <c r="B132" s="46" t="s">
        <v>60</v>
      </c>
      <c r="C132" s="46">
        <v>7</v>
      </c>
      <c r="D132" s="14">
        <v>4.5</v>
      </c>
      <c r="E132" s="14">
        <v>5</v>
      </c>
      <c r="F132" s="14">
        <v>6</v>
      </c>
      <c r="G132" s="14">
        <v>7</v>
      </c>
      <c r="H132" s="14">
        <v>4</v>
      </c>
      <c r="I132" s="15">
        <f>'CENTROCAMPISTI - GE'!D132*'Pesi e Budget Iniziale'!$B$15+'CENTROCAMPISTI - GE'!E132*'Pesi e Budget Iniziale'!$B$16+'CENTROCAMPISTI - GE'!F132*'Pesi e Budget Iniziale'!$B$17+'Pesi e Budget Iniziale'!$B$18*'CENTROCAMPISTI - GE'!G132+'CENTROCAMPISTI - GE'!H132*'Pesi e Budget Iniziale'!$B$19+'Pesi e Budget Iniziale'!$B$20*VLOOKUP(B132,SQUADRE!$A$2:$B$21,2,FALSE)+VLOOKUP(B132,'FATTORE CASA'!$A$2:$B$21,2,FALSE)*'Pesi e Budget Iniziale'!$B$21+'Pesi e Budget Iniziale'!$B$22*VLOOKUP(B132,ALLENATORE!$A$2:$B$21,2,FALSE)</f>
        <v>63.558148333333335</v>
      </c>
      <c r="J132" s="16">
        <f t="shared" si="2"/>
        <v>-26.363891706794945</v>
      </c>
      <c r="K132" s="16">
        <f t="shared" si="0"/>
        <v>1</v>
      </c>
      <c r="L132" s="15">
        <f>'CENTROCAMPISTI - GE'!D132*'Pesi e Budget Iniziale'!$D$15+'CENTROCAMPISTI - GE'!E132*'Pesi e Budget Iniziale'!$D$16+'CENTROCAMPISTI - GE'!F132*'Pesi e Budget Iniziale'!$D$17+'Pesi e Budget Iniziale'!$D$18*'CENTROCAMPISTI - GE'!G132+'CENTROCAMPISTI - GE'!H132*'Pesi e Budget Iniziale'!$D$19+'Pesi e Budget Iniziale'!$D$20*VLOOKUP(B132,SQUADRE!$A$2:$B$21,2,FALSE)+VLOOKUP(B132,'FATTORE CASA'!$A$2:$B$21,2,FALSE)*'Pesi e Budget Iniziale'!$D$21+'Pesi e Budget Iniziale'!$D$22*VLOOKUP(B132,ALLENATORE!$A$2:$B$21,2,FALSE)</f>
        <v>60.893148333333336</v>
      </c>
      <c r="M132" s="16">
        <f t="shared" si="3"/>
        <v>-36.310824245276493</v>
      </c>
      <c r="N132" s="16">
        <f t="shared" si="1"/>
        <v>1</v>
      </c>
      <c r="P132" s="19"/>
    </row>
    <row r="133" spans="1:16" ht="12.75" customHeight="1">
      <c r="A133" s="9" t="s">
        <v>411</v>
      </c>
      <c r="B133" s="46" t="s">
        <v>92</v>
      </c>
      <c r="C133" s="46">
        <v>9</v>
      </c>
      <c r="D133" s="14">
        <v>4</v>
      </c>
      <c r="E133" s="14">
        <v>5.5</v>
      </c>
      <c r="F133" s="14">
        <v>5.5</v>
      </c>
      <c r="G133" s="14">
        <v>6</v>
      </c>
      <c r="H133" s="14">
        <v>3.5</v>
      </c>
      <c r="I133" s="15">
        <f>'CENTROCAMPISTI - GE'!D133*'Pesi e Budget Iniziale'!$B$15+'CENTROCAMPISTI - GE'!E133*'Pesi e Budget Iniziale'!$B$16+'CENTROCAMPISTI - GE'!F133*'Pesi e Budget Iniziale'!$B$17+'Pesi e Budget Iniziale'!$B$18*'CENTROCAMPISTI - GE'!G133+'CENTROCAMPISTI - GE'!H133*'Pesi e Budget Iniziale'!$B$19+'Pesi e Budget Iniziale'!$B$20*VLOOKUP(B133,SQUADRE!$A$2:$B$21,2,FALSE)+VLOOKUP(B133,'FATTORE CASA'!$A$2:$B$21,2,FALSE)*'Pesi e Budget Iniziale'!$B$21+'Pesi e Budget Iniziale'!$B$22*VLOOKUP(B133,ALLENATORE!$A$2:$B$21,2,FALSE)</f>
        <v>63.601546666666671</v>
      </c>
      <c r="J133" s="16">
        <f t="shared" si="2"/>
        <v>-26.263894871178849</v>
      </c>
      <c r="K133" s="16">
        <f t="shared" si="0"/>
        <v>1</v>
      </c>
      <c r="L133" s="15">
        <f>'CENTROCAMPISTI - GE'!D133*'Pesi e Budget Iniziale'!$D$15+'CENTROCAMPISTI - GE'!E133*'Pesi e Budget Iniziale'!$D$16+'CENTROCAMPISTI - GE'!F133*'Pesi e Budget Iniziale'!$D$17+'Pesi e Budget Iniziale'!$D$18*'CENTROCAMPISTI - GE'!G133+'CENTROCAMPISTI - GE'!H133*'Pesi e Budget Iniziale'!$D$19+'Pesi e Budget Iniziale'!$D$20*VLOOKUP(B133,SQUADRE!$A$2:$B$21,2,FALSE)+VLOOKUP(B133,'FATTORE CASA'!$A$2:$B$21,2,FALSE)*'Pesi e Budget Iniziale'!$D$21+'Pesi e Budget Iniziale'!$D$22*VLOOKUP(B133,ALLENATORE!$A$2:$B$21,2,FALSE)</f>
        <v>60.741546666666672</v>
      </c>
      <c r="M133" s="16">
        <f t="shared" si="3"/>
        <v>-36.701044657576674</v>
      </c>
      <c r="N133" s="16">
        <f t="shared" si="1"/>
        <v>1</v>
      </c>
      <c r="P133" s="11"/>
    </row>
    <row r="134" spans="1:16" ht="12.75" customHeight="1">
      <c r="A134" s="9" t="s">
        <v>414</v>
      </c>
      <c r="B134" s="46" t="s">
        <v>96</v>
      </c>
      <c r="C134" s="46">
        <v>7</v>
      </c>
      <c r="D134" s="14">
        <v>7.5</v>
      </c>
      <c r="E134" s="14">
        <v>7</v>
      </c>
      <c r="F134" s="14">
        <v>6</v>
      </c>
      <c r="G134" s="14">
        <v>4</v>
      </c>
      <c r="H134" s="14">
        <v>6.5</v>
      </c>
      <c r="I134" s="15">
        <f>'CENTROCAMPISTI - GE'!D134*'Pesi e Budget Iniziale'!$B$15+'CENTROCAMPISTI - GE'!E134*'Pesi e Budget Iniziale'!$B$16+'CENTROCAMPISTI - GE'!F134*'Pesi e Budget Iniziale'!$B$17+'Pesi e Budget Iniziale'!$B$18*'CENTROCAMPISTI - GE'!G134+'CENTROCAMPISTI - GE'!H134*'Pesi e Budget Iniziale'!$B$19+'Pesi e Budget Iniziale'!$B$20*VLOOKUP(B134,SQUADRE!$A$2:$B$21,2,FALSE)+VLOOKUP(B134,'FATTORE CASA'!$A$2:$B$21,2,FALSE)*'Pesi e Budget Iniziale'!$B$21+'Pesi e Budget Iniziale'!$B$22*VLOOKUP(B134,ALLENATORE!$A$2:$B$21,2,FALSE)</f>
        <v>70.398986666666673</v>
      </c>
      <c r="J134" s="16">
        <f t="shared" si="2"/>
        <v>-10.60148486410661</v>
      </c>
      <c r="K134" s="16">
        <f t="shared" si="0"/>
        <v>1</v>
      </c>
      <c r="L134" s="15">
        <f>'CENTROCAMPISTI - GE'!D134*'Pesi e Budget Iniziale'!$D$15+'CENTROCAMPISTI - GE'!E134*'Pesi e Budget Iniziale'!$D$16+'CENTROCAMPISTI - GE'!F134*'Pesi e Budget Iniziale'!$D$17+'Pesi e Budget Iniziale'!$D$18*'CENTROCAMPISTI - GE'!G134+'CENTROCAMPISTI - GE'!H134*'Pesi e Budget Iniziale'!$D$19+'Pesi e Budget Iniziale'!$D$20*VLOOKUP(B134,SQUADRE!$A$2:$B$21,2,FALSE)+VLOOKUP(B134,'FATTORE CASA'!$A$2:$B$21,2,FALSE)*'Pesi e Budget Iniziale'!$D$21+'Pesi e Budget Iniziale'!$D$22*VLOOKUP(B134,ALLENATORE!$A$2:$B$21,2,FALSE)</f>
        <v>66.82398666666667</v>
      </c>
      <c r="M134" s="16">
        <f t="shared" si="3"/>
        <v>-21.04493548161436</v>
      </c>
      <c r="N134" s="16">
        <f t="shared" si="1"/>
        <v>1</v>
      </c>
      <c r="P134" s="19"/>
    </row>
    <row r="135" spans="1:16" ht="12.75" customHeight="1">
      <c r="A135" s="9" t="s">
        <v>417</v>
      </c>
      <c r="B135" s="46" t="s">
        <v>62</v>
      </c>
      <c r="C135" s="46">
        <v>8</v>
      </c>
      <c r="D135" s="14">
        <v>5</v>
      </c>
      <c r="E135" s="14">
        <v>5</v>
      </c>
      <c r="F135" s="14">
        <v>5.5</v>
      </c>
      <c r="G135" s="14">
        <v>6.5</v>
      </c>
      <c r="H135" s="14">
        <v>4</v>
      </c>
      <c r="I135" s="15">
        <f>'CENTROCAMPISTI - GE'!D135*'Pesi e Budget Iniziale'!$B$15+'CENTROCAMPISTI - GE'!E135*'Pesi e Budget Iniziale'!$B$16+'CENTROCAMPISTI - GE'!F135*'Pesi e Budget Iniziale'!$B$17+'Pesi e Budget Iniziale'!$B$18*'CENTROCAMPISTI - GE'!G135+'CENTROCAMPISTI - GE'!H135*'Pesi e Budget Iniziale'!$B$19+'Pesi e Budget Iniziale'!$B$20*VLOOKUP(B135,SQUADRE!$A$2:$B$21,2,FALSE)+VLOOKUP(B135,'FATTORE CASA'!$A$2:$B$21,2,FALSE)*'Pesi e Budget Iniziale'!$B$21+'Pesi e Budget Iniziale'!$B$22*VLOOKUP(B135,ALLENATORE!$A$2:$B$21,2,FALSE)</f>
        <v>62.671353333333343</v>
      </c>
      <c r="J135" s="16">
        <f t="shared" si="2"/>
        <v>-28.407211968867358</v>
      </c>
      <c r="K135" s="16">
        <f t="shared" si="0"/>
        <v>1</v>
      </c>
      <c r="L135" s="15">
        <f>'CENTROCAMPISTI - GE'!D135*'Pesi e Budget Iniziale'!$D$15+'CENTROCAMPISTI - GE'!E135*'Pesi e Budget Iniziale'!$D$16+'CENTROCAMPISTI - GE'!F135*'Pesi e Budget Iniziale'!$D$17+'Pesi e Budget Iniziale'!$D$18*'CENTROCAMPISTI - GE'!G135+'CENTROCAMPISTI - GE'!H135*'Pesi e Budget Iniziale'!$D$19+'Pesi e Budget Iniziale'!$D$20*VLOOKUP(B135,SQUADRE!$A$2:$B$21,2,FALSE)+VLOOKUP(B135,'FATTORE CASA'!$A$2:$B$21,2,FALSE)*'Pesi e Budget Iniziale'!$D$21+'Pesi e Budget Iniziale'!$D$22*VLOOKUP(B135,ALLENATORE!$A$2:$B$21,2,FALSE)</f>
        <v>60.038853333333343</v>
      </c>
      <c r="M135" s="16">
        <f t="shared" si="3"/>
        <v>-38.509766740143462</v>
      </c>
      <c r="N135" s="16">
        <f t="shared" si="1"/>
        <v>1</v>
      </c>
      <c r="P135" s="19"/>
    </row>
    <row r="136" spans="1:16" ht="12.75" customHeight="1">
      <c r="A136" s="9" t="s">
        <v>420</v>
      </c>
      <c r="B136" s="46" t="s">
        <v>94</v>
      </c>
      <c r="C136" s="46">
        <v>7</v>
      </c>
      <c r="D136" s="14">
        <v>5</v>
      </c>
      <c r="E136" s="14">
        <v>6</v>
      </c>
      <c r="F136" s="14">
        <v>5</v>
      </c>
      <c r="G136" s="14">
        <v>6</v>
      </c>
      <c r="H136" s="14">
        <v>4</v>
      </c>
      <c r="I136" s="15">
        <f>'CENTROCAMPISTI - GE'!D136*'Pesi e Budget Iniziale'!$B$15+'CENTROCAMPISTI - GE'!E136*'Pesi e Budget Iniziale'!$B$16+'CENTROCAMPISTI - GE'!F136*'Pesi e Budget Iniziale'!$B$17+'Pesi e Budget Iniziale'!$B$18*'CENTROCAMPISTI - GE'!G136+'CENTROCAMPISTI - GE'!H136*'Pesi e Budget Iniziale'!$B$19+'Pesi e Budget Iniziale'!$B$20*VLOOKUP(B136,SQUADRE!$A$2:$B$21,2,FALSE)+VLOOKUP(B136,'FATTORE CASA'!$A$2:$B$21,2,FALSE)*'Pesi e Budget Iniziale'!$B$21+'Pesi e Budget Iniziale'!$B$22*VLOOKUP(B136,ALLENATORE!$A$2:$B$21,2,FALSE)</f>
        <v>65.428566666666669</v>
      </c>
      <c r="J136" s="16">
        <f t="shared" si="2"/>
        <v>-22.05414291586608</v>
      </c>
      <c r="K136" s="16">
        <f t="shared" si="0"/>
        <v>1</v>
      </c>
      <c r="L136" s="15">
        <f>'CENTROCAMPISTI - GE'!D136*'Pesi e Budget Iniziale'!$D$15+'CENTROCAMPISTI - GE'!E136*'Pesi e Budget Iniziale'!$D$16+'CENTROCAMPISTI - GE'!F136*'Pesi e Budget Iniziale'!$D$17+'Pesi e Budget Iniziale'!$D$18*'CENTROCAMPISTI - GE'!G136+'CENTROCAMPISTI - GE'!H136*'Pesi e Budget Iniziale'!$D$19+'Pesi e Budget Iniziale'!$D$20*VLOOKUP(B136,SQUADRE!$A$2:$B$21,2,FALSE)+VLOOKUP(B136,'FATTORE CASA'!$A$2:$B$21,2,FALSE)*'Pesi e Budget Iniziale'!$D$21+'Pesi e Budget Iniziale'!$D$22*VLOOKUP(B136,ALLENATORE!$A$2:$B$21,2,FALSE)</f>
        <v>62.373566666666669</v>
      </c>
      <c r="M136" s="16">
        <f t="shared" si="3"/>
        <v>-32.500249697436672</v>
      </c>
      <c r="N136" s="16">
        <f t="shared" si="1"/>
        <v>1</v>
      </c>
      <c r="P136" s="19"/>
    </row>
    <row r="137" spans="1:16" ht="12.75" customHeight="1">
      <c r="A137" s="9" t="s">
        <v>423</v>
      </c>
      <c r="B137" s="46" t="s">
        <v>94</v>
      </c>
      <c r="C137" s="46">
        <v>6</v>
      </c>
      <c r="D137" s="14">
        <v>4.5</v>
      </c>
      <c r="E137" s="14">
        <v>6</v>
      </c>
      <c r="F137" s="14">
        <v>6</v>
      </c>
      <c r="G137" s="14">
        <v>5</v>
      </c>
      <c r="H137" s="14">
        <v>4.5</v>
      </c>
      <c r="I137" s="15">
        <f>'CENTROCAMPISTI - GE'!D137*'Pesi e Budget Iniziale'!$B$15+'CENTROCAMPISTI - GE'!E137*'Pesi e Budget Iniziale'!$B$16+'CENTROCAMPISTI - GE'!F137*'Pesi e Budget Iniziale'!$B$17+'Pesi e Budget Iniziale'!$B$18*'CENTROCAMPISTI - GE'!G137+'CENTROCAMPISTI - GE'!H137*'Pesi e Budget Iniziale'!$B$19+'Pesi e Budget Iniziale'!$B$20*VLOOKUP(B137,SQUADRE!$A$2:$B$21,2,FALSE)+VLOOKUP(B137,'FATTORE CASA'!$A$2:$B$21,2,FALSE)*'Pesi e Budget Iniziale'!$B$21+'Pesi e Budget Iniziale'!$B$22*VLOOKUP(B137,ALLENATORE!$A$2:$B$21,2,FALSE)</f>
        <v>65.707546666666673</v>
      </c>
      <c r="J137" s="16">
        <f t="shared" si="2"/>
        <v>-21.411327511276568</v>
      </c>
      <c r="K137" s="16">
        <f t="shared" si="0"/>
        <v>1</v>
      </c>
      <c r="L137" s="15">
        <f>'CENTROCAMPISTI - GE'!D137*'Pesi e Budget Iniziale'!$D$15+'CENTROCAMPISTI - GE'!E137*'Pesi e Budget Iniziale'!$D$16+'CENTROCAMPISTI - GE'!F137*'Pesi e Budget Iniziale'!$D$17+'Pesi e Budget Iniziale'!$D$18*'CENTROCAMPISTI - GE'!G137+'CENTROCAMPISTI - GE'!H137*'Pesi e Budget Iniziale'!$D$19+'Pesi e Budget Iniziale'!$D$20*VLOOKUP(B137,SQUADRE!$A$2:$B$21,2,FALSE)+VLOOKUP(B137,'FATTORE CASA'!$A$2:$B$21,2,FALSE)*'Pesi e Budget Iniziale'!$D$21+'Pesi e Budget Iniziale'!$D$22*VLOOKUP(B137,ALLENATORE!$A$2:$B$21,2,FALSE)</f>
        <v>62.587546666666661</v>
      </c>
      <c r="M137" s="16">
        <f t="shared" si="3"/>
        <v>-31.949468392323553</v>
      </c>
      <c r="N137" s="16">
        <f t="shared" si="1"/>
        <v>1</v>
      </c>
      <c r="P137" s="19"/>
    </row>
    <row r="138" spans="1:16" ht="12.75" customHeight="1">
      <c r="A138" s="9" t="s">
        <v>425</v>
      </c>
      <c r="B138" s="46" t="s">
        <v>84</v>
      </c>
      <c r="C138" s="46">
        <v>6</v>
      </c>
      <c r="D138" s="14">
        <v>5.5</v>
      </c>
      <c r="E138" s="14">
        <v>5.5</v>
      </c>
      <c r="F138" s="14">
        <v>5.5</v>
      </c>
      <c r="G138" s="14">
        <v>4</v>
      </c>
      <c r="H138" s="14">
        <v>3.5</v>
      </c>
      <c r="I138" s="15">
        <f>'CENTROCAMPISTI - GE'!D138*'Pesi e Budget Iniziale'!$B$15+'CENTROCAMPISTI - GE'!E138*'Pesi e Budget Iniziale'!$B$16+'CENTROCAMPISTI - GE'!F138*'Pesi e Budget Iniziale'!$B$17+'Pesi e Budget Iniziale'!$B$18*'CENTROCAMPISTI - GE'!G138+'CENTROCAMPISTI - GE'!H138*'Pesi e Budget Iniziale'!$B$19+'Pesi e Budget Iniziale'!$B$20*VLOOKUP(B138,SQUADRE!$A$2:$B$21,2,FALSE)+VLOOKUP(B138,'FATTORE CASA'!$A$2:$B$21,2,FALSE)*'Pesi e Budget Iniziale'!$B$21+'Pesi e Budget Iniziale'!$B$22*VLOOKUP(B138,ALLENATORE!$A$2:$B$21,2,FALSE)</f>
        <v>62.477674999999998</v>
      </c>
      <c r="J138" s="16">
        <f t="shared" si="2"/>
        <v>-28.853478425967864</v>
      </c>
      <c r="K138" s="16">
        <f t="shared" si="0"/>
        <v>1</v>
      </c>
      <c r="L138" s="15">
        <f>'CENTROCAMPISTI - GE'!D138*'Pesi e Budget Iniziale'!$D$15+'CENTROCAMPISTI - GE'!E138*'Pesi e Budget Iniziale'!$D$16+'CENTROCAMPISTI - GE'!F138*'Pesi e Budget Iniziale'!$D$17+'Pesi e Budget Iniziale'!$D$18*'CENTROCAMPISTI - GE'!G138+'CENTROCAMPISTI - GE'!H138*'Pesi e Budget Iniziale'!$D$19+'Pesi e Budget Iniziale'!$D$20*VLOOKUP(B138,SQUADRE!$A$2:$B$21,2,FALSE)+VLOOKUP(B138,'FATTORE CASA'!$A$2:$B$21,2,FALSE)*'Pesi e Budget Iniziale'!$D$21+'Pesi e Budget Iniziale'!$D$22*VLOOKUP(B138,ALLENATORE!$A$2:$B$21,2,FALSE)</f>
        <v>59.617674999999998</v>
      </c>
      <c r="M138" s="16">
        <f t="shared" si="3"/>
        <v>-39.593873442259181</v>
      </c>
      <c r="N138" s="16">
        <f t="shared" si="1"/>
        <v>1</v>
      </c>
      <c r="P138" s="19"/>
    </row>
    <row r="139" spans="1:16" ht="12.75" customHeight="1">
      <c r="A139" s="9" t="s">
        <v>429</v>
      </c>
      <c r="B139" s="46" t="s">
        <v>52</v>
      </c>
      <c r="C139" s="46">
        <v>9</v>
      </c>
      <c r="D139" s="14">
        <v>4</v>
      </c>
      <c r="E139" s="14">
        <v>5</v>
      </c>
      <c r="F139" s="14">
        <v>5</v>
      </c>
      <c r="G139" s="14">
        <v>6</v>
      </c>
      <c r="H139" s="14">
        <v>4</v>
      </c>
      <c r="I139" s="15">
        <f>'CENTROCAMPISTI - GE'!D139*'Pesi e Budget Iniziale'!$B$15+'CENTROCAMPISTI - GE'!E139*'Pesi e Budget Iniziale'!$B$16+'CENTROCAMPISTI - GE'!F139*'Pesi e Budget Iniziale'!$B$17+'Pesi e Budget Iniziale'!$B$18*'CENTROCAMPISTI - GE'!G139+'CENTROCAMPISTI - GE'!H139*'Pesi e Budget Iniziale'!$B$19+'Pesi e Budget Iniziale'!$B$20*VLOOKUP(B139,SQUADRE!$A$2:$B$21,2,FALSE)+VLOOKUP(B139,'FATTORE CASA'!$A$2:$B$21,2,FALSE)*'Pesi e Budget Iniziale'!$B$21+'Pesi e Budget Iniziale'!$B$22*VLOOKUP(B139,ALLENATORE!$A$2:$B$21,2,FALSE)</f>
        <v>66.008583333333334</v>
      </c>
      <c r="J139" s="16">
        <f t="shared" si="2"/>
        <v>-20.7176899505926</v>
      </c>
      <c r="K139" s="16">
        <f t="shared" si="0"/>
        <v>1</v>
      </c>
      <c r="L139" s="15">
        <f>'CENTROCAMPISTI - GE'!D139*'Pesi e Budget Iniziale'!$D$15+'CENTROCAMPISTI - GE'!E139*'Pesi e Budget Iniziale'!$D$16+'CENTROCAMPISTI - GE'!F139*'Pesi e Budget Iniziale'!$D$17+'Pesi e Budget Iniziale'!$D$18*'CENTROCAMPISTI - GE'!G139+'CENTROCAMPISTI - GE'!H139*'Pesi e Budget Iniziale'!$D$19+'Pesi e Budget Iniziale'!$D$20*VLOOKUP(B139,SQUADRE!$A$2:$B$21,2,FALSE)+VLOOKUP(B139,'FATTORE CASA'!$A$2:$B$21,2,FALSE)*'Pesi e Budget Iniziale'!$D$21+'Pesi e Budget Iniziale'!$D$22*VLOOKUP(B139,ALLENATORE!$A$2:$B$21,2,FALSE)</f>
        <v>63.408583333333333</v>
      </c>
      <c r="M139" s="16">
        <f t="shared" si="3"/>
        <v>-29.836132347775361</v>
      </c>
      <c r="N139" s="16">
        <f t="shared" si="1"/>
        <v>1</v>
      </c>
      <c r="P139" s="19"/>
    </row>
    <row r="140" spans="1:16" ht="12.75" customHeight="1">
      <c r="A140" s="9" t="s">
        <v>431</v>
      </c>
      <c r="B140" s="46" t="s">
        <v>96</v>
      </c>
      <c r="C140" s="46">
        <v>7</v>
      </c>
      <c r="D140" s="14">
        <v>7.5</v>
      </c>
      <c r="E140" s="14">
        <v>6</v>
      </c>
      <c r="F140" s="14">
        <v>6</v>
      </c>
      <c r="G140" s="14">
        <v>5.5</v>
      </c>
      <c r="H140" s="14">
        <v>5.5</v>
      </c>
      <c r="I140" s="15">
        <f>'CENTROCAMPISTI - GE'!D140*'Pesi e Budget Iniziale'!$B$15+'CENTROCAMPISTI - GE'!E140*'Pesi e Budget Iniziale'!$B$16+'CENTROCAMPISTI - GE'!F140*'Pesi e Budget Iniziale'!$B$17+'Pesi e Budget Iniziale'!$B$18*'CENTROCAMPISTI - GE'!G140+'CENTROCAMPISTI - GE'!H140*'Pesi e Budget Iniziale'!$B$19+'Pesi e Budget Iniziale'!$B$20*VLOOKUP(B140,SQUADRE!$A$2:$B$21,2,FALSE)+VLOOKUP(B140,'FATTORE CASA'!$A$2:$B$21,2,FALSE)*'Pesi e Budget Iniziale'!$B$21+'Pesi e Budget Iniziale'!$B$22*VLOOKUP(B140,ALLENATORE!$A$2:$B$21,2,FALSE)</f>
        <v>69.18563166666668</v>
      </c>
      <c r="J140" s="16">
        <f t="shared" si="2"/>
        <v>-13.397252608158922</v>
      </c>
      <c r="K140" s="16">
        <f t="shared" si="0"/>
        <v>1</v>
      </c>
      <c r="L140" s="15">
        <f>'CENTROCAMPISTI - GE'!D140*'Pesi e Budget Iniziale'!$D$15+'CENTROCAMPISTI - GE'!E140*'Pesi e Budget Iniziale'!$D$16+'CENTROCAMPISTI - GE'!F140*'Pesi e Budget Iniziale'!$D$17+'Pesi e Budget Iniziale'!$D$18*'CENTROCAMPISTI - GE'!G140+'CENTROCAMPISTI - GE'!H140*'Pesi e Budget Iniziale'!$D$19+'Pesi e Budget Iniziale'!$D$20*VLOOKUP(B140,SQUADRE!$A$2:$B$21,2,FALSE)+VLOOKUP(B140,'FATTORE CASA'!$A$2:$B$21,2,FALSE)*'Pesi e Budget Iniziale'!$D$21+'Pesi e Budget Iniziale'!$D$22*VLOOKUP(B140,ALLENATORE!$A$2:$B$21,2,FALSE)</f>
        <v>66.065631666666675</v>
      </c>
      <c r="M140" s="16">
        <f t="shared" si="3"/>
        <v>-22.996929857906892</v>
      </c>
      <c r="N140" s="16">
        <f t="shared" si="1"/>
        <v>1</v>
      </c>
      <c r="P140" s="19"/>
    </row>
    <row r="141" spans="1:16" ht="12.75" customHeight="1">
      <c r="A141" s="9" t="s">
        <v>434</v>
      </c>
      <c r="B141" s="46" t="s">
        <v>62</v>
      </c>
      <c r="C141" s="46">
        <v>7</v>
      </c>
      <c r="D141" s="14">
        <v>4.5</v>
      </c>
      <c r="E141" s="14">
        <v>5.5</v>
      </c>
      <c r="F141" s="14">
        <v>5.5</v>
      </c>
      <c r="G141" s="14">
        <v>5.5</v>
      </c>
      <c r="H141" s="14">
        <v>4.5</v>
      </c>
      <c r="I141" s="15">
        <f>'CENTROCAMPISTI - GE'!D141*'Pesi e Budget Iniziale'!$B$15+'CENTROCAMPISTI - GE'!E141*'Pesi e Budget Iniziale'!$B$16+'CENTROCAMPISTI - GE'!F141*'Pesi e Budget Iniziale'!$B$17+'Pesi e Budget Iniziale'!$B$18*'CENTROCAMPISTI - GE'!G141+'CENTROCAMPISTI - GE'!H141*'Pesi e Budget Iniziale'!$B$19+'Pesi e Budget Iniziale'!$B$20*VLOOKUP(B141,SQUADRE!$A$2:$B$21,2,FALSE)+VLOOKUP(B141,'FATTORE CASA'!$A$2:$B$21,2,FALSE)*'Pesi e Budget Iniziale'!$B$21+'Pesi e Budget Iniziale'!$B$22*VLOOKUP(B141,ALLENATORE!$A$2:$B$21,2,FALSE)</f>
        <v>62.056583333333343</v>
      </c>
      <c r="J141" s="16">
        <f t="shared" si="2"/>
        <v>-29.823742280285742</v>
      </c>
      <c r="K141" s="16">
        <f t="shared" si="0"/>
        <v>1</v>
      </c>
      <c r="L141" s="15">
        <f>'CENTROCAMPISTI - GE'!D141*'Pesi e Budget Iniziale'!$D$15+'CENTROCAMPISTI - GE'!E141*'Pesi e Budget Iniziale'!$D$16+'CENTROCAMPISTI - GE'!F141*'Pesi e Budget Iniziale'!$D$17+'Pesi e Budget Iniziale'!$D$18*'CENTROCAMPISTI - GE'!G141+'CENTROCAMPISTI - GE'!H141*'Pesi e Budget Iniziale'!$D$19+'Pesi e Budget Iniziale'!$D$20*VLOOKUP(B141,SQUADRE!$A$2:$B$21,2,FALSE)+VLOOKUP(B141,'FATTORE CASA'!$A$2:$B$21,2,FALSE)*'Pesi e Budget Iniziale'!$D$21+'Pesi e Budget Iniziale'!$D$22*VLOOKUP(B141,ALLENATORE!$A$2:$B$21,2,FALSE)</f>
        <v>59.196583333333344</v>
      </c>
      <c r="M141" s="16">
        <f t="shared" si="3"/>
        <v>-40.677757065676929</v>
      </c>
      <c r="N141" s="16">
        <f t="shared" si="1"/>
        <v>1</v>
      </c>
      <c r="P141" s="19"/>
    </row>
    <row r="142" spans="1:16" ht="12.75" customHeight="1">
      <c r="A142" s="9" t="s">
        <v>437</v>
      </c>
      <c r="B142" s="46" t="s">
        <v>116</v>
      </c>
      <c r="C142" s="46">
        <v>9</v>
      </c>
      <c r="D142" s="14">
        <v>8</v>
      </c>
      <c r="E142" s="14">
        <v>7</v>
      </c>
      <c r="F142" s="14">
        <v>6</v>
      </c>
      <c r="G142" s="14">
        <v>6</v>
      </c>
      <c r="H142" s="14">
        <v>7</v>
      </c>
      <c r="I142" s="15">
        <f>'CENTROCAMPISTI - GE'!D142*'Pesi e Budget Iniziale'!$B$15+'CENTROCAMPISTI - GE'!E142*'Pesi e Budget Iniziale'!$B$16+'CENTROCAMPISTI - GE'!F142*'Pesi e Budget Iniziale'!$B$17+'Pesi e Budget Iniziale'!$B$18*'CENTROCAMPISTI - GE'!G142+'CENTROCAMPISTI - GE'!H142*'Pesi e Budget Iniziale'!$B$19+'Pesi e Budget Iniziale'!$B$20*VLOOKUP(B142,SQUADRE!$A$2:$B$21,2,FALSE)+VLOOKUP(B142,'FATTORE CASA'!$A$2:$B$21,2,FALSE)*'Pesi e Budget Iniziale'!$B$21+'Pesi e Budget Iniziale'!$B$22*VLOOKUP(B142,ALLENATORE!$A$2:$B$21,2,FALSE)</f>
        <v>74.634603333333331</v>
      </c>
      <c r="J142" s="16">
        <f t="shared" si="2"/>
        <v>-0.84193349386693228</v>
      </c>
      <c r="K142" s="16">
        <f t="shared" si="0"/>
        <v>1</v>
      </c>
      <c r="L142" s="15">
        <f>'CENTROCAMPISTI - GE'!D142*'Pesi e Budget Iniziale'!$D$15+'CENTROCAMPISTI - GE'!E142*'Pesi e Budget Iniziale'!$D$16+'CENTROCAMPISTI - GE'!F142*'Pesi e Budget Iniziale'!$D$17+'Pesi e Budget Iniziale'!$D$18*'CENTROCAMPISTI - GE'!G142+'CENTROCAMPISTI - GE'!H142*'Pesi e Budget Iniziale'!$D$19+'Pesi e Budget Iniziale'!$D$20*VLOOKUP(B142,SQUADRE!$A$2:$B$21,2,FALSE)+VLOOKUP(B142,'FATTORE CASA'!$A$2:$B$21,2,FALSE)*'Pesi e Budget Iniziale'!$D$21+'Pesi e Budget Iniziale'!$D$22*VLOOKUP(B142,ALLENATORE!$A$2:$B$21,2,FALSE)</f>
        <v>71.059603333333328</v>
      </c>
      <c r="M142" s="16">
        <f t="shared" si="3"/>
        <v>-10.142521818535243</v>
      </c>
      <c r="N142" s="16">
        <f t="shared" si="1"/>
        <v>1</v>
      </c>
      <c r="P142" s="19"/>
    </row>
    <row r="143" spans="1:16" ht="12.75" customHeight="1">
      <c r="A143" s="9" t="s">
        <v>440</v>
      </c>
      <c r="B143" s="46" t="s">
        <v>108</v>
      </c>
      <c r="C143" s="46">
        <v>8</v>
      </c>
      <c r="D143" s="14">
        <v>4</v>
      </c>
      <c r="E143" s="14">
        <v>6</v>
      </c>
      <c r="F143" s="14">
        <v>5</v>
      </c>
      <c r="G143" s="14">
        <v>6</v>
      </c>
      <c r="H143" s="14">
        <v>4</v>
      </c>
      <c r="I143" s="15">
        <f>'CENTROCAMPISTI - GE'!D143*'Pesi e Budget Iniziale'!$B$15+'CENTROCAMPISTI - GE'!E143*'Pesi e Budget Iniziale'!$B$16+'CENTROCAMPISTI - GE'!F143*'Pesi e Budget Iniziale'!$B$17+'Pesi e Budget Iniziale'!$B$18*'CENTROCAMPISTI - GE'!G143+'CENTROCAMPISTI - GE'!H143*'Pesi e Budget Iniziale'!$B$19+'Pesi e Budget Iniziale'!$B$20*VLOOKUP(B143,SQUADRE!$A$2:$B$21,2,FALSE)+VLOOKUP(B143,'FATTORE CASA'!$A$2:$B$21,2,FALSE)*'Pesi e Budget Iniziale'!$B$21+'Pesi e Budget Iniziale'!$B$22*VLOOKUP(B143,ALLENATORE!$A$2:$B$21,2,FALSE)</f>
        <v>66.824116666666669</v>
      </c>
      <c r="J143" s="16">
        <f t="shared" si="2"/>
        <v>-18.838568186943192</v>
      </c>
      <c r="K143" s="16">
        <f t="shared" si="0"/>
        <v>1</v>
      </c>
      <c r="L143" s="15">
        <f>'CENTROCAMPISTI - GE'!D143*'Pesi e Budget Iniziale'!$D$15+'CENTROCAMPISTI - GE'!E143*'Pesi e Budget Iniziale'!$D$16+'CENTROCAMPISTI - GE'!F143*'Pesi e Budget Iniziale'!$D$17+'Pesi e Budget Iniziale'!$D$18*'CENTROCAMPISTI - GE'!G143+'CENTROCAMPISTI - GE'!H143*'Pesi e Budget Iniziale'!$D$19+'Pesi e Budget Iniziale'!$D$20*VLOOKUP(B143,SQUADRE!$A$2:$B$21,2,FALSE)+VLOOKUP(B143,'FATTORE CASA'!$A$2:$B$21,2,FALSE)*'Pesi e Budget Iniziale'!$D$21+'Pesi e Budget Iniziale'!$D$22*VLOOKUP(B143,ALLENATORE!$A$2:$B$21,2,FALSE)</f>
        <v>63.769116666666676</v>
      </c>
      <c r="M143" s="16">
        <f t="shared" si="3"/>
        <v>-28.908124964514627</v>
      </c>
      <c r="N143" s="16">
        <f t="shared" si="1"/>
        <v>1</v>
      </c>
      <c r="P143" s="19"/>
    </row>
    <row r="144" spans="1:16" ht="12.75" customHeight="1">
      <c r="A144" s="9" t="s">
        <v>443</v>
      </c>
      <c r="B144" s="46" t="s">
        <v>96</v>
      </c>
      <c r="C144" s="46">
        <v>6</v>
      </c>
      <c r="D144" s="14">
        <v>6.5</v>
      </c>
      <c r="E144" s="14">
        <v>6</v>
      </c>
      <c r="F144" s="14">
        <v>6.5</v>
      </c>
      <c r="G144" s="14">
        <v>5</v>
      </c>
      <c r="H144" s="14">
        <v>5.5</v>
      </c>
      <c r="I144" s="15">
        <f>'CENTROCAMPISTI - GE'!D144*'Pesi e Budget Iniziale'!$B$15+'CENTROCAMPISTI - GE'!E144*'Pesi e Budget Iniziale'!$B$16+'CENTROCAMPISTI - GE'!F144*'Pesi e Budget Iniziale'!$B$17+'Pesi e Budget Iniziale'!$B$18*'CENTROCAMPISTI - GE'!G144+'CENTROCAMPISTI - GE'!H144*'Pesi e Budget Iniziale'!$B$19+'Pesi e Budget Iniziale'!$B$20*VLOOKUP(B144,SQUADRE!$A$2:$B$21,2,FALSE)+VLOOKUP(B144,'FATTORE CASA'!$A$2:$B$21,2,FALSE)*'Pesi e Budget Iniziale'!$B$21+'Pesi e Budget Iniziale'!$B$22*VLOOKUP(B144,ALLENATORE!$A$2:$B$21,2,FALSE)</f>
        <v>67.709611666666675</v>
      </c>
      <c r="J144" s="16">
        <f t="shared" si="2"/>
        <v>-16.798243336821315</v>
      </c>
      <c r="K144" s="16">
        <f t="shared" si="0"/>
        <v>1</v>
      </c>
      <c r="L144" s="15">
        <f>'CENTROCAMPISTI - GE'!D144*'Pesi e Budget Iniziale'!$D$15+'CENTROCAMPISTI - GE'!E144*'Pesi e Budget Iniziale'!$D$16+'CENTROCAMPISTI - GE'!F144*'Pesi e Budget Iniziale'!$D$17+'Pesi e Budget Iniziale'!$D$18*'CENTROCAMPISTI - GE'!G144+'CENTROCAMPISTI - GE'!H144*'Pesi e Budget Iniziale'!$D$19+'Pesi e Budget Iniziale'!$D$20*VLOOKUP(B144,SQUADRE!$A$2:$B$21,2,FALSE)+VLOOKUP(B144,'FATTORE CASA'!$A$2:$B$21,2,FALSE)*'Pesi e Budget Iniziale'!$D$21+'Pesi e Budget Iniziale'!$D$22*VLOOKUP(B144,ALLENATORE!$A$2:$B$21,2,FALSE)</f>
        <v>64.557111666666671</v>
      </c>
      <c r="M144" s="16">
        <f t="shared" si="3"/>
        <v>-26.87983767354055</v>
      </c>
      <c r="N144" s="16">
        <f t="shared" si="1"/>
        <v>1</v>
      </c>
      <c r="P144" s="19"/>
    </row>
    <row r="145" spans="1:16" ht="12.75" customHeight="1">
      <c r="A145" s="9" t="s">
        <v>446</v>
      </c>
      <c r="B145" s="46" t="s">
        <v>120</v>
      </c>
      <c r="C145" s="46">
        <v>6</v>
      </c>
      <c r="D145" s="14">
        <v>4</v>
      </c>
      <c r="E145" s="14">
        <v>6</v>
      </c>
      <c r="F145" s="14">
        <v>6</v>
      </c>
      <c r="G145" s="14">
        <v>6</v>
      </c>
      <c r="H145" s="14">
        <v>5</v>
      </c>
      <c r="I145" s="15">
        <f>'CENTROCAMPISTI - GE'!D145*'Pesi e Budget Iniziale'!$B$15+'CENTROCAMPISTI - GE'!E145*'Pesi e Budget Iniziale'!$B$16+'CENTROCAMPISTI - GE'!F145*'Pesi e Budget Iniziale'!$B$17+'Pesi e Budget Iniziale'!$B$18*'CENTROCAMPISTI - GE'!G145+'CENTROCAMPISTI - GE'!H145*'Pesi e Budget Iniziale'!$B$19+'Pesi e Budget Iniziale'!$B$20*VLOOKUP(B145,SQUADRE!$A$2:$B$21,2,FALSE)+VLOOKUP(B145,'FATTORE CASA'!$A$2:$B$21,2,FALSE)*'Pesi e Budget Iniziale'!$B$21+'Pesi e Budget Iniziale'!$B$22*VLOOKUP(B145,ALLENATORE!$A$2:$B$21,2,FALSE)</f>
        <v>64.390689999999992</v>
      </c>
      <c r="J145" s="16">
        <f t="shared" si="2"/>
        <v>-24.445579970125777</v>
      </c>
      <c r="K145" s="16">
        <f t="shared" si="0"/>
        <v>1</v>
      </c>
      <c r="L145" s="15">
        <f>'CENTROCAMPISTI - GE'!D145*'Pesi e Budget Iniziale'!$D$15+'CENTROCAMPISTI - GE'!E145*'Pesi e Budget Iniziale'!$D$16+'CENTROCAMPISTI - GE'!F145*'Pesi e Budget Iniziale'!$D$17+'Pesi e Budget Iniziale'!$D$18*'CENTROCAMPISTI - GE'!G145+'CENTROCAMPISTI - GE'!H145*'Pesi e Budget Iniziale'!$D$19+'Pesi e Budget Iniziale'!$D$20*VLOOKUP(B145,SQUADRE!$A$2:$B$21,2,FALSE)+VLOOKUP(B145,'FATTORE CASA'!$A$2:$B$21,2,FALSE)*'Pesi e Budget Iniziale'!$D$21+'Pesi e Budget Iniziale'!$D$22*VLOOKUP(B145,ALLENATORE!$A$2:$B$21,2,FALSE)</f>
        <v>61.270690000000002</v>
      </c>
      <c r="M145" s="16">
        <f t="shared" si="3"/>
        <v>-35.339037667553058</v>
      </c>
      <c r="N145" s="16">
        <f t="shared" si="1"/>
        <v>1</v>
      </c>
      <c r="P145" s="19"/>
    </row>
    <row r="146" spans="1:16" ht="12.75" customHeight="1">
      <c r="A146" s="9" t="s">
        <v>449</v>
      </c>
      <c r="B146" s="46" t="s">
        <v>64</v>
      </c>
      <c r="C146" s="46">
        <v>8</v>
      </c>
      <c r="D146" s="14">
        <v>5</v>
      </c>
      <c r="E146" s="14">
        <v>5</v>
      </c>
      <c r="F146" s="14">
        <v>5</v>
      </c>
      <c r="G146" s="14">
        <v>5</v>
      </c>
      <c r="H146" s="14">
        <v>4</v>
      </c>
      <c r="I146" s="15">
        <f>'CENTROCAMPISTI - GE'!D146*'Pesi e Budget Iniziale'!$B$15+'CENTROCAMPISTI - GE'!E146*'Pesi e Budget Iniziale'!$B$16+'CENTROCAMPISTI - GE'!F146*'Pesi e Budget Iniziale'!$B$17+'Pesi e Budget Iniziale'!$B$18*'CENTROCAMPISTI - GE'!G146+'CENTROCAMPISTI - GE'!H146*'Pesi e Budget Iniziale'!$B$19+'Pesi e Budget Iniziale'!$B$20*VLOOKUP(B146,SQUADRE!$A$2:$B$21,2,FALSE)+VLOOKUP(B146,'FATTORE CASA'!$A$2:$B$21,2,FALSE)*'Pesi e Budget Iniziale'!$B$21+'Pesi e Budget Iniziale'!$B$22*VLOOKUP(B146,ALLENATORE!$A$2:$B$21,2,FALSE)</f>
        <v>58.334076666666668</v>
      </c>
      <c r="J146" s="16">
        <f t="shared" si="2"/>
        <v>-38.401004553640604</v>
      </c>
      <c r="K146" s="16">
        <f t="shared" si="0"/>
        <v>1</v>
      </c>
      <c r="L146" s="15">
        <f>'CENTROCAMPISTI - GE'!D146*'Pesi e Budget Iniziale'!$D$15+'CENTROCAMPISTI - GE'!E146*'Pesi e Budget Iniziale'!$D$16+'CENTROCAMPISTI - GE'!F146*'Pesi e Budget Iniziale'!$D$17+'Pesi e Budget Iniziale'!$D$18*'CENTROCAMPISTI - GE'!G146+'CENTROCAMPISTI - GE'!H146*'Pesi e Budget Iniziale'!$D$19+'Pesi e Budget Iniziale'!$D$20*VLOOKUP(B146,SQUADRE!$A$2:$B$21,2,FALSE)+VLOOKUP(B146,'FATTORE CASA'!$A$2:$B$21,2,FALSE)*'Pesi e Budget Iniziale'!$D$21+'Pesi e Budget Iniziale'!$D$22*VLOOKUP(B146,ALLENATORE!$A$2:$B$21,2,FALSE)</f>
        <v>55.734076666666667</v>
      </c>
      <c r="M146" s="16">
        <f t="shared" si="3"/>
        <v>-49.590197204146193</v>
      </c>
      <c r="N146" s="16">
        <f t="shared" si="1"/>
        <v>1</v>
      </c>
      <c r="P146" s="19"/>
    </row>
    <row r="147" spans="1:16" ht="12.75" customHeight="1">
      <c r="A147" s="9" t="s">
        <v>452</v>
      </c>
      <c r="B147" s="46" t="s">
        <v>112</v>
      </c>
      <c r="C147" s="46">
        <v>6</v>
      </c>
      <c r="D147" s="14">
        <v>6</v>
      </c>
      <c r="E147" s="14">
        <v>5</v>
      </c>
      <c r="F147" s="14">
        <v>5</v>
      </c>
      <c r="G147" s="14">
        <v>6</v>
      </c>
      <c r="H147" s="14">
        <v>4</v>
      </c>
      <c r="I147" s="15">
        <f>'CENTROCAMPISTI - GE'!D147*'Pesi e Budget Iniziale'!$B$15+'CENTROCAMPISTI - GE'!E147*'Pesi e Budget Iniziale'!$B$16+'CENTROCAMPISTI - GE'!F147*'Pesi e Budget Iniziale'!$B$17+'Pesi e Budget Iniziale'!$B$18*'CENTROCAMPISTI - GE'!G147+'CENTROCAMPISTI - GE'!H147*'Pesi e Budget Iniziale'!$B$19+'Pesi e Budget Iniziale'!$B$20*VLOOKUP(B147,SQUADRE!$A$2:$B$21,2,FALSE)+VLOOKUP(B147,'FATTORE CASA'!$A$2:$B$21,2,FALSE)*'Pesi e Budget Iniziale'!$B$21+'Pesi e Budget Iniziale'!$B$22*VLOOKUP(B147,ALLENATORE!$A$2:$B$21,2,FALSE)</f>
        <v>60.093150000000001</v>
      </c>
      <c r="J147" s="16">
        <f t="shared" si="2"/>
        <v>-34.347812796276955</v>
      </c>
      <c r="K147" s="16">
        <f t="shared" si="0"/>
        <v>1</v>
      </c>
      <c r="L147" s="15">
        <f>'CENTROCAMPISTI - GE'!D147*'Pesi e Budget Iniziale'!$D$15+'CENTROCAMPISTI - GE'!E147*'Pesi e Budget Iniziale'!$D$16+'CENTROCAMPISTI - GE'!F147*'Pesi e Budget Iniziale'!$D$17+'Pesi e Budget Iniziale'!$D$18*'CENTROCAMPISTI - GE'!G147+'CENTROCAMPISTI - GE'!H147*'Pesi e Budget Iniziale'!$D$19+'Pesi e Budget Iniziale'!$D$20*VLOOKUP(B147,SQUADRE!$A$2:$B$21,2,FALSE)+VLOOKUP(B147,'FATTORE CASA'!$A$2:$B$21,2,FALSE)*'Pesi e Budget Iniziale'!$D$21+'Pesi e Budget Iniziale'!$D$22*VLOOKUP(B147,ALLENATORE!$A$2:$B$21,2,FALSE)</f>
        <v>57.493149999999993</v>
      </c>
      <c r="M147" s="16">
        <f t="shared" si="3"/>
        <v>-45.062368872885955</v>
      </c>
      <c r="N147" s="16">
        <f t="shared" si="1"/>
        <v>1</v>
      </c>
      <c r="P147" s="19"/>
    </row>
    <row r="148" spans="1:16" ht="12.75" customHeight="1">
      <c r="A148" s="9" t="s">
        <v>455</v>
      </c>
      <c r="B148" s="46" t="s">
        <v>36</v>
      </c>
      <c r="C148" s="46">
        <v>7</v>
      </c>
      <c r="D148" s="14">
        <v>3</v>
      </c>
      <c r="E148" s="14">
        <v>5.5</v>
      </c>
      <c r="F148" s="14">
        <v>5.5</v>
      </c>
      <c r="G148" s="14">
        <v>3.5</v>
      </c>
      <c r="H148" s="14">
        <v>3</v>
      </c>
      <c r="I148" s="15">
        <f>'CENTROCAMPISTI - GE'!D148*'Pesi e Budget Iniziale'!$B$15+'CENTROCAMPISTI - GE'!E148*'Pesi e Budget Iniziale'!$B$16+'CENTROCAMPISTI - GE'!F148*'Pesi e Budget Iniziale'!$B$17+'Pesi e Budget Iniziale'!$B$18*'CENTROCAMPISTI - GE'!G148+'CENTROCAMPISTI - GE'!H148*'Pesi e Budget Iniziale'!$B$19+'Pesi e Budget Iniziale'!$B$20*VLOOKUP(B148,SQUADRE!$A$2:$B$21,2,FALSE)+VLOOKUP(B148,'FATTORE CASA'!$A$2:$B$21,2,FALSE)*'Pesi e Budget Iniziale'!$B$21+'Pesi e Budget Iniziale'!$B$22*VLOOKUP(B148,ALLENATORE!$A$2:$B$21,2,FALSE)</f>
        <v>64.268360000000001</v>
      </c>
      <c r="J148" s="16">
        <f t="shared" si="2"/>
        <v>-24.727448234673162</v>
      </c>
      <c r="K148" s="16">
        <f t="shared" si="0"/>
        <v>1</v>
      </c>
      <c r="L148" s="15">
        <f>'CENTROCAMPISTI - GE'!D148*'Pesi e Budget Iniziale'!$D$15+'CENTROCAMPISTI - GE'!E148*'Pesi e Budget Iniziale'!$D$16+'CENTROCAMPISTI - GE'!F148*'Pesi e Budget Iniziale'!$D$17+'Pesi e Budget Iniziale'!$D$18*'CENTROCAMPISTI - GE'!G148+'CENTROCAMPISTI - GE'!H148*'Pesi e Budget Iniziale'!$D$19+'Pesi e Budget Iniziale'!$D$20*VLOOKUP(B148,SQUADRE!$A$2:$B$21,2,FALSE)+VLOOKUP(B148,'FATTORE CASA'!$A$2:$B$21,2,FALSE)*'Pesi e Budget Iniziale'!$D$21+'Pesi e Budget Iniziale'!$D$22*VLOOKUP(B148,ALLENATORE!$A$2:$B$21,2,FALSE)</f>
        <v>61.408360000000002</v>
      </c>
      <c r="M148" s="16">
        <f t="shared" si="3"/>
        <v>-34.984677155940162</v>
      </c>
      <c r="N148" s="16">
        <f t="shared" si="1"/>
        <v>1</v>
      </c>
      <c r="P148" s="19"/>
    </row>
    <row r="149" spans="1:16" ht="12.75" customHeight="1">
      <c r="A149" s="9" t="s">
        <v>457</v>
      </c>
      <c r="B149" s="46" t="s">
        <v>20</v>
      </c>
      <c r="C149" s="46">
        <v>8</v>
      </c>
      <c r="D149" s="14">
        <v>2</v>
      </c>
      <c r="E149" s="14">
        <v>5</v>
      </c>
      <c r="F149" s="14">
        <v>5</v>
      </c>
      <c r="G149" s="14">
        <v>5</v>
      </c>
      <c r="H149" s="14">
        <v>2</v>
      </c>
      <c r="I149" s="15">
        <f>'CENTROCAMPISTI - GE'!D149*'Pesi e Budget Iniziale'!$B$15+'CENTROCAMPISTI - GE'!E149*'Pesi e Budget Iniziale'!$B$16+'CENTROCAMPISTI - GE'!F149*'Pesi e Budget Iniziale'!$B$17+'Pesi e Budget Iniziale'!$B$18*'CENTROCAMPISTI - GE'!G149+'CENTROCAMPISTI - GE'!H149*'Pesi e Budget Iniziale'!$B$19+'Pesi e Budget Iniziale'!$B$20*VLOOKUP(B149,SQUADRE!$A$2:$B$21,2,FALSE)+VLOOKUP(B149,'FATTORE CASA'!$A$2:$B$21,2,FALSE)*'Pesi e Budget Iniziale'!$B$21+'Pesi e Budget Iniziale'!$B$22*VLOOKUP(B149,ALLENATORE!$A$2:$B$21,2,FALSE)</f>
        <v>61.506813333333341</v>
      </c>
      <c r="J149" s="16">
        <f t="shared" si="2"/>
        <v>-31.090501994176279</v>
      </c>
      <c r="K149" s="16">
        <f t="shared" si="0"/>
        <v>1</v>
      </c>
      <c r="L149" s="15">
        <f>'CENTROCAMPISTI - GE'!D149*'Pesi e Budget Iniziale'!$D$15+'CENTROCAMPISTI - GE'!E149*'Pesi e Budget Iniziale'!$D$16+'CENTROCAMPISTI - GE'!F149*'Pesi e Budget Iniziale'!$D$17+'Pesi e Budget Iniziale'!$D$18*'CENTROCAMPISTI - GE'!G149+'CENTROCAMPISTI - GE'!H149*'Pesi e Budget Iniziale'!$D$19+'Pesi e Budget Iniziale'!$D$20*VLOOKUP(B149,SQUADRE!$A$2:$B$21,2,FALSE)+VLOOKUP(B149,'FATTORE CASA'!$A$2:$B$21,2,FALSE)*'Pesi e Budget Iniziale'!$D$21+'Pesi e Budget Iniziale'!$D$22*VLOOKUP(B149,ALLENATORE!$A$2:$B$21,2,FALSE)</f>
        <v>58.906813333333339</v>
      </c>
      <c r="M149" s="16">
        <f t="shared" si="3"/>
        <v>-41.423620692102944</v>
      </c>
      <c r="N149" s="16">
        <f t="shared" si="1"/>
        <v>1</v>
      </c>
      <c r="P149" s="19"/>
    </row>
    <row r="150" spans="1:16" ht="12.75" customHeight="1">
      <c r="A150" s="9" t="s">
        <v>461</v>
      </c>
      <c r="B150" s="46" t="s">
        <v>120</v>
      </c>
      <c r="C150" s="46">
        <v>8</v>
      </c>
      <c r="D150" s="14">
        <v>6</v>
      </c>
      <c r="E150" s="14">
        <v>5</v>
      </c>
      <c r="F150" s="14">
        <v>5</v>
      </c>
      <c r="G150" s="14">
        <v>5</v>
      </c>
      <c r="H150" s="14">
        <v>4</v>
      </c>
      <c r="I150" s="15">
        <f>'CENTROCAMPISTI - GE'!D150*'Pesi e Budget Iniziale'!$B$15+'CENTROCAMPISTI - GE'!E150*'Pesi e Budget Iniziale'!$B$16+'CENTROCAMPISTI - GE'!F150*'Pesi e Budget Iniziale'!$B$17+'Pesi e Budget Iniziale'!$B$18*'CENTROCAMPISTI - GE'!G150+'CENTROCAMPISTI - GE'!H150*'Pesi e Budget Iniziale'!$B$19+'Pesi e Budget Iniziale'!$B$20*VLOOKUP(B150,SQUADRE!$A$2:$B$21,2,FALSE)+VLOOKUP(B150,'FATTORE CASA'!$A$2:$B$21,2,FALSE)*'Pesi e Budget Iniziale'!$B$21+'Pesi e Budget Iniziale'!$B$22*VLOOKUP(B150,ALLENATORE!$A$2:$B$21,2,FALSE)</f>
        <v>60.062860000000008</v>
      </c>
      <c r="J150" s="16">
        <f t="shared" si="2"/>
        <v>-34.417605894724929</v>
      </c>
      <c r="K150" s="16">
        <f t="shared" si="0"/>
        <v>1</v>
      </c>
      <c r="L150" s="15">
        <f>'CENTROCAMPISTI - GE'!D150*'Pesi e Budget Iniziale'!$D$15+'CENTROCAMPISTI - GE'!E150*'Pesi e Budget Iniziale'!$D$16+'CENTROCAMPISTI - GE'!F150*'Pesi e Budget Iniziale'!$D$17+'Pesi e Budget Iniziale'!$D$18*'CENTROCAMPISTI - GE'!G150+'CENTROCAMPISTI - GE'!H150*'Pesi e Budget Iniziale'!$D$19+'Pesi e Budget Iniziale'!$D$20*VLOOKUP(B150,SQUADRE!$A$2:$B$21,2,FALSE)+VLOOKUP(B150,'FATTORE CASA'!$A$2:$B$21,2,FALSE)*'Pesi e Budget Iniziale'!$D$21+'Pesi e Budget Iniziale'!$D$22*VLOOKUP(B150,ALLENATORE!$A$2:$B$21,2,FALSE)</f>
        <v>57.462860000000006</v>
      </c>
      <c r="M150" s="16">
        <f t="shared" si="3"/>
        <v>-45.140334877801692</v>
      </c>
      <c r="N150" s="16">
        <f t="shared" si="1"/>
        <v>1</v>
      </c>
      <c r="P150" s="19"/>
    </row>
    <row r="151" spans="1:16" ht="12.75" customHeight="1">
      <c r="A151" s="9" t="s">
        <v>463</v>
      </c>
      <c r="B151" s="46" t="s">
        <v>64</v>
      </c>
      <c r="C151" s="46">
        <v>6</v>
      </c>
      <c r="D151" s="14">
        <v>3</v>
      </c>
      <c r="E151" s="14">
        <v>6</v>
      </c>
      <c r="F151" s="14">
        <v>5</v>
      </c>
      <c r="G151" s="14">
        <v>6</v>
      </c>
      <c r="H151" s="14">
        <v>3</v>
      </c>
      <c r="I151" s="15">
        <f>'CENTROCAMPISTI - GE'!D151*'Pesi e Budget Iniziale'!$B$15+'CENTROCAMPISTI - GE'!E151*'Pesi e Budget Iniziale'!$B$16+'CENTROCAMPISTI - GE'!F151*'Pesi e Budget Iniziale'!$B$17+'Pesi e Budget Iniziale'!$B$18*'CENTROCAMPISTI - GE'!G151+'CENTROCAMPISTI - GE'!H151*'Pesi e Budget Iniziale'!$B$19+'Pesi e Budget Iniziale'!$B$20*VLOOKUP(B151,SQUADRE!$A$2:$B$21,2,FALSE)+VLOOKUP(B151,'FATTORE CASA'!$A$2:$B$21,2,FALSE)*'Pesi e Budget Iniziale'!$B$21+'Pesi e Budget Iniziale'!$B$22*VLOOKUP(B151,ALLENATORE!$A$2:$B$21,2,FALSE)</f>
        <v>57.26157666666667</v>
      </c>
      <c r="J151" s="16">
        <f t="shared" si="2"/>
        <v>-40.8722194128501</v>
      </c>
      <c r="K151" s="16">
        <f t="shared" si="0"/>
        <v>1</v>
      </c>
      <c r="L151" s="15">
        <f>'CENTROCAMPISTI - GE'!D151*'Pesi e Budget Iniziale'!$D$15+'CENTROCAMPISTI - GE'!E151*'Pesi e Budget Iniziale'!$D$16+'CENTROCAMPISTI - GE'!F151*'Pesi e Budget Iniziale'!$D$17+'Pesi e Budget Iniziale'!$D$18*'CENTROCAMPISTI - GE'!G151+'CENTROCAMPISTI - GE'!H151*'Pesi e Budget Iniziale'!$D$19+'Pesi e Budget Iniziale'!$D$20*VLOOKUP(B151,SQUADRE!$A$2:$B$21,2,FALSE)+VLOOKUP(B151,'FATTORE CASA'!$A$2:$B$21,2,FALSE)*'Pesi e Budget Iniziale'!$D$21+'Pesi e Budget Iniziale'!$D$22*VLOOKUP(B151,ALLENATORE!$A$2:$B$21,2,FALSE)</f>
        <v>54.206576666666663</v>
      </c>
      <c r="M151" s="16">
        <f t="shared" si="3"/>
        <v>-53.521959254619773</v>
      </c>
      <c r="N151" s="16">
        <f t="shared" si="1"/>
        <v>1</v>
      </c>
      <c r="P151" s="19"/>
    </row>
    <row r="152" spans="1:16" ht="12.75" customHeight="1">
      <c r="A152" s="9" t="s">
        <v>465</v>
      </c>
      <c r="B152" s="46" t="s">
        <v>64</v>
      </c>
      <c r="C152" s="46">
        <v>7</v>
      </c>
      <c r="D152" s="14">
        <v>4</v>
      </c>
      <c r="E152" s="14">
        <v>5</v>
      </c>
      <c r="F152" s="14">
        <v>5</v>
      </c>
      <c r="G152" s="14">
        <v>6</v>
      </c>
      <c r="H152" s="14">
        <v>3</v>
      </c>
      <c r="I152" s="15">
        <f>'CENTROCAMPISTI - GE'!D152*'Pesi e Budget Iniziale'!$B$15+'CENTROCAMPISTI - GE'!E152*'Pesi e Budget Iniziale'!$B$16+'CENTROCAMPISTI - GE'!F152*'Pesi e Budget Iniziale'!$B$17+'Pesi e Budget Iniziale'!$B$18*'CENTROCAMPISTI - GE'!G152+'CENTROCAMPISTI - GE'!H152*'Pesi e Budget Iniziale'!$B$19+'Pesi e Budget Iniziale'!$B$20*VLOOKUP(B152,SQUADRE!$A$2:$B$21,2,FALSE)+VLOOKUP(B152,'FATTORE CASA'!$A$2:$B$21,2,FALSE)*'Pesi e Budget Iniziale'!$B$21+'Pesi e Budget Iniziale'!$B$22*VLOOKUP(B152,ALLENATORE!$A$2:$B$21,2,FALSE)</f>
        <v>56.757826666666666</v>
      </c>
      <c r="J152" s="16">
        <f t="shared" si="2"/>
        <v>-42.032941543690924</v>
      </c>
      <c r="K152" s="16">
        <f t="shared" si="0"/>
        <v>1</v>
      </c>
      <c r="L152" s="15">
        <f>'CENTROCAMPISTI - GE'!D152*'Pesi e Budget Iniziale'!$D$15+'CENTROCAMPISTI - GE'!E152*'Pesi e Budget Iniziale'!$D$16+'CENTROCAMPISTI - GE'!F152*'Pesi e Budget Iniziale'!$D$17+'Pesi e Budget Iniziale'!$D$18*'CENTROCAMPISTI - GE'!G152+'CENTROCAMPISTI - GE'!H152*'Pesi e Budget Iniziale'!$D$19+'Pesi e Budget Iniziale'!$D$20*VLOOKUP(B152,SQUADRE!$A$2:$B$21,2,FALSE)+VLOOKUP(B152,'FATTORE CASA'!$A$2:$B$21,2,FALSE)*'Pesi e Budget Iniziale'!$D$21+'Pesi e Budget Iniziale'!$D$22*VLOOKUP(B152,ALLENATORE!$A$2:$B$21,2,FALSE)</f>
        <v>54.157826666666665</v>
      </c>
      <c r="M152" s="16">
        <f t="shared" si="3"/>
        <v>-53.647441022188076</v>
      </c>
      <c r="N152" s="16">
        <f t="shared" si="1"/>
        <v>1</v>
      </c>
      <c r="P152" s="19"/>
    </row>
    <row r="153" spans="1:16" ht="12.75" customHeight="1">
      <c r="A153" s="9" t="s">
        <v>469</v>
      </c>
      <c r="B153" s="46" t="s">
        <v>94</v>
      </c>
      <c r="C153" s="46">
        <v>7</v>
      </c>
      <c r="D153" s="14">
        <v>3</v>
      </c>
      <c r="E153" s="14">
        <v>5</v>
      </c>
      <c r="F153" s="14">
        <v>5</v>
      </c>
      <c r="G153" s="14">
        <v>6</v>
      </c>
      <c r="H153" s="14">
        <v>4</v>
      </c>
      <c r="I153" s="15">
        <f>'CENTROCAMPISTI - GE'!D153*'Pesi e Budget Iniziale'!$B$15+'CENTROCAMPISTI - GE'!E153*'Pesi e Budget Iniziale'!$B$16+'CENTROCAMPISTI - GE'!F153*'Pesi e Budget Iniziale'!$B$17+'Pesi e Budget Iniziale'!$B$18*'CENTROCAMPISTI - GE'!G153+'CENTROCAMPISTI - GE'!H153*'Pesi e Budget Iniziale'!$B$19+'Pesi e Budget Iniziale'!$B$20*VLOOKUP(B153,SQUADRE!$A$2:$B$21,2,FALSE)+VLOOKUP(B153,'FATTORE CASA'!$A$2:$B$21,2,FALSE)*'Pesi e Budget Iniziale'!$B$21+'Pesi e Budget Iniziale'!$B$22*VLOOKUP(B153,ALLENATORE!$A$2:$B$21,2,FALSE)</f>
        <v>60.19606666666666</v>
      </c>
      <c r="J153" s="16">
        <f t="shared" si="2"/>
        <v>-34.11067601685788</v>
      </c>
      <c r="K153" s="16">
        <f t="shared" si="0"/>
        <v>1</v>
      </c>
      <c r="L153" s="15">
        <f>'CENTROCAMPISTI - GE'!D153*'Pesi e Budget Iniziale'!$D$15+'CENTROCAMPISTI - GE'!E153*'Pesi e Budget Iniziale'!$D$16+'CENTROCAMPISTI - GE'!F153*'Pesi e Budget Iniziale'!$D$17+'Pesi e Budget Iniziale'!$D$18*'CENTROCAMPISTI - GE'!G153+'CENTROCAMPISTI - GE'!H153*'Pesi e Budget Iniziale'!$D$19+'Pesi e Budget Iniziale'!$D$20*VLOOKUP(B153,SQUADRE!$A$2:$B$21,2,FALSE)+VLOOKUP(B153,'FATTORE CASA'!$A$2:$B$21,2,FALSE)*'Pesi e Budget Iniziale'!$D$21+'Pesi e Budget Iniziale'!$D$22*VLOOKUP(B153,ALLENATORE!$A$2:$B$21,2,FALSE)</f>
        <v>57.596066666666665</v>
      </c>
      <c r="M153" s="16">
        <f t="shared" si="3"/>
        <v>-44.797462919130624</v>
      </c>
      <c r="N153" s="16">
        <f t="shared" si="1"/>
        <v>1</v>
      </c>
      <c r="P153" s="18"/>
    </row>
    <row r="154" spans="1:16" ht="12.75" customHeight="1">
      <c r="A154" s="9" t="s">
        <v>472</v>
      </c>
      <c r="B154" s="46" t="s">
        <v>64</v>
      </c>
      <c r="C154" s="46">
        <v>6</v>
      </c>
      <c r="D154" s="14">
        <v>4</v>
      </c>
      <c r="E154" s="14">
        <v>5</v>
      </c>
      <c r="F154" s="14">
        <v>5</v>
      </c>
      <c r="G154" s="14">
        <v>6</v>
      </c>
      <c r="H154" s="14">
        <v>3</v>
      </c>
      <c r="I154" s="15">
        <f>'CENTROCAMPISTI - GE'!D154*'Pesi e Budget Iniziale'!$B$15+'CENTROCAMPISTI - GE'!E154*'Pesi e Budget Iniziale'!$B$16+'CENTROCAMPISTI - GE'!F154*'Pesi e Budget Iniziale'!$B$17+'Pesi e Budget Iniziale'!$B$18*'CENTROCAMPISTI - GE'!G154+'CENTROCAMPISTI - GE'!H154*'Pesi e Budget Iniziale'!$B$19+'Pesi e Budget Iniziale'!$B$20*VLOOKUP(B154,SQUADRE!$A$2:$B$21,2,FALSE)+VLOOKUP(B154,'FATTORE CASA'!$A$2:$B$21,2,FALSE)*'Pesi e Budget Iniziale'!$B$21+'Pesi e Budget Iniziale'!$B$22*VLOOKUP(B154,ALLENATORE!$A$2:$B$21,2,FALSE)</f>
        <v>56.757826666666666</v>
      </c>
      <c r="J154" s="16">
        <f t="shared" si="2"/>
        <v>-42.032941543690924</v>
      </c>
      <c r="K154" s="16">
        <f t="shared" si="0"/>
        <v>1</v>
      </c>
      <c r="L154" s="15">
        <f>'CENTROCAMPISTI - GE'!D154*'Pesi e Budget Iniziale'!$D$15+'CENTROCAMPISTI - GE'!E154*'Pesi e Budget Iniziale'!$D$16+'CENTROCAMPISTI - GE'!F154*'Pesi e Budget Iniziale'!$D$17+'Pesi e Budget Iniziale'!$D$18*'CENTROCAMPISTI - GE'!G154+'CENTROCAMPISTI - GE'!H154*'Pesi e Budget Iniziale'!$D$19+'Pesi e Budget Iniziale'!$D$20*VLOOKUP(B154,SQUADRE!$A$2:$B$21,2,FALSE)+VLOOKUP(B154,'FATTORE CASA'!$A$2:$B$21,2,FALSE)*'Pesi e Budget Iniziale'!$D$21+'Pesi e Budget Iniziale'!$D$22*VLOOKUP(B154,ALLENATORE!$A$2:$B$21,2,FALSE)</f>
        <v>54.157826666666665</v>
      </c>
      <c r="M154" s="16">
        <f t="shared" si="3"/>
        <v>-53.647441022188076</v>
      </c>
      <c r="N154" s="16">
        <f t="shared" si="1"/>
        <v>1</v>
      </c>
      <c r="P154" s="19"/>
    </row>
    <row r="155" spans="1:16" ht="12.75" customHeight="1">
      <c r="A155" s="9" t="s">
        <v>474</v>
      </c>
      <c r="B155" s="46" t="s">
        <v>94</v>
      </c>
      <c r="C155" s="46">
        <v>5</v>
      </c>
      <c r="D155" s="14">
        <v>4</v>
      </c>
      <c r="E155" s="14">
        <v>4</v>
      </c>
      <c r="F155" s="14">
        <v>5</v>
      </c>
      <c r="G155" s="14">
        <v>6</v>
      </c>
      <c r="H155" s="14">
        <v>4</v>
      </c>
      <c r="I155" s="15">
        <f>'CENTROCAMPISTI - GE'!D155*'Pesi e Budget Iniziale'!$B$15+'CENTROCAMPISTI - GE'!E155*'Pesi e Budget Iniziale'!$B$16+'CENTROCAMPISTI - GE'!F155*'Pesi e Budget Iniziale'!$B$17+'Pesi e Budget Iniziale'!$B$18*'CENTROCAMPISTI - GE'!G155+'CENTROCAMPISTI - GE'!H155*'Pesi e Budget Iniziale'!$B$19+'Pesi e Budget Iniziale'!$B$20*VLOOKUP(B155,SQUADRE!$A$2:$B$21,2,FALSE)+VLOOKUP(B155,'FATTORE CASA'!$A$2:$B$21,2,FALSE)*'Pesi e Budget Iniziale'!$B$21+'Pesi e Budget Iniziale'!$B$22*VLOOKUP(B155,ALLENATORE!$A$2:$B$21,2,FALSE)</f>
        <v>59.692316666666663</v>
      </c>
      <c r="J155" s="16">
        <f t="shared" si="2"/>
        <v>-35.27139814769869</v>
      </c>
      <c r="K155" s="16">
        <f t="shared" si="0"/>
        <v>1</v>
      </c>
      <c r="L155" s="15">
        <f>'CENTROCAMPISTI - GE'!D155*'Pesi e Budget Iniziale'!$D$15+'CENTROCAMPISTI - GE'!E155*'Pesi e Budget Iniziale'!$D$16+'CENTROCAMPISTI - GE'!F155*'Pesi e Budget Iniziale'!$D$17+'Pesi e Budget Iniziale'!$D$18*'CENTROCAMPISTI - GE'!G155+'CENTROCAMPISTI - GE'!H155*'Pesi e Budget Iniziale'!$D$19+'Pesi e Budget Iniziale'!$D$20*VLOOKUP(B155,SQUADRE!$A$2:$B$21,2,FALSE)+VLOOKUP(B155,'FATTORE CASA'!$A$2:$B$21,2,FALSE)*'Pesi e Budget Iniziale'!$D$21+'Pesi e Budget Iniziale'!$D$22*VLOOKUP(B155,ALLENATORE!$A$2:$B$21,2,FALSE)</f>
        <v>57.547316666666667</v>
      </c>
      <c r="M155" s="16">
        <f t="shared" si="3"/>
        <v>-44.922944686698912</v>
      </c>
      <c r="N155" s="16">
        <f t="shared" si="1"/>
        <v>1</v>
      </c>
      <c r="P155" s="19"/>
    </row>
    <row r="156" spans="1:16" ht="12.75" customHeight="1">
      <c r="A156" s="9" t="s">
        <v>476</v>
      </c>
      <c r="B156" s="46" t="s">
        <v>96</v>
      </c>
      <c r="C156" s="46">
        <v>7</v>
      </c>
      <c r="D156" s="14">
        <v>6.5</v>
      </c>
      <c r="E156" s="14">
        <v>5.5</v>
      </c>
      <c r="F156" s="14">
        <v>5.5</v>
      </c>
      <c r="G156" s="14">
        <v>4.5</v>
      </c>
      <c r="H156" s="14">
        <v>5</v>
      </c>
      <c r="I156" s="15">
        <f>'CENTROCAMPISTI - GE'!D156*'Pesi e Budget Iniziale'!$B$15+'CENTROCAMPISTI - GE'!E156*'Pesi e Budget Iniziale'!$B$16+'CENTROCAMPISTI - GE'!F156*'Pesi e Budget Iniziale'!$B$17+'Pesi e Budget Iniziale'!$B$18*'CENTROCAMPISTI - GE'!G156+'CENTROCAMPISTI - GE'!H156*'Pesi e Budget Iniziale'!$B$19+'Pesi e Budget Iniziale'!$B$20*VLOOKUP(B156,SQUADRE!$A$2:$B$21,2,FALSE)+VLOOKUP(B156,'FATTORE CASA'!$A$2:$B$21,2,FALSE)*'Pesi e Budget Iniziale'!$B$21+'Pesi e Budget Iniziale'!$B$22*VLOOKUP(B156,ALLENATORE!$A$2:$B$21,2,FALSE)</f>
        <v>63.002571666666668</v>
      </c>
      <c r="J156" s="16">
        <f t="shared" si="2"/>
        <v>-27.644030927397978</v>
      </c>
      <c r="K156" s="16">
        <f t="shared" si="0"/>
        <v>1</v>
      </c>
      <c r="L156" s="15">
        <f>'CENTROCAMPISTI - GE'!D156*'Pesi e Budget Iniziale'!$D$15+'CENTROCAMPISTI - GE'!E156*'Pesi e Budget Iniziale'!$D$16+'CENTROCAMPISTI - GE'!F156*'Pesi e Budget Iniziale'!$D$17+'Pesi e Budget Iniziale'!$D$18*'CENTROCAMPISTI - GE'!G156+'CENTROCAMPISTI - GE'!H156*'Pesi e Budget Iniziale'!$D$19+'Pesi e Budget Iniziale'!$D$20*VLOOKUP(B156,SQUADRE!$A$2:$B$21,2,FALSE)+VLOOKUP(B156,'FATTORE CASA'!$A$2:$B$21,2,FALSE)*'Pesi e Budget Iniziale'!$D$21+'Pesi e Budget Iniziale'!$D$22*VLOOKUP(B156,ALLENATORE!$A$2:$B$21,2,FALSE)</f>
        <v>60.142571666666669</v>
      </c>
      <c r="M156" s="16">
        <f t="shared" si="3"/>
        <v>-38.242797308432614</v>
      </c>
      <c r="N156" s="16">
        <f t="shared" si="1"/>
        <v>1</v>
      </c>
      <c r="P156" s="19"/>
    </row>
    <row r="157" spans="1:16" ht="12.75" customHeight="1">
      <c r="A157" s="9" t="s">
        <v>479</v>
      </c>
      <c r="B157" s="46" t="s">
        <v>52</v>
      </c>
      <c r="C157" s="46">
        <v>7</v>
      </c>
      <c r="D157" s="14">
        <v>3</v>
      </c>
      <c r="E157" s="14">
        <v>6</v>
      </c>
      <c r="F157" s="14">
        <v>5</v>
      </c>
      <c r="G157" s="14">
        <v>4</v>
      </c>
      <c r="H157" s="14">
        <v>3</v>
      </c>
      <c r="I157" s="15">
        <f>'CENTROCAMPISTI - GE'!D157*'Pesi e Budget Iniziale'!$B$15+'CENTROCAMPISTI - GE'!E157*'Pesi e Budget Iniziale'!$B$16+'CENTROCAMPISTI - GE'!F157*'Pesi e Budget Iniziale'!$B$17+'Pesi e Budget Iniziale'!$B$18*'CENTROCAMPISTI - GE'!G157+'CENTROCAMPISTI - GE'!H157*'Pesi e Budget Iniziale'!$B$19+'Pesi e Budget Iniziale'!$B$20*VLOOKUP(B157,SQUADRE!$A$2:$B$21,2,FALSE)+VLOOKUP(B157,'FATTORE CASA'!$A$2:$B$21,2,FALSE)*'Pesi e Budget Iniziale'!$B$21+'Pesi e Budget Iniziale'!$B$22*VLOOKUP(B157,ALLENATORE!$A$2:$B$21,2,FALSE)</f>
        <v>61.312463333333334</v>
      </c>
      <c r="J157" s="16">
        <f t="shared" si="2"/>
        <v>-31.538316080784568</v>
      </c>
      <c r="K157" s="16">
        <f t="shared" si="0"/>
        <v>1</v>
      </c>
      <c r="L157" s="15">
        <f>'CENTROCAMPISTI - GE'!D157*'Pesi e Budget Iniziale'!$D$15+'CENTROCAMPISTI - GE'!E157*'Pesi e Budget Iniziale'!$D$16+'CENTROCAMPISTI - GE'!F157*'Pesi e Budget Iniziale'!$D$17+'Pesi e Budget Iniziale'!$D$18*'CENTROCAMPISTI - GE'!G157+'CENTROCAMPISTI - GE'!H157*'Pesi e Budget Iniziale'!$D$19+'Pesi e Budget Iniziale'!$D$20*VLOOKUP(B157,SQUADRE!$A$2:$B$21,2,FALSE)+VLOOKUP(B157,'FATTORE CASA'!$A$2:$B$21,2,FALSE)*'Pesi e Budget Iniziale'!$D$21+'Pesi e Budget Iniziale'!$D$22*VLOOKUP(B157,ALLENATORE!$A$2:$B$21,2,FALSE)</f>
        <v>58.257463333333327</v>
      </c>
      <c r="M157" s="16">
        <f t="shared" si="3"/>
        <v>-43.095037836112809</v>
      </c>
      <c r="N157" s="16">
        <f t="shared" si="1"/>
        <v>1</v>
      </c>
      <c r="P157" s="19"/>
    </row>
    <row r="158" spans="1:16" ht="12.75" customHeight="1">
      <c r="A158" s="9" t="s">
        <v>482</v>
      </c>
      <c r="B158" s="46" t="s">
        <v>56</v>
      </c>
      <c r="C158" s="46">
        <v>6</v>
      </c>
      <c r="D158" s="14">
        <v>4</v>
      </c>
      <c r="E158" s="14">
        <v>5</v>
      </c>
      <c r="F158" s="14">
        <v>4</v>
      </c>
      <c r="G158" s="14">
        <v>4</v>
      </c>
      <c r="H158" s="14">
        <v>4</v>
      </c>
      <c r="I158" s="15">
        <f>'CENTROCAMPISTI - GE'!D158*'Pesi e Budget Iniziale'!$B$15+'CENTROCAMPISTI - GE'!E158*'Pesi e Budget Iniziale'!$B$16+'CENTROCAMPISTI - GE'!F158*'Pesi e Budget Iniziale'!$B$17+'Pesi e Budget Iniziale'!$B$18*'CENTROCAMPISTI - GE'!G158+'CENTROCAMPISTI - GE'!H158*'Pesi e Budget Iniziale'!$B$19+'Pesi e Budget Iniziale'!$B$20*VLOOKUP(B158,SQUADRE!$A$2:$B$21,2,FALSE)+VLOOKUP(B158,'FATTORE CASA'!$A$2:$B$21,2,FALSE)*'Pesi e Budget Iniziale'!$B$21+'Pesi e Budget Iniziale'!$B$22*VLOOKUP(B158,ALLENATORE!$A$2:$B$21,2,FALSE)</f>
        <v>58.804720000000003</v>
      </c>
      <c r="J158" s="16">
        <f t="shared" si="2"/>
        <v>-37.316565580473963</v>
      </c>
      <c r="K158" s="16">
        <f t="shared" si="0"/>
        <v>1</v>
      </c>
      <c r="L158" s="15">
        <f>'CENTROCAMPISTI - GE'!D158*'Pesi e Budget Iniziale'!$D$15+'CENTROCAMPISTI - GE'!E158*'Pesi e Budget Iniziale'!$D$16+'CENTROCAMPISTI - GE'!F158*'Pesi e Budget Iniziale'!$D$17+'Pesi e Budget Iniziale'!$D$18*'CENTROCAMPISTI - GE'!G158+'CENTROCAMPISTI - GE'!H158*'Pesi e Budget Iniziale'!$D$19+'Pesi e Budget Iniziale'!$D$20*VLOOKUP(B158,SQUADRE!$A$2:$B$21,2,FALSE)+VLOOKUP(B158,'FATTORE CASA'!$A$2:$B$21,2,FALSE)*'Pesi e Budget Iniziale'!$D$21+'Pesi e Budget Iniziale'!$D$22*VLOOKUP(B158,ALLENATORE!$A$2:$B$21,2,FALSE)</f>
        <v>56.269720000000007</v>
      </c>
      <c r="M158" s="16">
        <f t="shared" si="3"/>
        <v>-48.211459311780118</v>
      </c>
      <c r="N158" s="16">
        <f t="shared" si="1"/>
        <v>1</v>
      </c>
      <c r="P158" s="19"/>
    </row>
    <row r="159" spans="1:16" ht="12.75" customHeight="1">
      <c r="A159" s="9" t="s">
        <v>485</v>
      </c>
      <c r="B159" s="46" t="s">
        <v>26</v>
      </c>
      <c r="C159" s="46">
        <v>7</v>
      </c>
      <c r="D159" s="14">
        <v>3</v>
      </c>
      <c r="E159" s="14">
        <v>4</v>
      </c>
      <c r="F159" s="14">
        <v>4</v>
      </c>
      <c r="G159" s="14">
        <v>5</v>
      </c>
      <c r="H159" s="14">
        <v>2</v>
      </c>
      <c r="I159" s="15">
        <f>'CENTROCAMPISTI - GE'!D159*'Pesi e Budget Iniziale'!$B$15+'CENTROCAMPISTI - GE'!E159*'Pesi e Budget Iniziale'!$B$16+'CENTROCAMPISTI - GE'!F159*'Pesi e Budget Iniziale'!$B$17+'Pesi e Budget Iniziale'!$B$18*'CENTROCAMPISTI - GE'!G159+'CENTROCAMPISTI - GE'!H159*'Pesi e Budget Iniziale'!$B$19+'Pesi e Budget Iniziale'!$B$20*VLOOKUP(B159,SQUADRE!$A$2:$B$21,2,FALSE)+VLOOKUP(B159,'FATTORE CASA'!$A$2:$B$21,2,FALSE)*'Pesi e Budget Iniziale'!$B$21+'Pesi e Budget Iniziale'!$B$22*VLOOKUP(B159,ALLENATORE!$A$2:$B$21,2,FALSE)</f>
        <v>61.183113333333345</v>
      </c>
      <c r="J159" s="16">
        <f t="shared" si="2"/>
        <v>-31.836359569864968</v>
      </c>
      <c r="K159" s="16">
        <f t="shared" si="0"/>
        <v>1</v>
      </c>
      <c r="L159" s="15">
        <f>'CENTROCAMPISTI - GE'!D159*'Pesi e Budget Iniziale'!$D$15+'CENTROCAMPISTI - GE'!E159*'Pesi e Budget Iniziale'!$D$16+'CENTROCAMPISTI - GE'!F159*'Pesi e Budget Iniziale'!$D$17+'Pesi e Budget Iniziale'!$D$18*'CENTROCAMPISTI - GE'!G159+'CENTROCAMPISTI - GE'!H159*'Pesi e Budget Iniziale'!$D$19+'Pesi e Budget Iniziale'!$D$20*VLOOKUP(B159,SQUADRE!$A$2:$B$21,2,FALSE)+VLOOKUP(B159,'FATTORE CASA'!$A$2:$B$21,2,FALSE)*'Pesi e Budget Iniziale'!$D$21+'Pesi e Budget Iniziale'!$D$22*VLOOKUP(B159,ALLENATORE!$A$2:$B$21,2,FALSE)</f>
        <v>59.103113333333333</v>
      </c>
      <c r="M159" s="16">
        <f t="shared" si="3"/>
        <v>-40.918347441361249</v>
      </c>
      <c r="N159" s="16">
        <f t="shared" si="1"/>
        <v>1</v>
      </c>
      <c r="P159" s="19"/>
    </row>
    <row r="160" spans="1:16" ht="12.75" customHeight="1">
      <c r="A160" s="9" t="s">
        <v>488</v>
      </c>
      <c r="B160" s="46" t="s">
        <v>112</v>
      </c>
      <c r="C160" s="46">
        <v>7</v>
      </c>
      <c r="D160" s="14">
        <v>4</v>
      </c>
      <c r="E160" s="14">
        <v>5</v>
      </c>
      <c r="F160" s="14">
        <v>6</v>
      </c>
      <c r="G160" s="14">
        <v>5</v>
      </c>
      <c r="H160" s="14">
        <v>4</v>
      </c>
      <c r="I160" s="15">
        <f>'CENTROCAMPISTI - GE'!D160*'Pesi e Budget Iniziale'!$B$15+'CENTROCAMPISTI - GE'!E160*'Pesi e Budget Iniziale'!$B$16+'CENTROCAMPISTI - GE'!F160*'Pesi e Budget Iniziale'!$B$17+'Pesi e Budget Iniziale'!$B$18*'CENTROCAMPISTI - GE'!G160+'CENTROCAMPISTI - GE'!H160*'Pesi e Budget Iniziale'!$B$19+'Pesi e Budget Iniziale'!$B$20*VLOOKUP(B160,SQUADRE!$A$2:$B$21,2,FALSE)+VLOOKUP(B160,'FATTORE CASA'!$A$2:$B$21,2,FALSE)*'Pesi e Budget Iniziale'!$B$21+'Pesi e Budget Iniziale'!$B$22*VLOOKUP(B160,ALLENATORE!$A$2:$B$21,2,FALSE)</f>
        <v>57.141109999999991</v>
      </c>
      <c r="J160" s="16">
        <f t="shared" si="2"/>
        <v>-41.14979425360174</v>
      </c>
      <c r="K160" s="16">
        <f t="shared" si="0"/>
        <v>1</v>
      </c>
      <c r="L160" s="15">
        <f>'CENTROCAMPISTI - GE'!D160*'Pesi e Budget Iniziale'!$D$15+'CENTROCAMPISTI - GE'!E160*'Pesi e Budget Iniziale'!$D$16+'CENTROCAMPISTI - GE'!F160*'Pesi e Budget Iniziale'!$D$17+'Pesi e Budget Iniziale'!$D$18*'CENTROCAMPISTI - GE'!G160+'CENTROCAMPISTI - GE'!H160*'Pesi e Budget Iniziale'!$D$19+'Pesi e Budget Iniziale'!$D$20*VLOOKUP(B160,SQUADRE!$A$2:$B$21,2,FALSE)+VLOOKUP(B160,'FATTORE CASA'!$A$2:$B$21,2,FALSE)*'Pesi e Budget Iniziale'!$D$21+'Pesi e Budget Iniziale'!$D$22*VLOOKUP(B160,ALLENATORE!$A$2:$B$21,2,FALSE)</f>
        <v>54.476109999999991</v>
      </c>
      <c r="M160" s="16">
        <f t="shared" si="3"/>
        <v>-52.828184504153242</v>
      </c>
      <c r="N160" s="16">
        <f t="shared" si="1"/>
        <v>1</v>
      </c>
      <c r="P160" s="19"/>
    </row>
    <row r="161" spans="1:16" ht="12.75" customHeight="1">
      <c r="A161" s="9" t="s">
        <v>490</v>
      </c>
      <c r="B161" s="46" t="s">
        <v>94</v>
      </c>
      <c r="C161" s="46">
        <v>8</v>
      </c>
      <c r="D161" s="14">
        <v>4</v>
      </c>
      <c r="E161" s="14">
        <v>4</v>
      </c>
      <c r="F161" s="14">
        <v>5</v>
      </c>
      <c r="G161" s="14">
        <v>5</v>
      </c>
      <c r="H161" s="14">
        <v>4</v>
      </c>
      <c r="I161" s="15">
        <f>'CENTROCAMPISTI - GE'!D161*'Pesi e Budget Iniziale'!$B$15+'CENTROCAMPISTI - GE'!E161*'Pesi e Budget Iniziale'!$B$16+'CENTROCAMPISTI - GE'!F161*'Pesi e Budget Iniziale'!$B$17+'Pesi e Budget Iniziale'!$B$18*'CENTROCAMPISTI - GE'!G161+'CENTROCAMPISTI - GE'!H161*'Pesi e Budget Iniziale'!$B$19+'Pesi e Budget Iniziale'!$B$20*VLOOKUP(B161,SQUADRE!$A$2:$B$21,2,FALSE)+VLOOKUP(B161,'FATTORE CASA'!$A$2:$B$21,2,FALSE)*'Pesi e Budget Iniziale'!$B$21+'Pesi e Budget Iniziale'!$B$22*VLOOKUP(B161,ALLENATORE!$A$2:$B$21,2,FALSE)</f>
        <v>57.959026666666666</v>
      </c>
      <c r="J161" s="16">
        <f t="shared" si="2"/>
        <v>-39.265180901376297</v>
      </c>
      <c r="K161" s="16">
        <f t="shared" si="0"/>
        <v>1</v>
      </c>
      <c r="L161" s="15">
        <f>'CENTROCAMPISTI - GE'!D161*'Pesi e Budget Iniziale'!$D$15+'CENTROCAMPISTI - GE'!E161*'Pesi e Budget Iniziale'!$D$16+'CENTROCAMPISTI - GE'!F161*'Pesi e Budget Iniziale'!$D$17+'Pesi e Budget Iniziale'!$D$18*'CENTROCAMPISTI - GE'!G161+'CENTROCAMPISTI - GE'!H161*'Pesi e Budget Iniziale'!$D$19+'Pesi e Budget Iniziale'!$D$20*VLOOKUP(B161,SQUADRE!$A$2:$B$21,2,FALSE)+VLOOKUP(B161,'FATTORE CASA'!$A$2:$B$21,2,FALSE)*'Pesi e Budget Iniziale'!$D$21+'Pesi e Budget Iniziale'!$D$22*VLOOKUP(B161,ALLENATORE!$A$2:$B$21,2,FALSE)</f>
        <v>55.814026666666656</v>
      </c>
      <c r="M161" s="16">
        <f t="shared" si="3"/>
        <v>-49.384407105334191</v>
      </c>
      <c r="N161" s="16">
        <f t="shared" si="1"/>
        <v>1</v>
      </c>
      <c r="P161" s="19"/>
    </row>
    <row r="162" spans="1:16" ht="12.75" customHeight="1">
      <c r="A162" s="9" t="s">
        <v>493</v>
      </c>
      <c r="B162" s="46" t="s">
        <v>49</v>
      </c>
      <c r="C162" s="46">
        <v>8</v>
      </c>
      <c r="D162" s="14">
        <v>2</v>
      </c>
      <c r="E162" s="14">
        <v>5</v>
      </c>
      <c r="F162" s="14">
        <v>4.5</v>
      </c>
      <c r="G162" s="14">
        <v>5</v>
      </c>
      <c r="H162" s="14">
        <v>2</v>
      </c>
      <c r="I162" s="15">
        <f>'CENTROCAMPISTI - GE'!D162*'Pesi e Budget Iniziale'!$B$15+'CENTROCAMPISTI - GE'!E162*'Pesi e Budget Iniziale'!$B$16+'CENTROCAMPISTI - GE'!F162*'Pesi e Budget Iniziale'!$B$17+'Pesi e Budget Iniziale'!$B$18*'CENTROCAMPISTI - GE'!G162+'CENTROCAMPISTI - GE'!H162*'Pesi e Budget Iniziale'!$B$19+'Pesi e Budget Iniziale'!$B$20*VLOOKUP(B162,SQUADRE!$A$2:$B$21,2,FALSE)+VLOOKUP(B162,'FATTORE CASA'!$A$2:$B$21,2,FALSE)*'Pesi e Budget Iniziale'!$B$21+'Pesi e Budget Iniziale'!$B$22*VLOOKUP(B162,ALLENATORE!$A$2:$B$21,2,FALSE)</f>
        <v>57.757938333333335</v>
      </c>
      <c r="J162" s="16">
        <f t="shared" si="2"/>
        <v>-39.728521206594948</v>
      </c>
      <c r="K162" s="16">
        <f t="shared" si="0"/>
        <v>1</v>
      </c>
      <c r="L162" s="15">
        <f>'CENTROCAMPISTI - GE'!D162*'Pesi e Budget Iniziale'!$D$15+'CENTROCAMPISTI - GE'!E162*'Pesi e Budget Iniziale'!$D$16+'CENTROCAMPISTI - GE'!F162*'Pesi e Budget Iniziale'!$D$17+'Pesi e Budget Iniziale'!$D$18*'CENTROCAMPISTI - GE'!G162+'CENTROCAMPISTI - GE'!H162*'Pesi e Budget Iniziale'!$D$19+'Pesi e Budget Iniziale'!$D$20*VLOOKUP(B162,SQUADRE!$A$2:$B$21,2,FALSE)+VLOOKUP(B162,'FATTORE CASA'!$A$2:$B$21,2,FALSE)*'Pesi e Budget Iniziale'!$D$21+'Pesi e Budget Iniziale'!$D$22*VLOOKUP(B162,ALLENATORE!$A$2:$B$21,2,FALSE)</f>
        <v>55.190438333333333</v>
      </c>
      <c r="M162" s="16">
        <f t="shared" si="3"/>
        <v>-50.989514106393457</v>
      </c>
      <c r="N162" s="16">
        <f t="shared" si="1"/>
        <v>1</v>
      </c>
      <c r="P162" s="19"/>
    </row>
    <row r="163" spans="1:16" ht="12.75" customHeight="1">
      <c r="A163" s="9" t="s">
        <v>496</v>
      </c>
      <c r="B163" s="46" t="s">
        <v>112</v>
      </c>
      <c r="C163" s="46">
        <v>8</v>
      </c>
      <c r="D163" s="14">
        <v>4</v>
      </c>
      <c r="E163" s="14">
        <v>5</v>
      </c>
      <c r="F163" s="14">
        <v>5</v>
      </c>
      <c r="G163" s="14">
        <v>6</v>
      </c>
      <c r="H163" s="14">
        <v>3</v>
      </c>
      <c r="I163" s="15">
        <f>'CENTROCAMPISTI - GE'!D163*'Pesi e Budget Iniziale'!$B$15+'CENTROCAMPISTI - GE'!E163*'Pesi e Budget Iniziale'!$B$16+'CENTROCAMPISTI - GE'!F163*'Pesi e Budget Iniziale'!$B$17+'Pesi e Budget Iniziale'!$B$18*'CENTROCAMPISTI - GE'!G163+'CENTROCAMPISTI - GE'!H163*'Pesi e Budget Iniziale'!$B$19+'Pesi e Budget Iniziale'!$B$20*VLOOKUP(B163,SQUADRE!$A$2:$B$21,2,FALSE)+VLOOKUP(B163,'FATTORE CASA'!$A$2:$B$21,2,FALSE)*'Pesi e Budget Iniziale'!$B$21+'Pesi e Budget Iniziale'!$B$22*VLOOKUP(B163,ALLENATORE!$A$2:$B$21,2,FALSE)</f>
        <v>55.207359999999994</v>
      </c>
      <c r="J163" s="16">
        <f t="shared" si="2"/>
        <v>-45.605469530055203</v>
      </c>
      <c r="K163" s="16">
        <f t="shared" si="0"/>
        <v>1</v>
      </c>
      <c r="L163" s="15">
        <f>'CENTROCAMPISTI - GE'!D163*'Pesi e Budget Iniziale'!$D$15+'CENTROCAMPISTI - GE'!E163*'Pesi e Budget Iniziale'!$D$16+'CENTROCAMPISTI - GE'!F163*'Pesi e Budget Iniziale'!$D$17+'Pesi e Budget Iniziale'!$D$18*'CENTROCAMPISTI - GE'!G163+'CENTROCAMPISTI - GE'!H163*'Pesi e Budget Iniziale'!$D$19+'Pesi e Budget Iniziale'!$D$20*VLOOKUP(B163,SQUADRE!$A$2:$B$21,2,FALSE)+VLOOKUP(B163,'FATTORE CASA'!$A$2:$B$21,2,FALSE)*'Pesi e Budget Iniziale'!$D$21+'Pesi e Budget Iniziale'!$D$22*VLOOKUP(B163,ALLENATORE!$A$2:$B$21,2,FALSE)</f>
        <v>52.607359999999993</v>
      </c>
      <c r="M163" s="16">
        <f t="shared" si="3"/>
        <v>-57.638318927604942</v>
      </c>
      <c r="N163" s="16">
        <f t="shared" si="1"/>
        <v>1</v>
      </c>
      <c r="P163" s="19"/>
    </row>
    <row r="164" spans="1:16" ht="12.75" customHeight="1">
      <c r="A164" s="9" t="s">
        <v>498</v>
      </c>
      <c r="B164" s="46" t="s">
        <v>36</v>
      </c>
      <c r="C164" s="46">
        <v>7</v>
      </c>
      <c r="D164" s="14">
        <v>3</v>
      </c>
      <c r="E164" s="14">
        <v>5</v>
      </c>
      <c r="F164" s="14">
        <v>5</v>
      </c>
      <c r="G164" s="14">
        <v>3</v>
      </c>
      <c r="H164" s="14">
        <v>2</v>
      </c>
      <c r="I164" s="15">
        <f>'CENTROCAMPISTI - GE'!D164*'Pesi e Budget Iniziale'!$B$15+'CENTROCAMPISTI - GE'!E164*'Pesi e Budget Iniziale'!$B$16+'CENTROCAMPISTI - GE'!F164*'Pesi e Budget Iniziale'!$B$17+'Pesi e Budget Iniziale'!$B$18*'CENTROCAMPISTI - GE'!G164+'CENTROCAMPISTI - GE'!H164*'Pesi e Budget Iniziale'!$B$19+'Pesi e Budget Iniziale'!$B$20*VLOOKUP(B164,SQUADRE!$A$2:$B$21,2,FALSE)+VLOOKUP(B164,'FATTORE CASA'!$A$2:$B$21,2,FALSE)*'Pesi e Budget Iniziale'!$B$21+'Pesi e Budget Iniziale'!$B$22*VLOOKUP(B164,ALLENATORE!$A$2:$B$21,2,FALSE)</f>
        <v>59.661549999999998</v>
      </c>
      <c r="J164" s="16">
        <f t="shared" si="2"/>
        <v>-35.342289563861883</v>
      </c>
      <c r="K164" s="16">
        <f t="shared" si="0"/>
        <v>1</v>
      </c>
      <c r="L164" s="15">
        <f>'CENTROCAMPISTI - GE'!D164*'Pesi e Budget Iniziale'!$D$15+'CENTROCAMPISTI - GE'!E164*'Pesi e Budget Iniziale'!$D$16+'CENTROCAMPISTI - GE'!F164*'Pesi e Budget Iniziale'!$D$17+'Pesi e Budget Iniziale'!$D$18*'CENTROCAMPISTI - GE'!G164+'CENTROCAMPISTI - GE'!H164*'Pesi e Budget Iniziale'!$D$19+'Pesi e Budget Iniziale'!$D$20*VLOOKUP(B164,SQUADRE!$A$2:$B$21,2,FALSE)+VLOOKUP(B164,'FATTORE CASA'!$A$2:$B$21,2,FALSE)*'Pesi e Budget Iniziale'!$D$21+'Pesi e Budget Iniziale'!$D$22*VLOOKUP(B164,ALLENATORE!$A$2:$B$21,2,FALSE)</f>
        <v>57.061549999999997</v>
      </c>
      <c r="M164" s="16">
        <f t="shared" si="3"/>
        <v>-46.173300788424001</v>
      </c>
      <c r="N164" s="16">
        <f t="shared" si="1"/>
        <v>1</v>
      </c>
      <c r="P164" s="19"/>
    </row>
    <row r="165" spans="1:16" ht="12.75" customHeight="1">
      <c r="A165" s="9" t="s">
        <v>501</v>
      </c>
      <c r="B165" s="46" t="s">
        <v>116</v>
      </c>
      <c r="C165" s="46">
        <v>6</v>
      </c>
      <c r="D165" s="14">
        <v>6</v>
      </c>
      <c r="E165" s="14">
        <v>5</v>
      </c>
      <c r="F165" s="14">
        <v>5</v>
      </c>
      <c r="G165" s="14">
        <v>6</v>
      </c>
      <c r="H165" s="14">
        <v>5</v>
      </c>
      <c r="I165" s="15">
        <f>'CENTROCAMPISTI - GE'!D165*'Pesi e Budget Iniziale'!$B$15+'CENTROCAMPISTI - GE'!E165*'Pesi e Budget Iniziale'!$B$16+'CENTROCAMPISTI - GE'!F165*'Pesi e Budget Iniziale'!$B$17+'Pesi e Budget Iniziale'!$B$18*'CENTROCAMPISTI - GE'!G165+'CENTROCAMPISTI - GE'!H165*'Pesi e Budget Iniziale'!$B$19+'Pesi e Budget Iniziale'!$B$20*VLOOKUP(B165,SQUADRE!$A$2:$B$21,2,FALSE)+VLOOKUP(B165,'FATTORE CASA'!$A$2:$B$21,2,FALSE)*'Pesi e Budget Iniziale'!$B$21+'Pesi e Budget Iniziale'!$B$22*VLOOKUP(B165,ALLENATORE!$A$2:$B$21,2,FALSE)</f>
        <v>61.921773333333334</v>
      </c>
      <c r="J165" s="16">
        <f t="shared" si="2"/>
        <v>-30.134366499558524</v>
      </c>
      <c r="K165" s="16">
        <f t="shared" si="0"/>
        <v>1</v>
      </c>
      <c r="L165" s="15">
        <f>'CENTROCAMPISTI - GE'!D165*'Pesi e Budget Iniziale'!$D$15+'CENTROCAMPISTI - GE'!E165*'Pesi e Budget Iniziale'!$D$16+'CENTROCAMPISTI - GE'!F165*'Pesi e Budget Iniziale'!$D$17+'Pesi e Budget Iniziale'!$D$18*'CENTROCAMPISTI - GE'!G165+'CENTROCAMPISTI - GE'!H165*'Pesi e Budget Iniziale'!$D$19+'Pesi e Budget Iniziale'!$D$20*VLOOKUP(B165,SQUADRE!$A$2:$B$21,2,FALSE)+VLOOKUP(B165,'FATTORE CASA'!$A$2:$B$21,2,FALSE)*'Pesi e Budget Iniziale'!$D$21+'Pesi e Budget Iniziale'!$D$22*VLOOKUP(B165,ALLENATORE!$A$2:$B$21,2,FALSE)</f>
        <v>59.321773333333326</v>
      </c>
      <c r="M165" s="16">
        <f t="shared" si="3"/>
        <v>-40.355519886561581</v>
      </c>
      <c r="N165" s="16">
        <f t="shared" si="1"/>
        <v>1</v>
      </c>
      <c r="P165" s="19"/>
    </row>
    <row r="166" spans="1:16" ht="12.75" customHeight="1">
      <c r="A166" s="9" t="s">
        <v>505</v>
      </c>
      <c r="B166" s="46" t="s">
        <v>96</v>
      </c>
      <c r="C166" s="46">
        <v>8</v>
      </c>
      <c r="D166" s="14">
        <v>5.5</v>
      </c>
      <c r="E166" s="14">
        <v>5</v>
      </c>
      <c r="F166" s="14">
        <v>5</v>
      </c>
      <c r="G166" s="14">
        <v>4</v>
      </c>
      <c r="H166" s="14">
        <v>5</v>
      </c>
      <c r="I166" s="15">
        <f>'CENTROCAMPISTI - GE'!D166*'Pesi e Budget Iniziale'!$B$15+'CENTROCAMPISTI - GE'!E166*'Pesi e Budget Iniziale'!$B$16+'CENTROCAMPISTI - GE'!F166*'Pesi e Budget Iniziale'!$B$17+'Pesi e Budget Iniziale'!$B$18*'CENTROCAMPISTI - GE'!G166+'CENTROCAMPISTI - GE'!H166*'Pesi e Budget Iniziale'!$B$19+'Pesi e Budget Iniziale'!$B$20*VLOOKUP(B166,SQUADRE!$A$2:$B$21,2,FALSE)+VLOOKUP(B166,'FATTORE CASA'!$A$2:$B$21,2,FALSE)*'Pesi e Budget Iniziale'!$B$21+'Pesi e Budget Iniziale'!$B$22*VLOOKUP(B166,ALLENATORE!$A$2:$B$21,2,FALSE)</f>
        <v>58.552801666666674</v>
      </c>
      <c r="J166" s="16">
        <f t="shared" si="2"/>
        <v>-37.897026492959384</v>
      </c>
      <c r="K166" s="16">
        <f t="shared" si="0"/>
        <v>1</v>
      </c>
      <c r="L166" s="15">
        <f>'CENTROCAMPISTI - GE'!D166*'Pesi e Budget Iniziale'!$D$15+'CENTROCAMPISTI - GE'!E166*'Pesi e Budget Iniziale'!$D$16+'CENTROCAMPISTI - GE'!F166*'Pesi e Budget Iniziale'!$D$17+'Pesi e Budget Iniziale'!$D$18*'CENTROCAMPISTI - GE'!G166+'CENTROCAMPISTI - GE'!H166*'Pesi e Budget Iniziale'!$D$19+'Pesi e Budget Iniziale'!$D$20*VLOOKUP(B166,SQUADRE!$A$2:$B$21,2,FALSE)+VLOOKUP(B166,'FATTORE CASA'!$A$2:$B$21,2,FALSE)*'Pesi e Budget Iniziale'!$D$21+'Pesi e Budget Iniziale'!$D$22*VLOOKUP(B166,ALLENATORE!$A$2:$B$21,2,FALSE)</f>
        <v>55.952801666666666</v>
      </c>
      <c r="M166" s="16">
        <f t="shared" si="3"/>
        <v>-49.027202340323058</v>
      </c>
      <c r="N166" s="16">
        <f t="shared" si="1"/>
        <v>1</v>
      </c>
      <c r="P166" s="19"/>
    </row>
    <row r="167" spans="1:16" ht="12.75" customHeight="1">
      <c r="A167" s="9" t="s">
        <v>509</v>
      </c>
      <c r="B167" s="46" t="s">
        <v>52</v>
      </c>
      <c r="C167" s="46">
        <v>6</v>
      </c>
      <c r="D167" s="14">
        <v>3</v>
      </c>
      <c r="E167" s="14">
        <v>4</v>
      </c>
      <c r="F167" s="14">
        <v>4</v>
      </c>
      <c r="G167" s="14">
        <v>5</v>
      </c>
      <c r="H167" s="14">
        <v>3</v>
      </c>
      <c r="I167" s="15">
        <f>'CENTROCAMPISTI - GE'!D167*'Pesi e Budget Iniziale'!$B$15+'CENTROCAMPISTI - GE'!E167*'Pesi e Budget Iniziale'!$B$16+'CENTROCAMPISTI - GE'!F167*'Pesi e Budget Iniziale'!$B$17+'Pesi e Budget Iniziale'!$B$18*'CENTROCAMPISTI - GE'!G167+'CENTROCAMPISTI - GE'!H167*'Pesi e Budget Iniziale'!$B$19+'Pesi e Budget Iniziale'!$B$20*VLOOKUP(B167,SQUADRE!$A$2:$B$21,2,FALSE)+VLOOKUP(B167,'FATTORE CASA'!$A$2:$B$21,2,FALSE)*'Pesi e Budget Iniziale'!$B$21+'Pesi e Budget Iniziale'!$B$22*VLOOKUP(B167,ALLENATORE!$A$2:$B$21,2,FALSE)</f>
        <v>56.95200333333333</v>
      </c>
      <c r="J167" s="16">
        <f t="shared" si="2"/>
        <v>-41.585526845342741</v>
      </c>
      <c r="K167" s="16">
        <f t="shared" si="0"/>
        <v>1</v>
      </c>
      <c r="L167" s="15">
        <f>'CENTROCAMPISTI - GE'!D167*'Pesi e Budget Iniziale'!$D$15+'CENTROCAMPISTI - GE'!E167*'Pesi e Budget Iniziale'!$D$16+'CENTROCAMPISTI - GE'!F167*'Pesi e Budget Iniziale'!$D$17+'Pesi e Budget Iniziale'!$D$18*'CENTROCAMPISTI - GE'!G167+'CENTROCAMPISTI - GE'!H167*'Pesi e Budget Iniziale'!$D$19+'Pesi e Budget Iniziale'!$D$20*VLOOKUP(B167,SQUADRE!$A$2:$B$21,2,FALSE)+VLOOKUP(B167,'FATTORE CASA'!$A$2:$B$21,2,FALSE)*'Pesi e Budget Iniziale'!$D$21+'Pesi e Budget Iniziale'!$D$22*VLOOKUP(B167,ALLENATORE!$A$2:$B$21,2,FALSE)</f>
        <v>54.872003333333332</v>
      </c>
      <c r="M167" s="16">
        <f t="shared" si="3"/>
        <v>-51.80916101214963</v>
      </c>
      <c r="N167" s="16">
        <f t="shared" si="1"/>
        <v>1</v>
      </c>
      <c r="P167" s="19"/>
    </row>
    <row r="168" spans="1:16" ht="12.75" customHeight="1">
      <c r="A168" s="9" t="s">
        <v>512</v>
      </c>
      <c r="B168" s="46" t="s">
        <v>56</v>
      </c>
      <c r="C168" s="46">
        <v>9</v>
      </c>
      <c r="D168" s="14">
        <v>4</v>
      </c>
      <c r="E168" s="14">
        <v>5</v>
      </c>
      <c r="F168" s="14">
        <v>4</v>
      </c>
      <c r="G168" s="14">
        <v>4</v>
      </c>
      <c r="H168" s="14">
        <v>2</v>
      </c>
      <c r="I168" s="15">
        <f>'CENTROCAMPISTI - GE'!D168*'Pesi e Budget Iniziale'!$B$15+'CENTROCAMPISTI - GE'!E168*'Pesi e Budget Iniziale'!$B$16+'CENTROCAMPISTI - GE'!F168*'Pesi e Budget Iniziale'!$B$17+'Pesi e Budget Iniziale'!$B$18*'CENTROCAMPISTI - GE'!G168+'CENTROCAMPISTI - GE'!H168*'Pesi e Budget Iniziale'!$B$19+'Pesi e Budget Iniziale'!$B$20*VLOOKUP(B168,SQUADRE!$A$2:$B$21,2,FALSE)+VLOOKUP(B168,'FATTORE CASA'!$A$2:$B$21,2,FALSE)*'Pesi e Budget Iniziale'!$B$21+'Pesi e Budget Iniziale'!$B$22*VLOOKUP(B168,ALLENATORE!$A$2:$B$21,2,FALSE)</f>
        <v>55.338139999999996</v>
      </c>
      <c r="J168" s="16">
        <f t="shared" si="2"/>
        <v>-45.304131087829177</v>
      </c>
      <c r="K168" s="16">
        <f t="shared" si="0"/>
        <v>1</v>
      </c>
      <c r="L168" s="15">
        <f>'CENTROCAMPISTI - GE'!D168*'Pesi e Budget Iniziale'!$D$15+'CENTROCAMPISTI - GE'!E168*'Pesi e Budget Iniziale'!$D$16+'CENTROCAMPISTI - GE'!F168*'Pesi e Budget Iniziale'!$D$17+'Pesi e Budget Iniziale'!$D$18*'CENTROCAMPISTI - GE'!G168+'CENTROCAMPISTI - GE'!H168*'Pesi e Budget Iniziale'!$D$19+'Pesi e Budget Iniziale'!$D$20*VLOOKUP(B168,SQUADRE!$A$2:$B$21,2,FALSE)+VLOOKUP(B168,'FATTORE CASA'!$A$2:$B$21,2,FALSE)*'Pesi e Budget Iniziale'!$D$21+'Pesi e Budget Iniziale'!$D$22*VLOOKUP(B168,ALLENATORE!$A$2:$B$21,2,FALSE)</f>
        <v>52.803139999999999</v>
      </c>
      <c r="M168" s="16">
        <f t="shared" si="3"/>
        <v>-57.134384149050604</v>
      </c>
      <c r="N168" s="16">
        <f t="shared" si="1"/>
        <v>1</v>
      </c>
      <c r="P168" s="19"/>
    </row>
    <row r="169" spans="1:16" ht="12.75" customHeight="1">
      <c r="A169" s="9" t="s">
        <v>515</v>
      </c>
      <c r="B169" s="46" t="s">
        <v>116</v>
      </c>
      <c r="C169" s="46">
        <v>7</v>
      </c>
      <c r="D169" s="14">
        <v>6</v>
      </c>
      <c r="E169" s="14">
        <v>5</v>
      </c>
      <c r="F169" s="14">
        <v>5</v>
      </c>
      <c r="G169" s="14">
        <v>6</v>
      </c>
      <c r="H169" s="14">
        <v>5</v>
      </c>
      <c r="I169" s="15">
        <f>'CENTROCAMPISTI - GE'!D169*'Pesi e Budget Iniziale'!$B$15+'CENTROCAMPISTI - GE'!E169*'Pesi e Budget Iniziale'!$B$16+'CENTROCAMPISTI - GE'!F169*'Pesi e Budget Iniziale'!$B$17+'Pesi e Budget Iniziale'!$B$18*'CENTROCAMPISTI - GE'!G169+'CENTROCAMPISTI - GE'!H169*'Pesi e Budget Iniziale'!$B$19+'Pesi e Budget Iniziale'!$B$20*VLOOKUP(B169,SQUADRE!$A$2:$B$21,2,FALSE)+VLOOKUP(B169,'FATTORE CASA'!$A$2:$B$21,2,FALSE)*'Pesi e Budget Iniziale'!$B$21+'Pesi e Budget Iniziale'!$B$22*VLOOKUP(B169,ALLENATORE!$A$2:$B$21,2,FALSE)</f>
        <v>61.921773333333334</v>
      </c>
      <c r="J169" s="16">
        <f t="shared" si="2"/>
        <v>-30.134366499558524</v>
      </c>
      <c r="K169" s="16">
        <f t="shared" si="0"/>
        <v>1</v>
      </c>
      <c r="L169" s="15">
        <f>'CENTROCAMPISTI - GE'!D169*'Pesi e Budget Iniziale'!$D$15+'CENTROCAMPISTI - GE'!E169*'Pesi e Budget Iniziale'!$D$16+'CENTROCAMPISTI - GE'!F169*'Pesi e Budget Iniziale'!$D$17+'Pesi e Budget Iniziale'!$D$18*'CENTROCAMPISTI - GE'!G169+'CENTROCAMPISTI - GE'!H169*'Pesi e Budget Iniziale'!$D$19+'Pesi e Budget Iniziale'!$D$20*VLOOKUP(B169,SQUADRE!$A$2:$B$21,2,FALSE)+VLOOKUP(B169,'FATTORE CASA'!$A$2:$B$21,2,FALSE)*'Pesi e Budget Iniziale'!$D$21+'Pesi e Budget Iniziale'!$D$22*VLOOKUP(B169,ALLENATORE!$A$2:$B$21,2,FALSE)</f>
        <v>59.321773333333326</v>
      </c>
      <c r="M169" s="16">
        <f t="shared" si="3"/>
        <v>-40.355519886561581</v>
      </c>
      <c r="N169" s="16">
        <f t="shared" si="1"/>
        <v>1</v>
      </c>
      <c r="P169" s="19"/>
    </row>
    <row r="170" spans="1:16" ht="12.75" customHeight="1">
      <c r="A170" s="9" t="s">
        <v>520</v>
      </c>
      <c r="B170" s="46" t="s">
        <v>96</v>
      </c>
      <c r="C170" s="46">
        <v>8</v>
      </c>
      <c r="D170" s="14">
        <v>5</v>
      </c>
      <c r="E170" s="14">
        <v>5.5</v>
      </c>
      <c r="F170" s="14">
        <v>4</v>
      </c>
      <c r="G170" s="14">
        <v>5</v>
      </c>
      <c r="H170" s="14">
        <v>4.5</v>
      </c>
      <c r="I170" s="15">
        <f>'CENTROCAMPISTI - GE'!D170*'Pesi e Budget Iniziale'!$B$15+'CENTROCAMPISTI - GE'!E170*'Pesi e Budget Iniziale'!$B$16+'CENTROCAMPISTI - GE'!F170*'Pesi e Budget Iniziale'!$B$17+'Pesi e Budget Iniziale'!$B$18*'CENTROCAMPISTI - GE'!G170+'CENTROCAMPISTI - GE'!H170*'Pesi e Budget Iniziale'!$B$19+'Pesi e Budget Iniziale'!$B$20*VLOOKUP(B170,SQUADRE!$A$2:$B$21,2,FALSE)+VLOOKUP(B170,'FATTORE CASA'!$A$2:$B$21,2,FALSE)*'Pesi e Budget Iniziale'!$B$21+'Pesi e Budget Iniziale'!$B$22*VLOOKUP(B170,ALLENATORE!$A$2:$B$21,2,FALSE)</f>
        <v>57.737571666666668</v>
      </c>
      <c r="J170" s="16">
        <f t="shared" si="2"/>
        <v>-39.775449327153666</v>
      </c>
      <c r="K170" s="16">
        <f t="shared" si="0"/>
        <v>1</v>
      </c>
      <c r="L170" s="15">
        <f>'CENTROCAMPISTI - GE'!D170*'Pesi e Budget Iniziale'!$D$15+'CENTROCAMPISTI - GE'!E170*'Pesi e Budget Iniziale'!$D$16+'CENTROCAMPISTI - GE'!F170*'Pesi e Budget Iniziale'!$D$17+'Pesi e Budget Iniziale'!$D$18*'CENTROCAMPISTI - GE'!G170+'CENTROCAMPISTI - GE'!H170*'Pesi e Budget Iniziale'!$D$19+'Pesi e Budget Iniziale'!$D$20*VLOOKUP(B170,SQUADRE!$A$2:$B$21,2,FALSE)+VLOOKUP(B170,'FATTORE CASA'!$A$2:$B$21,2,FALSE)*'Pesi e Budget Iniziale'!$D$21+'Pesi e Budget Iniziale'!$D$22*VLOOKUP(B170,ALLENATORE!$A$2:$B$21,2,FALSE)</f>
        <v>54.975071666666672</v>
      </c>
      <c r="M170" s="16">
        <f t="shared" si="3"/>
        <v>-51.543864670672988</v>
      </c>
      <c r="N170" s="16">
        <f t="shared" si="1"/>
        <v>1</v>
      </c>
      <c r="P170" s="19"/>
    </row>
    <row r="171" spans="1:16" ht="12.75" customHeight="1">
      <c r="A171" s="9" t="s">
        <v>522</v>
      </c>
      <c r="B171" s="46" t="s">
        <v>60</v>
      </c>
      <c r="C171" s="46">
        <v>7</v>
      </c>
      <c r="D171" s="14">
        <v>2</v>
      </c>
      <c r="E171" s="14">
        <v>5</v>
      </c>
      <c r="F171" s="14">
        <v>5</v>
      </c>
      <c r="G171" s="14">
        <v>6</v>
      </c>
      <c r="H171" s="14">
        <v>2</v>
      </c>
      <c r="I171" s="15">
        <f>'CENTROCAMPISTI - GE'!D171*'Pesi e Budget Iniziale'!$B$15+'CENTROCAMPISTI - GE'!E171*'Pesi e Budget Iniziale'!$B$16+'CENTROCAMPISTI - GE'!F171*'Pesi e Budget Iniziale'!$B$17+'Pesi e Budget Iniziale'!$B$18*'CENTROCAMPISTI - GE'!G171+'CENTROCAMPISTI - GE'!H171*'Pesi e Budget Iniziale'!$B$19+'Pesi e Budget Iniziale'!$B$20*VLOOKUP(B171,SQUADRE!$A$2:$B$21,2,FALSE)+VLOOKUP(B171,'FATTORE CASA'!$A$2:$B$21,2,FALSE)*'Pesi e Budget Iniziale'!$B$21+'Pesi e Budget Iniziale'!$B$22*VLOOKUP(B171,ALLENATORE!$A$2:$B$21,2,FALSE)</f>
        <v>52.483903333333338</v>
      </c>
      <c r="J171" s="16">
        <f t="shared" si="2"/>
        <v>-51.880757719407001</v>
      </c>
      <c r="K171" s="16">
        <f t="shared" si="0"/>
        <v>1</v>
      </c>
      <c r="L171" s="15">
        <f>'CENTROCAMPISTI - GE'!D171*'Pesi e Budget Iniziale'!$D$15+'CENTROCAMPISTI - GE'!E171*'Pesi e Budget Iniziale'!$D$16+'CENTROCAMPISTI - GE'!F171*'Pesi e Budget Iniziale'!$D$17+'Pesi e Budget Iniziale'!$D$18*'CENTROCAMPISTI - GE'!G171+'CENTROCAMPISTI - GE'!H171*'Pesi e Budget Iniziale'!$D$19+'Pesi e Budget Iniziale'!$D$20*VLOOKUP(B171,SQUADRE!$A$2:$B$21,2,FALSE)+VLOOKUP(B171,'FATTORE CASA'!$A$2:$B$21,2,FALSE)*'Pesi e Budget Iniziale'!$D$21+'Pesi e Budget Iniziale'!$D$22*VLOOKUP(B171,ALLENATORE!$A$2:$B$21,2,FALSE)</f>
        <v>49.883903333333336</v>
      </c>
      <c r="M171" s="16">
        <f t="shared" si="3"/>
        <v>-64.648455469738636</v>
      </c>
      <c r="N171" s="16">
        <f t="shared" si="1"/>
        <v>1</v>
      </c>
      <c r="P171" s="19"/>
    </row>
    <row r="172" spans="1:16" ht="12.75" customHeight="1">
      <c r="A172" s="9" t="s">
        <v>526</v>
      </c>
      <c r="B172" s="46" t="s">
        <v>116</v>
      </c>
      <c r="C172" s="46">
        <v>4</v>
      </c>
      <c r="D172" s="14">
        <v>7</v>
      </c>
      <c r="E172" s="14">
        <v>4</v>
      </c>
      <c r="F172" s="14">
        <v>5</v>
      </c>
      <c r="G172" s="14">
        <v>6</v>
      </c>
      <c r="H172" s="14">
        <v>4</v>
      </c>
      <c r="I172" s="15">
        <f>'CENTROCAMPISTI - GE'!D172*'Pesi e Budget Iniziale'!$B$15+'CENTROCAMPISTI - GE'!E172*'Pesi e Budget Iniziale'!$B$16+'CENTROCAMPISTI - GE'!F172*'Pesi e Budget Iniziale'!$B$17+'Pesi e Budget Iniziale'!$B$18*'CENTROCAMPISTI - GE'!G172+'CENTROCAMPISTI - GE'!H172*'Pesi e Budget Iniziale'!$B$19+'Pesi e Budget Iniziale'!$B$20*VLOOKUP(B172,SQUADRE!$A$2:$B$21,2,FALSE)+VLOOKUP(B172,'FATTORE CASA'!$A$2:$B$21,2,FALSE)*'Pesi e Budget Iniziale'!$B$21+'Pesi e Budget Iniziale'!$B$22*VLOOKUP(B172,ALLENATORE!$A$2:$B$21,2,FALSE)</f>
        <v>59.684733333333334</v>
      </c>
      <c r="J172" s="16">
        <f t="shared" si="2"/>
        <v>-35.288871384076941</v>
      </c>
      <c r="K172" s="16">
        <f t="shared" si="0"/>
        <v>1</v>
      </c>
      <c r="L172" s="15">
        <f>'CENTROCAMPISTI - GE'!D172*'Pesi e Budget Iniziale'!$D$15+'CENTROCAMPISTI - GE'!E172*'Pesi e Budget Iniziale'!$D$16+'CENTROCAMPISTI - GE'!F172*'Pesi e Budget Iniziale'!$D$17+'Pesi e Budget Iniziale'!$D$18*'CENTROCAMPISTI - GE'!G172+'CENTROCAMPISTI - GE'!H172*'Pesi e Budget Iniziale'!$D$19+'Pesi e Budget Iniziale'!$D$20*VLOOKUP(B172,SQUADRE!$A$2:$B$21,2,FALSE)+VLOOKUP(B172,'FATTORE CASA'!$A$2:$B$21,2,FALSE)*'Pesi e Budget Iniziale'!$D$21+'Pesi e Budget Iniziale'!$D$22*VLOOKUP(B172,ALLENATORE!$A$2:$B$21,2,FALSE)</f>
        <v>57.539733333333331</v>
      </c>
      <c r="M172" s="16">
        <f t="shared" si="3"/>
        <v>-44.942464072765105</v>
      </c>
      <c r="N172" s="16">
        <f t="shared" si="1"/>
        <v>1</v>
      </c>
      <c r="P172" s="19"/>
    </row>
    <row r="173" spans="1:16" ht="12.75" customHeight="1">
      <c r="A173" s="9" t="s">
        <v>528</v>
      </c>
      <c r="B173" s="46" t="s">
        <v>116</v>
      </c>
      <c r="C173" s="46">
        <v>7</v>
      </c>
      <c r="D173" s="14">
        <v>6</v>
      </c>
      <c r="E173" s="14">
        <v>5</v>
      </c>
      <c r="F173" s="14">
        <v>4</v>
      </c>
      <c r="G173" s="14">
        <v>7</v>
      </c>
      <c r="H173" s="14">
        <v>4</v>
      </c>
      <c r="I173" s="15">
        <f>'CENTROCAMPISTI - GE'!D173*'Pesi e Budget Iniziale'!$B$15+'CENTROCAMPISTI - GE'!E173*'Pesi e Budget Iniziale'!$B$16+'CENTROCAMPISTI - GE'!F173*'Pesi e Budget Iniziale'!$B$17+'Pesi e Budget Iniziale'!$B$18*'CENTROCAMPISTI - GE'!G173+'CENTROCAMPISTI - GE'!H173*'Pesi e Budget Iniziale'!$B$19+'Pesi e Budget Iniziale'!$B$20*VLOOKUP(B173,SQUADRE!$A$2:$B$21,2,FALSE)+VLOOKUP(B173,'FATTORE CASA'!$A$2:$B$21,2,FALSE)*'Pesi e Budget Iniziale'!$B$21+'Pesi e Budget Iniziale'!$B$22*VLOOKUP(B173,ALLENATORE!$A$2:$B$21,2,FALSE)</f>
        <v>59.988023333333331</v>
      </c>
      <c r="J173" s="16">
        <f t="shared" si="2"/>
        <v>-34.590041776012001</v>
      </c>
      <c r="K173" s="16">
        <f t="shared" si="0"/>
        <v>1</v>
      </c>
      <c r="L173" s="15">
        <f>'CENTROCAMPISTI - GE'!D173*'Pesi e Budget Iniziale'!$D$15+'CENTROCAMPISTI - GE'!E173*'Pesi e Budget Iniziale'!$D$16+'CENTROCAMPISTI - GE'!F173*'Pesi e Budget Iniziale'!$D$17+'Pesi e Budget Iniziale'!$D$18*'CENTROCAMPISTI - GE'!G173+'CENTROCAMPISTI - GE'!H173*'Pesi e Budget Iniziale'!$D$19+'Pesi e Budget Iniziale'!$D$20*VLOOKUP(B173,SQUADRE!$A$2:$B$21,2,FALSE)+VLOOKUP(B173,'FATTORE CASA'!$A$2:$B$21,2,FALSE)*'Pesi e Budget Iniziale'!$D$21+'Pesi e Budget Iniziale'!$D$22*VLOOKUP(B173,ALLENATORE!$A$2:$B$21,2,FALSE)</f>
        <v>57.453023333333334</v>
      </c>
      <c r="M173" s="16">
        <f t="shared" si="3"/>
        <v>-45.165654310013252</v>
      </c>
      <c r="N173" s="16">
        <f t="shared" si="1"/>
        <v>1</v>
      </c>
      <c r="P173" s="19"/>
    </row>
    <row r="174" spans="1:16" ht="12.75" customHeight="1">
      <c r="A174" s="9" t="s">
        <v>531</v>
      </c>
      <c r="B174" s="46" t="s">
        <v>96</v>
      </c>
      <c r="C174" s="46">
        <v>8</v>
      </c>
      <c r="D174" s="14">
        <v>2</v>
      </c>
      <c r="E174" s="14">
        <v>6</v>
      </c>
      <c r="F174" s="14">
        <v>5.5</v>
      </c>
      <c r="G174" s="14">
        <v>6</v>
      </c>
      <c r="H174" s="14">
        <v>3</v>
      </c>
      <c r="I174" s="15">
        <f>'CENTROCAMPISTI - GE'!D174*'Pesi e Budget Iniziale'!$B$15+'CENTROCAMPISTI - GE'!E174*'Pesi e Budget Iniziale'!$B$16+'CENTROCAMPISTI - GE'!F174*'Pesi e Budget Iniziale'!$B$17+'Pesi e Budget Iniziale'!$B$18*'CENTROCAMPISTI - GE'!G174+'CENTROCAMPISTI - GE'!H174*'Pesi e Budget Iniziale'!$B$19+'Pesi e Budget Iniziale'!$B$20*VLOOKUP(B174,SQUADRE!$A$2:$B$21,2,FALSE)+VLOOKUP(B174,'FATTORE CASA'!$A$2:$B$21,2,FALSE)*'Pesi e Budget Iniziale'!$B$21+'Pesi e Budget Iniziale'!$B$22*VLOOKUP(B174,ALLENATORE!$A$2:$B$21,2,FALSE)</f>
        <v>56.082801666666668</v>
      </c>
      <c r="J174" s="16">
        <f t="shared" si="2"/>
        <v>-43.588309199017615</v>
      </c>
      <c r="K174" s="16">
        <f t="shared" si="0"/>
        <v>1</v>
      </c>
      <c r="L174" s="15">
        <f>'CENTROCAMPISTI - GE'!D174*'Pesi e Budget Iniziale'!$D$15+'CENTROCAMPISTI - GE'!E174*'Pesi e Budget Iniziale'!$D$16+'CENTROCAMPISTI - GE'!F174*'Pesi e Budget Iniziale'!$D$17+'Pesi e Budget Iniziale'!$D$18*'CENTROCAMPISTI - GE'!G174+'CENTROCAMPISTI - GE'!H174*'Pesi e Budget Iniziale'!$D$19+'Pesi e Budget Iniziale'!$D$20*VLOOKUP(B174,SQUADRE!$A$2:$B$21,2,FALSE)+VLOOKUP(B174,'FATTORE CASA'!$A$2:$B$21,2,FALSE)*'Pesi e Budget Iniziale'!$D$21+'Pesi e Budget Iniziale'!$D$22*VLOOKUP(B174,ALLENATORE!$A$2:$B$21,2,FALSE)</f>
        <v>52.99530166666667</v>
      </c>
      <c r="M174" s="16">
        <f t="shared" si="3"/>
        <v>-56.639762906133583</v>
      </c>
      <c r="N174" s="16">
        <f t="shared" si="1"/>
        <v>1</v>
      </c>
      <c r="P174" s="19"/>
    </row>
    <row r="175" spans="1:16" ht="12.75" customHeight="1">
      <c r="A175" s="9" t="s">
        <v>534</v>
      </c>
      <c r="B175" s="46" t="s">
        <v>96</v>
      </c>
      <c r="C175" s="46">
        <v>7</v>
      </c>
      <c r="D175" s="14">
        <v>2</v>
      </c>
      <c r="E175" s="14">
        <v>6</v>
      </c>
      <c r="F175" s="14">
        <v>5</v>
      </c>
      <c r="G175" s="14">
        <v>6</v>
      </c>
      <c r="H175" s="14">
        <v>3</v>
      </c>
      <c r="I175" s="15">
        <f>'CENTROCAMPISTI - GE'!D175*'Pesi e Budget Iniziale'!$B$15+'CENTROCAMPISTI - GE'!E175*'Pesi e Budget Iniziale'!$B$16+'CENTROCAMPISTI - GE'!F175*'Pesi e Budget Iniziale'!$B$17+'Pesi e Budget Iniziale'!$B$18*'CENTROCAMPISTI - GE'!G175+'CENTROCAMPISTI - GE'!H175*'Pesi e Budget Iniziale'!$B$19+'Pesi e Budget Iniziale'!$B$20*VLOOKUP(B175,SQUADRE!$A$2:$B$21,2,FALSE)+VLOOKUP(B175,'FATTORE CASA'!$A$2:$B$21,2,FALSE)*'Pesi e Budget Iniziale'!$B$21+'Pesi e Budget Iniziale'!$B$22*VLOOKUP(B175,ALLENATORE!$A$2:$B$21,2,FALSE)</f>
        <v>55.115926666666674</v>
      </c>
      <c r="J175" s="16">
        <f t="shared" si="2"/>
        <v>-45.816146837244361</v>
      </c>
      <c r="K175" s="16">
        <f t="shared" si="0"/>
        <v>1</v>
      </c>
      <c r="L175" s="15">
        <f>'CENTROCAMPISTI - GE'!D175*'Pesi e Budget Iniziale'!$D$15+'CENTROCAMPISTI - GE'!E175*'Pesi e Budget Iniziale'!$D$16+'CENTROCAMPISTI - GE'!F175*'Pesi e Budget Iniziale'!$D$17+'Pesi e Budget Iniziale'!$D$18*'CENTROCAMPISTI - GE'!G175+'CENTROCAMPISTI - GE'!H175*'Pesi e Budget Iniziale'!$D$19+'Pesi e Budget Iniziale'!$D$20*VLOOKUP(B175,SQUADRE!$A$2:$B$21,2,FALSE)+VLOOKUP(B175,'FATTORE CASA'!$A$2:$B$21,2,FALSE)*'Pesi e Budget Iniziale'!$D$21+'Pesi e Budget Iniziale'!$D$22*VLOOKUP(B175,ALLENATORE!$A$2:$B$21,2,FALSE)</f>
        <v>52.060926666666667</v>
      </c>
      <c r="M175" s="16">
        <f t="shared" si="3"/>
        <v>-59.044830117859462</v>
      </c>
      <c r="N175" s="16">
        <f t="shared" si="1"/>
        <v>1</v>
      </c>
      <c r="P175" s="19"/>
    </row>
    <row r="176" spans="1:16" ht="12.75" customHeight="1">
      <c r="A176" s="9" t="s">
        <v>536</v>
      </c>
      <c r="B176" s="46" t="s">
        <v>96</v>
      </c>
      <c r="C176" s="46">
        <v>7</v>
      </c>
      <c r="D176" s="14">
        <v>2</v>
      </c>
      <c r="E176" s="14">
        <v>6</v>
      </c>
      <c r="F176" s="14">
        <v>5</v>
      </c>
      <c r="G176" s="14">
        <v>6</v>
      </c>
      <c r="H176" s="14">
        <v>3</v>
      </c>
      <c r="I176" s="15">
        <f>'CENTROCAMPISTI - GE'!D176*'Pesi e Budget Iniziale'!$B$15+'CENTROCAMPISTI - GE'!E176*'Pesi e Budget Iniziale'!$B$16+'CENTROCAMPISTI - GE'!F176*'Pesi e Budget Iniziale'!$B$17+'Pesi e Budget Iniziale'!$B$18*'CENTROCAMPISTI - GE'!G176+'CENTROCAMPISTI - GE'!H176*'Pesi e Budget Iniziale'!$B$19+'Pesi e Budget Iniziale'!$B$20*VLOOKUP(B176,SQUADRE!$A$2:$B$21,2,FALSE)+VLOOKUP(B176,'FATTORE CASA'!$A$2:$B$21,2,FALSE)*'Pesi e Budget Iniziale'!$B$21+'Pesi e Budget Iniziale'!$B$22*VLOOKUP(B176,ALLENATORE!$A$2:$B$21,2,FALSE)</f>
        <v>55.115926666666674</v>
      </c>
      <c r="J176" s="16">
        <f t="shared" si="2"/>
        <v>-45.816146837244361</v>
      </c>
      <c r="K176" s="16">
        <f t="shared" si="0"/>
        <v>1</v>
      </c>
      <c r="L176" s="15">
        <f>'CENTROCAMPISTI - GE'!D176*'Pesi e Budget Iniziale'!$D$15+'CENTROCAMPISTI - GE'!E176*'Pesi e Budget Iniziale'!$D$16+'CENTROCAMPISTI - GE'!F176*'Pesi e Budget Iniziale'!$D$17+'Pesi e Budget Iniziale'!$D$18*'CENTROCAMPISTI - GE'!G176+'CENTROCAMPISTI - GE'!H176*'Pesi e Budget Iniziale'!$D$19+'Pesi e Budget Iniziale'!$D$20*VLOOKUP(B176,SQUADRE!$A$2:$B$21,2,FALSE)+VLOOKUP(B176,'FATTORE CASA'!$A$2:$B$21,2,FALSE)*'Pesi e Budget Iniziale'!$D$21+'Pesi e Budget Iniziale'!$D$22*VLOOKUP(B176,ALLENATORE!$A$2:$B$21,2,FALSE)</f>
        <v>52.060926666666667</v>
      </c>
      <c r="M176" s="16">
        <f t="shared" si="3"/>
        <v>-59.044830117859462</v>
      </c>
      <c r="N176" s="16">
        <f t="shared" si="1"/>
        <v>1</v>
      </c>
      <c r="P176" s="19"/>
    </row>
    <row r="177" spans="1:16" ht="12.75" customHeight="1">
      <c r="A177" s="9" t="s">
        <v>539</v>
      </c>
      <c r="B177" s="46" t="s">
        <v>26</v>
      </c>
      <c r="C177" s="46">
        <v>7</v>
      </c>
      <c r="D177" s="14">
        <v>1</v>
      </c>
      <c r="E177" s="14">
        <v>4.5</v>
      </c>
      <c r="F177" s="14">
        <v>4</v>
      </c>
      <c r="G177" s="14">
        <v>4.5</v>
      </c>
      <c r="H177" s="14">
        <v>1</v>
      </c>
      <c r="I177" s="15">
        <f>'CENTROCAMPISTI - GE'!D177*'Pesi e Budget Iniziale'!$B$15+'CENTROCAMPISTI - GE'!E177*'Pesi e Budget Iniziale'!$B$16+'CENTROCAMPISTI - GE'!F177*'Pesi e Budget Iniziale'!$B$17+'Pesi e Budget Iniziale'!$B$18*'CENTROCAMPISTI - GE'!G177+'CENTROCAMPISTI - GE'!H177*'Pesi e Budget Iniziale'!$B$19+'Pesi e Budget Iniziale'!$B$20*VLOOKUP(B177,SQUADRE!$A$2:$B$21,2,FALSE)+VLOOKUP(B177,'FATTORE CASA'!$A$2:$B$21,2,FALSE)*'Pesi e Budget Iniziale'!$B$21+'Pesi e Budget Iniziale'!$B$22*VLOOKUP(B177,ALLENATORE!$A$2:$B$21,2,FALSE)</f>
        <v>56.470678333333332</v>
      </c>
      <c r="J177" s="16">
        <f t="shared" si="2"/>
        <v>-42.694578120036454</v>
      </c>
      <c r="K177" s="16">
        <f t="shared" si="0"/>
        <v>1</v>
      </c>
      <c r="L177" s="15">
        <f>'CENTROCAMPISTI - GE'!D177*'Pesi e Budget Iniziale'!$D$15+'CENTROCAMPISTI - GE'!E177*'Pesi e Budget Iniziale'!$D$16+'CENTROCAMPISTI - GE'!F177*'Pesi e Budget Iniziale'!$D$17+'Pesi e Budget Iniziale'!$D$18*'CENTROCAMPISTI - GE'!G177+'CENTROCAMPISTI - GE'!H177*'Pesi e Budget Iniziale'!$D$19+'Pesi e Budget Iniziale'!$D$20*VLOOKUP(B177,SQUADRE!$A$2:$B$21,2,FALSE)+VLOOKUP(B177,'FATTORE CASA'!$A$2:$B$21,2,FALSE)*'Pesi e Budget Iniziale'!$D$21+'Pesi e Budget Iniziale'!$D$22*VLOOKUP(B177,ALLENATORE!$A$2:$B$21,2,FALSE)</f>
        <v>54.163178333333342</v>
      </c>
      <c r="M177" s="16">
        <f t="shared" si="3"/>
        <v>-53.633665912592775</v>
      </c>
      <c r="N177" s="16">
        <f t="shared" si="1"/>
        <v>1</v>
      </c>
      <c r="P177" s="19"/>
    </row>
    <row r="178" spans="1:16" ht="12.75" customHeight="1">
      <c r="A178" s="9" t="s">
        <v>542</v>
      </c>
      <c r="B178" s="46" t="s">
        <v>96</v>
      </c>
      <c r="C178" s="46">
        <v>8</v>
      </c>
      <c r="D178" s="14">
        <v>2</v>
      </c>
      <c r="E178" s="14">
        <v>6</v>
      </c>
      <c r="F178" s="14">
        <v>5.5</v>
      </c>
      <c r="G178" s="14">
        <v>5</v>
      </c>
      <c r="H178" s="14">
        <v>3</v>
      </c>
      <c r="I178" s="15">
        <f>'CENTROCAMPISTI - GE'!D178*'Pesi e Budget Iniziale'!$B$15+'CENTROCAMPISTI - GE'!E178*'Pesi e Budget Iniziale'!$B$16+'CENTROCAMPISTI - GE'!F178*'Pesi e Budget Iniziale'!$B$17+'Pesi e Budget Iniziale'!$B$18*'CENTROCAMPISTI - GE'!G178+'CENTROCAMPISTI - GE'!H178*'Pesi e Budget Iniziale'!$B$19+'Pesi e Budget Iniziale'!$B$20*VLOOKUP(B178,SQUADRE!$A$2:$B$21,2,FALSE)+VLOOKUP(B178,'FATTORE CASA'!$A$2:$B$21,2,FALSE)*'Pesi e Budget Iniziale'!$B$21+'Pesi e Budget Iniziale'!$B$22*VLOOKUP(B178,ALLENATORE!$A$2:$B$21,2,FALSE)</f>
        <v>54.349511666666672</v>
      </c>
      <c r="J178" s="16">
        <f t="shared" si="2"/>
        <v>-47.582091952695208</v>
      </c>
      <c r="K178" s="16">
        <f t="shared" si="0"/>
        <v>1</v>
      </c>
      <c r="L178" s="15">
        <f>'CENTROCAMPISTI - GE'!D178*'Pesi e Budget Iniziale'!$D$15+'CENTROCAMPISTI - GE'!E178*'Pesi e Budget Iniziale'!$D$16+'CENTROCAMPISTI - GE'!F178*'Pesi e Budget Iniziale'!$D$17+'Pesi e Budget Iniziale'!$D$18*'CENTROCAMPISTI - GE'!G178+'CENTROCAMPISTI - GE'!H178*'Pesi e Budget Iniziale'!$D$19+'Pesi e Budget Iniziale'!$D$20*VLOOKUP(B178,SQUADRE!$A$2:$B$21,2,FALSE)+VLOOKUP(B178,'FATTORE CASA'!$A$2:$B$21,2,FALSE)*'Pesi e Budget Iniziale'!$D$21+'Pesi e Budget Iniziale'!$D$22*VLOOKUP(B178,ALLENATORE!$A$2:$B$21,2,FALSE)</f>
        <v>51.262011666666666</v>
      </c>
      <c r="M178" s="16">
        <f t="shared" si="3"/>
        <v>-61.101225324768834</v>
      </c>
      <c r="N178" s="16">
        <f t="shared" si="1"/>
        <v>1</v>
      </c>
      <c r="P178" s="19"/>
    </row>
    <row r="179" spans="1:16" ht="12.75" customHeight="1">
      <c r="A179" s="9" t="s">
        <v>545</v>
      </c>
      <c r="B179" s="46" t="s">
        <v>112</v>
      </c>
      <c r="C179" s="46">
        <v>7</v>
      </c>
      <c r="D179" s="14">
        <v>3</v>
      </c>
      <c r="E179" s="14">
        <v>5</v>
      </c>
      <c r="F179" s="14">
        <v>4</v>
      </c>
      <c r="G179" s="14">
        <v>5</v>
      </c>
      <c r="H179" s="14">
        <v>2</v>
      </c>
      <c r="I179" s="15">
        <f>'CENTROCAMPISTI - GE'!D179*'Pesi e Budget Iniziale'!$B$15+'CENTROCAMPISTI - GE'!E179*'Pesi e Budget Iniziale'!$B$16+'CENTROCAMPISTI - GE'!F179*'Pesi e Budget Iniziale'!$B$17+'Pesi e Budget Iniziale'!$B$18*'CENTROCAMPISTI - GE'!G179+'CENTROCAMPISTI - GE'!H179*'Pesi e Budget Iniziale'!$B$19+'Pesi e Budget Iniziale'!$B$20*VLOOKUP(B179,SQUADRE!$A$2:$B$21,2,FALSE)+VLOOKUP(B179,'FATTORE CASA'!$A$2:$B$21,2,FALSE)*'Pesi e Budget Iniziale'!$B$21+'Pesi e Budget Iniziale'!$B$22*VLOOKUP(B179,ALLENATORE!$A$2:$B$21,2,FALSE)</f>
        <v>48.230779999999996</v>
      </c>
      <c r="J179" s="16">
        <f t="shared" si="2"/>
        <v>-61.680647303914213</v>
      </c>
      <c r="K179" s="16">
        <f t="shared" si="0"/>
        <v>1</v>
      </c>
      <c r="L179" s="15">
        <f>'CENTROCAMPISTI - GE'!D179*'Pesi e Budget Iniziale'!$D$15+'CENTROCAMPISTI - GE'!E179*'Pesi e Budget Iniziale'!$D$16+'CENTROCAMPISTI - GE'!F179*'Pesi e Budget Iniziale'!$D$17+'Pesi e Budget Iniziale'!$D$18*'CENTROCAMPISTI - GE'!G179+'CENTROCAMPISTI - GE'!H179*'Pesi e Budget Iniziale'!$D$19+'Pesi e Budget Iniziale'!$D$20*VLOOKUP(B179,SQUADRE!$A$2:$B$21,2,FALSE)+VLOOKUP(B179,'FATTORE CASA'!$A$2:$B$21,2,FALSE)*'Pesi e Budget Iniziale'!$D$21+'Pesi e Budget Iniziale'!$D$22*VLOOKUP(B179,ALLENATORE!$A$2:$B$21,2,FALSE)</f>
        <v>45.695779999999992</v>
      </c>
      <c r="M179" s="16">
        <f t="shared" si="3"/>
        <v>-75.428622006369025</v>
      </c>
      <c r="N179" s="16">
        <f t="shared" si="1"/>
        <v>1</v>
      </c>
      <c r="P179" s="19"/>
    </row>
    <row r="180" spans="1:16" ht="12.75" customHeight="1">
      <c r="A180" s="9" t="s">
        <v>547</v>
      </c>
      <c r="B180" s="46" t="s">
        <v>116</v>
      </c>
      <c r="C180" s="46">
        <v>8</v>
      </c>
      <c r="D180" s="14">
        <v>6</v>
      </c>
      <c r="E180" s="14">
        <v>6</v>
      </c>
      <c r="F180" s="14">
        <v>3</v>
      </c>
      <c r="G180" s="14">
        <v>5</v>
      </c>
      <c r="H180" s="14">
        <v>4</v>
      </c>
      <c r="I180" s="15">
        <f>'CENTROCAMPISTI - GE'!D180*'Pesi e Budget Iniziale'!$B$15+'CENTROCAMPISTI - GE'!E180*'Pesi e Budget Iniziale'!$B$16+'CENTROCAMPISTI - GE'!F180*'Pesi e Budget Iniziale'!$B$17+'Pesi e Budget Iniziale'!$B$18*'CENTROCAMPISTI - GE'!G180+'CENTROCAMPISTI - GE'!H180*'Pesi e Budget Iniziale'!$B$19+'Pesi e Budget Iniziale'!$B$20*VLOOKUP(B180,SQUADRE!$A$2:$B$21,2,FALSE)+VLOOKUP(B180,'FATTORE CASA'!$A$2:$B$21,2,FALSE)*'Pesi e Budget Iniziale'!$B$21+'Pesi e Budget Iniziale'!$B$22*VLOOKUP(B180,ALLENATORE!$A$2:$B$21,2,FALSE)</f>
        <v>56.667693333333332</v>
      </c>
      <c r="J180" s="16">
        <f t="shared" si="2"/>
        <v>-42.240623438929546</v>
      </c>
      <c r="K180" s="16">
        <f t="shared" si="0"/>
        <v>1</v>
      </c>
      <c r="L180" s="15">
        <f>'CENTROCAMPISTI - GE'!D180*'Pesi e Budget Iniziale'!$D$15+'CENTROCAMPISTI - GE'!E180*'Pesi e Budget Iniziale'!$D$16+'CENTROCAMPISTI - GE'!F180*'Pesi e Budget Iniziale'!$D$17+'Pesi e Budget Iniziale'!$D$18*'CENTROCAMPISTI - GE'!G180+'CENTROCAMPISTI - GE'!H180*'Pesi e Budget Iniziale'!$D$19+'Pesi e Budget Iniziale'!$D$20*VLOOKUP(B180,SQUADRE!$A$2:$B$21,2,FALSE)+VLOOKUP(B180,'FATTORE CASA'!$A$2:$B$21,2,FALSE)*'Pesi e Budget Iniziale'!$D$21+'Pesi e Budget Iniziale'!$D$22*VLOOKUP(B180,ALLENATORE!$A$2:$B$21,2,FALSE)</f>
        <v>53.742693333333328</v>
      </c>
      <c r="M180" s="16">
        <f t="shared" si="3"/>
        <v>-54.715987985125295</v>
      </c>
      <c r="N180" s="16">
        <f t="shared" si="1"/>
        <v>1</v>
      </c>
      <c r="P180" s="19"/>
    </row>
    <row r="181" spans="1:16" ht="12.75" customHeight="1">
      <c r="A181" s="9" t="s">
        <v>550</v>
      </c>
      <c r="B181" s="46" t="s">
        <v>116</v>
      </c>
      <c r="C181" s="46">
        <v>5</v>
      </c>
      <c r="D181" s="14">
        <v>3</v>
      </c>
      <c r="E181" s="14">
        <v>6</v>
      </c>
      <c r="F181" s="14">
        <v>5</v>
      </c>
      <c r="G181" s="14">
        <v>6</v>
      </c>
      <c r="H181" s="14">
        <v>2</v>
      </c>
      <c r="I181" s="15">
        <f>'CENTROCAMPISTI - GE'!D181*'Pesi e Budget Iniziale'!$B$15+'CENTROCAMPISTI - GE'!E181*'Pesi e Budget Iniziale'!$B$16+'CENTROCAMPISTI - GE'!F181*'Pesi e Budget Iniziale'!$B$17+'Pesi e Budget Iniziale'!$B$18*'CENTROCAMPISTI - GE'!G181+'CENTROCAMPISTI - GE'!H181*'Pesi e Budget Iniziale'!$B$19+'Pesi e Budget Iniziale'!$B$20*VLOOKUP(B181,SQUADRE!$A$2:$B$21,2,FALSE)+VLOOKUP(B181,'FATTORE CASA'!$A$2:$B$21,2,FALSE)*'Pesi e Budget Iniziale'!$B$21+'Pesi e Budget Iniziale'!$B$22*VLOOKUP(B181,ALLENATORE!$A$2:$B$21,2,FALSE)</f>
        <v>54.073153333333337</v>
      </c>
      <c r="J181" s="16">
        <f t="shared" si="2"/>
        <v>-48.218866609851119</v>
      </c>
      <c r="K181" s="16">
        <f t="shared" si="0"/>
        <v>1</v>
      </c>
      <c r="L181" s="15">
        <f>'CENTROCAMPISTI - GE'!D181*'Pesi e Budget Iniziale'!$D$15+'CENTROCAMPISTI - GE'!E181*'Pesi e Budget Iniziale'!$D$16+'CENTROCAMPISTI - GE'!F181*'Pesi e Budget Iniziale'!$D$17+'Pesi e Budget Iniziale'!$D$18*'CENTROCAMPISTI - GE'!G181+'CENTROCAMPISTI - GE'!H181*'Pesi e Budget Iniziale'!$D$19+'Pesi e Budget Iniziale'!$D$20*VLOOKUP(B181,SQUADRE!$A$2:$B$21,2,FALSE)+VLOOKUP(B181,'FATTORE CASA'!$A$2:$B$21,2,FALSE)*'Pesi e Budget Iniziale'!$D$21+'Pesi e Budget Iniziale'!$D$22*VLOOKUP(B181,ALLENATORE!$A$2:$B$21,2,FALSE)</f>
        <v>51.018153333333331</v>
      </c>
      <c r="M181" s="16">
        <f t="shared" si="3"/>
        <v>-61.728913010982737</v>
      </c>
      <c r="N181" s="16">
        <f t="shared" si="1"/>
        <v>1</v>
      </c>
      <c r="P181" s="19"/>
    </row>
    <row r="182" spans="1:16" ht="12.75" customHeight="1">
      <c r="A182" s="9" t="s">
        <v>553</v>
      </c>
      <c r="B182" s="46" t="s">
        <v>112</v>
      </c>
      <c r="C182" s="46">
        <v>5</v>
      </c>
      <c r="D182" s="14">
        <v>2</v>
      </c>
      <c r="E182" s="14">
        <v>5</v>
      </c>
      <c r="F182" s="14">
        <v>5</v>
      </c>
      <c r="G182" s="14">
        <v>5</v>
      </c>
      <c r="H182" s="14">
        <v>1</v>
      </c>
      <c r="I182" s="15">
        <f>'CENTROCAMPISTI - GE'!D182*'Pesi e Budget Iniziale'!$B$15+'CENTROCAMPISTI - GE'!E182*'Pesi e Budget Iniziale'!$B$16+'CENTROCAMPISTI - GE'!F182*'Pesi e Budget Iniziale'!$B$17+'Pesi e Budget Iniziale'!$B$18*'CENTROCAMPISTI - GE'!G182+'CENTROCAMPISTI - GE'!H182*'Pesi e Budget Iniziale'!$B$19+'Pesi e Budget Iniziale'!$B$20*VLOOKUP(B182,SQUADRE!$A$2:$B$21,2,FALSE)+VLOOKUP(B182,'FATTORE CASA'!$A$2:$B$21,2,FALSE)*'Pesi e Budget Iniziale'!$B$21+'Pesi e Budget Iniziale'!$B$22*VLOOKUP(B182,ALLENATORE!$A$2:$B$21,2,FALSE)</f>
        <v>46.854989999999994</v>
      </c>
      <c r="J182" s="16">
        <f t="shared" si="2"/>
        <v>-64.850691771188622</v>
      </c>
      <c r="K182" s="16">
        <f t="shared" si="0"/>
        <v>1</v>
      </c>
      <c r="L182" s="15">
        <f>'CENTROCAMPISTI - GE'!D182*'Pesi e Budget Iniziale'!$D$15+'CENTROCAMPISTI - GE'!E182*'Pesi e Budget Iniziale'!$D$16+'CENTROCAMPISTI - GE'!F182*'Pesi e Budget Iniziale'!$D$17+'Pesi e Budget Iniziale'!$D$18*'CENTROCAMPISTI - GE'!G182+'CENTROCAMPISTI - GE'!H182*'Pesi e Budget Iniziale'!$D$19+'Pesi e Budget Iniziale'!$D$20*VLOOKUP(B182,SQUADRE!$A$2:$B$21,2,FALSE)+VLOOKUP(B182,'FATTORE CASA'!$A$2:$B$21,2,FALSE)*'Pesi e Budget Iniziale'!$D$21+'Pesi e Budget Iniziale'!$D$22*VLOOKUP(B182,ALLENATORE!$A$2:$B$21,2,FALSE)</f>
        <v>44.254989999999999</v>
      </c>
      <c r="M182" s="16">
        <f t="shared" si="3"/>
        <v>-79.13719381959443</v>
      </c>
      <c r="N182" s="16">
        <f t="shared" si="1"/>
        <v>1</v>
      </c>
      <c r="P182" s="19"/>
    </row>
    <row r="183" spans="1:16" ht="12.75" customHeight="1">
      <c r="A183" s="9" t="s">
        <v>556</v>
      </c>
      <c r="B183" s="46" t="s">
        <v>116</v>
      </c>
      <c r="C183" s="46">
        <v>6</v>
      </c>
      <c r="D183" s="14">
        <v>3</v>
      </c>
      <c r="E183" s="14">
        <v>4</v>
      </c>
      <c r="F183" s="14">
        <v>3</v>
      </c>
      <c r="G183" s="14">
        <v>5</v>
      </c>
      <c r="H183" s="14">
        <v>2</v>
      </c>
      <c r="I183" s="15">
        <f>'CENTROCAMPISTI - GE'!D183*'Pesi e Budget Iniziale'!$B$15+'CENTROCAMPISTI - GE'!E183*'Pesi e Budget Iniziale'!$B$16+'CENTROCAMPISTI - GE'!F183*'Pesi e Budget Iniziale'!$B$17+'Pesi e Budget Iniziale'!$B$18*'CENTROCAMPISTI - GE'!G183+'CENTROCAMPISTI - GE'!H183*'Pesi e Budget Iniziale'!$B$19+'Pesi e Budget Iniziale'!$B$20*VLOOKUP(B183,SQUADRE!$A$2:$B$21,2,FALSE)+VLOOKUP(B183,'FATTORE CASA'!$A$2:$B$21,2,FALSE)*'Pesi e Budget Iniziale'!$B$21+'Pesi e Budget Iniziale'!$B$22*VLOOKUP(B183,ALLENATORE!$A$2:$B$21,2,FALSE)</f>
        <v>44.31236333333333</v>
      </c>
      <c r="J183" s="16">
        <f t="shared" si="2"/>
        <v>-70.709318158217968</v>
      </c>
      <c r="K183" s="16">
        <f t="shared" si="0"/>
        <v>1</v>
      </c>
      <c r="L183" s="15">
        <f>'CENTROCAMPISTI - GE'!D183*'Pesi e Budget Iniziale'!$D$15+'CENTROCAMPISTI - GE'!E183*'Pesi e Budget Iniziale'!$D$16+'CENTROCAMPISTI - GE'!F183*'Pesi e Budget Iniziale'!$D$17+'Pesi e Budget Iniziale'!$D$18*'CENTROCAMPISTI - GE'!G183+'CENTROCAMPISTI - GE'!H183*'Pesi e Budget Iniziale'!$D$19+'Pesi e Budget Iniziale'!$D$20*VLOOKUP(B183,SQUADRE!$A$2:$B$21,2,FALSE)+VLOOKUP(B183,'FATTORE CASA'!$A$2:$B$21,2,FALSE)*'Pesi e Budget Iniziale'!$D$21+'Pesi e Budget Iniziale'!$D$22*VLOOKUP(B183,ALLENATORE!$A$2:$B$21,2,FALSE)</f>
        <v>42.29736333333333</v>
      </c>
      <c r="M183" s="16">
        <f t="shared" si="3"/>
        <v>-84.176095447741787</v>
      </c>
      <c r="N183" s="16">
        <f t="shared" si="1"/>
        <v>1</v>
      </c>
      <c r="P183" s="11"/>
    </row>
    <row r="184" spans="1:16" ht="12.75" customHeight="1">
      <c r="A184" s="9" t="s">
        <v>559</v>
      </c>
      <c r="B184" s="46" t="s">
        <v>116</v>
      </c>
      <c r="C184" s="46">
        <v>6</v>
      </c>
      <c r="D184" s="14">
        <v>3</v>
      </c>
      <c r="E184" s="14">
        <v>4</v>
      </c>
      <c r="F184" s="14">
        <v>4</v>
      </c>
      <c r="G184" s="14">
        <v>3</v>
      </c>
      <c r="H184" s="14">
        <v>2</v>
      </c>
      <c r="I184" s="15">
        <f>'CENTROCAMPISTI - GE'!D184*'Pesi e Budget Iniziale'!$B$15+'CENTROCAMPISTI - GE'!E184*'Pesi e Budget Iniziale'!$B$16+'CENTROCAMPISTI - GE'!F184*'Pesi e Budget Iniziale'!$B$17+'Pesi e Budget Iniziale'!$B$18*'CENTROCAMPISTI - GE'!G184+'CENTROCAMPISTI - GE'!H184*'Pesi e Budget Iniziale'!$B$19+'Pesi e Budget Iniziale'!$B$20*VLOOKUP(B184,SQUADRE!$A$2:$B$21,2,FALSE)+VLOOKUP(B184,'FATTORE CASA'!$A$2:$B$21,2,FALSE)*'Pesi e Budget Iniziale'!$B$21+'Pesi e Budget Iniziale'!$B$22*VLOOKUP(B184,ALLENATORE!$A$2:$B$21,2,FALSE)</f>
        <v>42.779533333333333</v>
      </c>
      <c r="J184" s="16">
        <f t="shared" si="2"/>
        <v>-74.241208389119691</v>
      </c>
      <c r="K184" s="16">
        <f t="shared" si="0"/>
        <v>1</v>
      </c>
      <c r="L184" s="15">
        <f>'CENTROCAMPISTI - GE'!D184*'Pesi e Budget Iniziale'!$D$15+'CENTROCAMPISTI - GE'!E184*'Pesi e Budget Iniziale'!$D$16+'CENTROCAMPISTI - GE'!F184*'Pesi e Budget Iniziale'!$D$17+'Pesi e Budget Iniziale'!$D$18*'CENTROCAMPISTI - GE'!G184+'CENTROCAMPISTI - GE'!H184*'Pesi e Budget Iniziale'!$D$19+'Pesi e Budget Iniziale'!$D$20*VLOOKUP(B184,SQUADRE!$A$2:$B$21,2,FALSE)+VLOOKUP(B184,'FATTORE CASA'!$A$2:$B$21,2,FALSE)*'Pesi e Budget Iniziale'!$D$21+'Pesi e Budget Iniziale'!$D$22*VLOOKUP(B184,ALLENATORE!$A$2:$B$21,2,FALSE)</f>
        <v>40.699533333333335</v>
      </c>
      <c r="M184" s="16">
        <f t="shared" si="3"/>
        <v>-88.288885861560559</v>
      </c>
      <c r="N184" s="16">
        <f t="shared" si="1"/>
        <v>1</v>
      </c>
      <c r="P184" s="19"/>
    </row>
    <row r="185" spans="1:16" ht="12.75" customHeight="1">
      <c r="A185" s="9"/>
      <c r="B185" s="46"/>
      <c r="C185" s="46">
        <v>4</v>
      </c>
      <c r="D185" s="14"/>
      <c r="E185" s="14"/>
      <c r="F185" s="14"/>
      <c r="G185" s="14"/>
      <c r="H185" s="14"/>
      <c r="I185" s="15"/>
      <c r="J185" s="16"/>
      <c r="K185" s="16"/>
      <c r="L185" s="15"/>
      <c r="M185" s="16"/>
      <c r="N185" s="16"/>
      <c r="P185" s="19"/>
    </row>
    <row r="186" spans="1:16" ht="12.75" customHeight="1">
      <c r="A186" s="9"/>
      <c r="B186" s="46"/>
      <c r="C186" s="46">
        <v>5</v>
      </c>
      <c r="D186" s="14"/>
      <c r="E186" s="14"/>
      <c r="F186" s="14"/>
      <c r="G186" s="14"/>
      <c r="H186" s="14"/>
      <c r="I186" s="15"/>
      <c r="J186" s="16"/>
      <c r="K186" s="16"/>
      <c r="L186" s="15"/>
      <c r="M186" s="16"/>
      <c r="N186" s="16"/>
      <c r="P186" s="11"/>
    </row>
    <row r="187" spans="1:16" ht="12.75" customHeight="1">
      <c r="A187" s="9"/>
      <c r="B187" s="46"/>
      <c r="C187" s="46"/>
      <c r="D187" s="14"/>
      <c r="E187" s="14"/>
      <c r="F187" s="14"/>
      <c r="G187" s="14"/>
      <c r="H187" s="14"/>
      <c r="I187" s="15"/>
      <c r="J187" s="16"/>
      <c r="K187" s="16"/>
      <c r="L187" s="15"/>
      <c r="M187" s="16"/>
      <c r="N187" s="16"/>
      <c r="P187" s="19"/>
    </row>
    <row r="188" spans="1:16" ht="12.75" customHeight="1">
      <c r="A188" s="9"/>
      <c r="B188" s="46"/>
      <c r="C188" s="46"/>
      <c r="D188" s="14"/>
      <c r="E188" s="14"/>
      <c r="F188" s="14"/>
      <c r="G188" s="14"/>
      <c r="H188" s="14"/>
      <c r="I188" s="15"/>
      <c r="J188" s="16"/>
      <c r="K188" s="16"/>
      <c r="L188" s="15"/>
      <c r="M188" s="16"/>
      <c r="N188" s="16"/>
      <c r="P188" s="19"/>
    </row>
    <row r="189" spans="1:16" ht="12.75" customHeight="1">
      <c r="A189" s="9"/>
      <c r="B189" s="46"/>
      <c r="C189" s="46"/>
      <c r="D189" s="14"/>
      <c r="E189" s="14"/>
      <c r="F189" s="14"/>
      <c r="G189" s="14"/>
      <c r="H189" s="14"/>
      <c r="I189" s="15"/>
      <c r="J189" s="16"/>
      <c r="K189" s="16"/>
      <c r="L189" s="15"/>
      <c r="M189" s="16"/>
      <c r="N189" s="16"/>
      <c r="P189" s="19"/>
    </row>
    <row r="190" spans="1:16" ht="12.75" customHeight="1">
      <c r="A190" s="9"/>
      <c r="B190" s="46"/>
      <c r="C190" s="46"/>
      <c r="D190" s="14"/>
      <c r="E190" s="14"/>
      <c r="F190" s="14"/>
      <c r="G190" s="14"/>
      <c r="H190" s="14"/>
      <c r="I190" s="15"/>
      <c r="J190" s="16"/>
      <c r="K190" s="16"/>
      <c r="L190" s="15"/>
      <c r="M190" s="16"/>
      <c r="N190" s="16"/>
      <c r="P190" s="19"/>
    </row>
    <row r="191" spans="1:16" ht="12.75" customHeight="1">
      <c r="A191" s="52"/>
      <c r="B191" s="53"/>
      <c r="C191" s="53"/>
      <c r="D191" s="54"/>
      <c r="E191" s="54"/>
      <c r="F191" s="54"/>
      <c r="G191" s="54"/>
      <c r="H191" s="54"/>
      <c r="I191" s="15"/>
      <c r="J191" s="16"/>
      <c r="K191" s="16"/>
      <c r="L191" s="15"/>
      <c r="M191" s="16"/>
      <c r="N191" s="16"/>
      <c r="P191" s="19"/>
    </row>
    <row r="192" spans="1:16" ht="12.75" customHeight="1">
      <c r="A192" s="52"/>
      <c r="B192" s="53"/>
      <c r="C192" s="53"/>
      <c r="D192" s="54"/>
      <c r="E192" s="54"/>
      <c r="F192" s="54"/>
      <c r="G192" s="54"/>
      <c r="H192" s="54"/>
      <c r="I192" s="15"/>
      <c r="J192" s="16"/>
      <c r="K192" s="16"/>
      <c r="L192" s="15"/>
      <c r="M192" s="16"/>
      <c r="N192" s="16"/>
      <c r="P192" s="19"/>
    </row>
    <row r="193" spans="1:16" ht="12.75" customHeight="1">
      <c r="A193" s="52"/>
      <c r="B193" s="53"/>
      <c r="C193" s="53"/>
      <c r="D193" s="54"/>
      <c r="E193" s="54"/>
      <c r="F193" s="54"/>
      <c r="G193" s="54"/>
      <c r="H193" s="54"/>
      <c r="I193" s="15"/>
      <c r="J193" s="16"/>
      <c r="K193" s="16"/>
      <c r="L193" s="15"/>
      <c r="M193" s="16"/>
      <c r="N193" s="16"/>
      <c r="P193" s="19"/>
    </row>
    <row r="194" spans="1:16" ht="12.75" customHeight="1">
      <c r="A194" s="52"/>
      <c r="B194" s="53"/>
      <c r="C194" s="53"/>
      <c r="D194" s="54"/>
      <c r="E194" s="54"/>
      <c r="F194" s="54"/>
      <c r="G194" s="54"/>
      <c r="H194" s="54"/>
      <c r="I194" s="15"/>
      <c r="J194" s="16"/>
      <c r="K194" s="16"/>
      <c r="L194" s="15"/>
      <c r="M194" s="16"/>
      <c r="N194" s="16"/>
      <c r="P194" s="19"/>
    </row>
    <row r="195" spans="1:16" ht="12.75" customHeight="1">
      <c r="A195" s="52"/>
      <c r="B195" s="53"/>
      <c r="C195" s="53"/>
      <c r="D195" s="54"/>
      <c r="E195" s="54"/>
      <c r="F195" s="54"/>
      <c r="G195" s="54"/>
      <c r="H195" s="54"/>
      <c r="I195" s="15"/>
      <c r="J195" s="16"/>
      <c r="K195" s="16"/>
      <c r="L195" s="15"/>
      <c r="M195" s="16"/>
      <c r="N195" s="16"/>
      <c r="P195" s="11"/>
    </row>
    <row r="196" spans="1:16" ht="12.75" customHeight="1">
      <c r="A196" s="52"/>
      <c r="B196" s="53"/>
      <c r="C196" s="53"/>
      <c r="D196" s="54"/>
      <c r="E196" s="54"/>
      <c r="F196" s="54"/>
      <c r="G196" s="54"/>
      <c r="H196" s="54"/>
      <c r="I196" s="15"/>
      <c r="J196" s="16"/>
      <c r="K196" s="16"/>
      <c r="L196" s="15"/>
      <c r="M196" s="16"/>
      <c r="N196" s="16"/>
      <c r="P196" s="19"/>
    </row>
    <row r="197" spans="1:16" ht="12.75" customHeight="1">
      <c r="A197" s="52"/>
      <c r="B197" s="53"/>
      <c r="C197" s="53"/>
      <c r="D197" s="54"/>
      <c r="E197" s="54"/>
      <c r="F197" s="54"/>
      <c r="G197" s="54"/>
      <c r="H197" s="54"/>
      <c r="I197" s="15"/>
      <c r="J197" s="16"/>
      <c r="K197" s="16"/>
      <c r="L197" s="15"/>
      <c r="M197" s="16"/>
      <c r="N197" s="16"/>
      <c r="P197" s="19"/>
    </row>
    <row r="198" spans="1:16" ht="12.75" customHeight="1">
      <c r="A198" s="19"/>
      <c r="B198" s="19"/>
      <c r="C198" s="19"/>
      <c r="D198" s="50"/>
      <c r="E198" s="48"/>
      <c r="F198" s="48"/>
      <c r="G198" s="48"/>
      <c r="H198" s="48"/>
      <c r="I198" s="49"/>
      <c r="J198" s="19"/>
      <c r="K198" s="19"/>
      <c r="L198" s="49"/>
      <c r="M198" s="19"/>
      <c r="N198" s="19"/>
      <c r="P198" s="11"/>
    </row>
    <row r="199" spans="1:16" ht="12.75" customHeight="1">
      <c r="A199" s="19"/>
      <c r="B199" s="19"/>
      <c r="C199" s="19"/>
      <c r="D199" s="50"/>
      <c r="E199" s="48"/>
      <c r="F199" s="48"/>
      <c r="G199" s="48"/>
      <c r="H199" s="48"/>
      <c r="I199" s="49"/>
      <c r="J199" s="25"/>
      <c r="K199" s="25"/>
      <c r="L199" s="49"/>
      <c r="M199" s="25"/>
      <c r="N199" s="25"/>
      <c r="P199" s="18"/>
    </row>
    <row r="200" spans="1:16" ht="12.75" customHeight="1">
      <c r="A200" s="19"/>
      <c r="B200" s="19"/>
      <c r="C200" s="19"/>
      <c r="D200" s="50"/>
      <c r="E200" s="48"/>
      <c r="F200" s="48"/>
      <c r="G200" s="48"/>
      <c r="H200" s="48"/>
      <c r="I200" s="49"/>
      <c r="J200" s="25"/>
      <c r="K200" s="25"/>
      <c r="L200" s="49"/>
      <c r="M200" s="25"/>
      <c r="N200" s="25"/>
      <c r="P200" s="19"/>
    </row>
    <row r="201" spans="1:16" ht="12.75" customHeight="1">
      <c r="A201" s="19"/>
      <c r="B201" s="19"/>
      <c r="C201" s="19"/>
      <c r="D201" s="50"/>
      <c r="E201" s="48"/>
      <c r="F201" s="48"/>
      <c r="G201" s="48"/>
      <c r="H201" s="48"/>
      <c r="I201" s="49"/>
      <c r="J201" s="25"/>
      <c r="K201" s="25"/>
      <c r="L201" s="49"/>
      <c r="M201" s="25"/>
      <c r="N201" s="25"/>
      <c r="P201" s="19"/>
    </row>
    <row r="202" spans="1:16" ht="12.75" customHeight="1">
      <c r="A202" s="19"/>
      <c r="B202" s="19"/>
      <c r="C202" s="19"/>
      <c r="D202" s="50"/>
      <c r="E202" s="48"/>
      <c r="F202" s="48"/>
      <c r="G202" s="48"/>
      <c r="H202" s="48"/>
      <c r="I202" s="49"/>
      <c r="J202" s="25"/>
      <c r="K202" s="25"/>
      <c r="L202" s="49"/>
      <c r="M202" s="25"/>
      <c r="N202" s="25"/>
      <c r="P202" s="19"/>
    </row>
    <row r="203" spans="1:16" ht="12.75" customHeight="1">
      <c r="A203" s="19"/>
      <c r="B203" s="19"/>
      <c r="C203" s="19"/>
      <c r="D203" s="50"/>
      <c r="E203" s="48"/>
      <c r="F203" s="48"/>
      <c r="G203" s="48"/>
      <c r="H203" s="48"/>
      <c r="I203" s="49"/>
      <c r="J203" s="25"/>
      <c r="K203" s="25"/>
      <c r="L203" s="49"/>
      <c r="M203" s="25"/>
      <c r="N203" s="25"/>
      <c r="P203" s="19"/>
    </row>
    <row r="204" spans="1:16" ht="12.75" customHeight="1">
      <c r="A204" s="19"/>
      <c r="B204" s="19"/>
      <c r="C204" s="19"/>
      <c r="D204" s="50"/>
      <c r="E204" s="48"/>
      <c r="F204" s="48"/>
      <c r="G204" s="48"/>
      <c r="H204" s="48"/>
      <c r="I204" s="49"/>
      <c r="J204" s="25"/>
      <c r="K204" s="25"/>
      <c r="L204" s="49"/>
      <c r="M204" s="25"/>
      <c r="N204" s="25"/>
      <c r="P204" s="19"/>
    </row>
    <row r="205" spans="1:16" ht="12.75" customHeight="1">
      <c r="A205" s="19"/>
      <c r="B205" s="19"/>
      <c r="C205" s="19"/>
      <c r="D205" s="50"/>
      <c r="E205" s="48"/>
      <c r="F205" s="48"/>
      <c r="G205" s="48"/>
      <c r="H205" s="48"/>
      <c r="I205" s="49"/>
      <c r="J205" s="25"/>
      <c r="K205" s="25"/>
      <c r="L205" s="49"/>
      <c r="M205" s="25"/>
      <c r="N205" s="25"/>
      <c r="P205" s="19"/>
    </row>
    <row r="206" spans="1:16" ht="12.75" customHeight="1">
      <c r="A206" s="19"/>
      <c r="B206" s="19"/>
      <c r="C206" s="19"/>
      <c r="D206" s="50"/>
      <c r="E206" s="48"/>
      <c r="F206" s="48"/>
      <c r="G206" s="48"/>
      <c r="H206" s="48"/>
      <c r="I206" s="49"/>
      <c r="J206" s="25"/>
      <c r="K206" s="25"/>
      <c r="L206" s="49"/>
      <c r="M206" s="25"/>
      <c r="N206" s="25"/>
      <c r="P206" s="19"/>
    </row>
    <row r="207" spans="1:16" ht="12.75" customHeight="1">
      <c r="A207" s="19"/>
      <c r="B207" s="19"/>
      <c r="C207" s="19"/>
      <c r="D207" s="50"/>
      <c r="E207" s="48"/>
      <c r="F207" s="48"/>
      <c r="G207" s="48"/>
      <c r="H207" s="48"/>
      <c r="I207" s="49"/>
      <c r="J207" s="25"/>
      <c r="K207" s="25"/>
      <c r="L207" s="49"/>
      <c r="M207" s="25"/>
      <c r="N207" s="25"/>
      <c r="P207" s="19"/>
    </row>
    <row r="208" spans="1:16" ht="12.75" customHeight="1">
      <c r="A208" s="19"/>
      <c r="B208" s="19"/>
      <c r="C208" s="19"/>
      <c r="D208" s="50"/>
      <c r="E208" s="48"/>
      <c r="F208" s="48"/>
      <c r="G208" s="48"/>
      <c r="H208" s="48"/>
      <c r="I208" s="49"/>
      <c r="J208" s="25"/>
      <c r="K208" s="25"/>
      <c r="L208" s="49"/>
      <c r="M208" s="25"/>
      <c r="N208" s="25"/>
      <c r="P208" s="19"/>
    </row>
    <row r="209" spans="1:16" ht="12.75" customHeight="1">
      <c r="A209" s="19"/>
      <c r="B209" s="19"/>
      <c r="C209" s="19"/>
      <c r="D209" s="50"/>
      <c r="E209" s="48"/>
      <c r="F209" s="48"/>
      <c r="G209" s="48"/>
      <c r="H209" s="48"/>
      <c r="I209" s="49"/>
      <c r="J209" s="25"/>
      <c r="K209" s="25"/>
      <c r="L209" s="49"/>
      <c r="M209" s="25"/>
      <c r="N209" s="25"/>
      <c r="P209" s="19"/>
    </row>
    <row r="210" spans="1:16" ht="12.75" customHeight="1">
      <c r="A210" s="19"/>
      <c r="B210" s="19"/>
      <c r="C210" s="19"/>
      <c r="D210" s="50"/>
      <c r="E210" s="48"/>
      <c r="F210" s="48"/>
      <c r="G210" s="48"/>
      <c r="H210" s="48"/>
      <c r="I210" s="49"/>
      <c r="J210" s="25"/>
      <c r="K210" s="25"/>
      <c r="L210" s="49"/>
      <c r="M210" s="25"/>
      <c r="N210" s="25"/>
      <c r="P210" s="19"/>
    </row>
    <row r="211" spans="1:16" ht="12.75" customHeight="1">
      <c r="A211" s="19"/>
      <c r="B211" s="19"/>
      <c r="C211" s="19"/>
      <c r="D211" s="50"/>
      <c r="E211" s="48"/>
      <c r="F211" s="48"/>
      <c r="G211" s="48"/>
      <c r="H211" s="48"/>
      <c r="I211" s="49"/>
      <c r="J211" s="25"/>
      <c r="K211" s="25"/>
      <c r="L211" s="49"/>
      <c r="M211" s="25"/>
      <c r="N211" s="25"/>
      <c r="P211" s="19"/>
    </row>
    <row r="212" spans="1:16" ht="12.75" customHeight="1">
      <c r="A212" s="19"/>
      <c r="B212" s="19"/>
      <c r="C212" s="19"/>
      <c r="D212" s="50"/>
      <c r="E212" s="48"/>
      <c r="F212" s="48"/>
      <c r="G212" s="48"/>
      <c r="H212" s="48"/>
      <c r="I212" s="49"/>
      <c r="J212" s="25"/>
      <c r="K212" s="25"/>
      <c r="L212" s="49"/>
      <c r="M212" s="25"/>
      <c r="N212" s="25"/>
      <c r="P212" s="19"/>
    </row>
    <row r="213" spans="1:16" ht="12.75" customHeight="1">
      <c r="A213" s="19"/>
      <c r="B213" s="19"/>
      <c r="C213" s="19"/>
      <c r="D213" s="50"/>
      <c r="E213" s="48"/>
      <c r="F213" s="48"/>
      <c r="G213" s="48"/>
      <c r="H213" s="48"/>
      <c r="I213" s="49"/>
      <c r="J213" s="25"/>
      <c r="K213" s="25"/>
      <c r="L213" s="49"/>
      <c r="M213" s="25"/>
      <c r="N213" s="25"/>
      <c r="P213" s="19"/>
    </row>
    <row r="214" spans="1:16" ht="12.75" customHeight="1">
      <c r="A214" s="19"/>
      <c r="B214" s="19"/>
      <c r="C214" s="19"/>
      <c r="D214" s="50"/>
      <c r="E214" s="48"/>
      <c r="F214" s="48"/>
      <c r="G214" s="48"/>
      <c r="H214" s="48"/>
      <c r="I214" s="49"/>
      <c r="J214" s="25"/>
      <c r="K214" s="25"/>
      <c r="L214" s="49"/>
      <c r="M214" s="25"/>
      <c r="N214" s="25"/>
      <c r="P214" s="19"/>
    </row>
    <row r="215" spans="1:16" ht="12.75" customHeight="1">
      <c r="A215" s="19"/>
      <c r="B215" s="19"/>
      <c r="C215" s="19"/>
      <c r="D215" s="50"/>
      <c r="E215" s="48"/>
      <c r="F215" s="48"/>
      <c r="G215" s="48"/>
      <c r="H215" s="48"/>
      <c r="I215" s="49"/>
      <c r="J215" s="25"/>
      <c r="K215" s="25"/>
      <c r="L215" s="49"/>
      <c r="M215" s="25"/>
      <c r="N215" s="25"/>
      <c r="P215" s="19"/>
    </row>
    <row r="216" spans="1:16" ht="12.75" customHeight="1">
      <c r="A216" s="19"/>
      <c r="B216" s="19"/>
      <c r="C216" s="19"/>
      <c r="D216" s="50"/>
      <c r="E216" s="48"/>
      <c r="F216" s="48"/>
      <c r="G216" s="48"/>
      <c r="H216" s="48"/>
      <c r="I216" s="49"/>
      <c r="J216" s="25"/>
      <c r="K216" s="25"/>
      <c r="L216" s="49"/>
      <c r="M216" s="25"/>
      <c r="N216" s="25"/>
      <c r="P216" s="19"/>
    </row>
    <row r="217" spans="1:16" ht="12.75" customHeight="1">
      <c r="A217" s="19"/>
      <c r="B217" s="19"/>
      <c r="C217" s="19"/>
      <c r="D217" s="50"/>
      <c r="E217" s="48"/>
      <c r="F217" s="48"/>
      <c r="G217" s="48"/>
      <c r="H217" s="48"/>
      <c r="I217" s="49"/>
      <c r="J217" s="25"/>
      <c r="K217" s="25"/>
      <c r="L217" s="49"/>
      <c r="M217" s="25"/>
      <c r="N217" s="25"/>
      <c r="P217" s="19"/>
    </row>
    <row r="218" spans="1:16" ht="12.75" customHeight="1">
      <c r="A218" s="19"/>
      <c r="B218" s="19"/>
      <c r="C218" s="19"/>
      <c r="D218" s="50"/>
      <c r="E218" s="48"/>
      <c r="F218" s="48"/>
      <c r="G218" s="48"/>
      <c r="H218" s="48"/>
      <c r="I218" s="49"/>
      <c r="J218" s="25"/>
      <c r="K218" s="25"/>
      <c r="L218" s="49"/>
      <c r="M218" s="25"/>
      <c r="N218" s="25"/>
      <c r="P218" s="19"/>
    </row>
    <row r="219" spans="1:16" ht="12.75" customHeight="1">
      <c r="A219" s="19"/>
      <c r="B219" s="19"/>
      <c r="C219" s="19"/>
      <c r="D219" s="50"/>
      <c r="E219" s="48"/>
      <c r="F219" s="48"/>
      <c r="G219" s="48"/>
      <c r="H219" s="48"/>
      <c r="I219" s="49"/>
      <c r="J219" s="25"/>
      <c r="K219" s="25"/>
      <c r="L219" s="49"/>
      <c r="M219" s="25"/>
      <c r="N219" s="25"/>
      <c r="P219" s="19"/>
    </row>
    <row r="220" spans="1:16" ht="12.75" customHeight="1">
      <c r="A220" s="19"/>
      <c r="B220" s="19"/>
      <c r="C220" s="19"/>
      <c r="D220" s="50"/>
      <c r="E220" s="48"/>
      <c r="F220" s="48"/>
      <c r="G220" s="48"/>
      <c r="H220" s="48"/>
      <c r="I220" s="49"/>
      <c r="J220" s="25"/>
      <c r="K220" s="25"/>
      <c r="L220" s="49"/>
      <c r="M220" s="25"/>
      <c r="N220" s="25"/>
      <c r="P220" s="11"/>
    </row>
    <row r="221" spans="1:16" ht="12.75" customHeight="1">
      <c r="A221" s="19"/>
      <c r="B221" s="19"/>
      <c r="C221" s="19"/>
      <c r="D221" s="50"/>
      <c r="E221" s="48"/>
      <c r="F221" s="48"/>
      <c r="G221" s="48"/>
      <c r="H221" s="48"/>
      <c r="I221" s="49"/>
      <c r="J221" s="25"/>
      <c r="K221" s="25"/>
      <c r="L221" s="49"/>
      <c r="M221" s="25"/>
      <c r="N221" s="25"/>
      <c r="P221" s="19"/>
    </row>
    <row r="222" spans="1:16" ht="12.75" customHeight="1">
      <c r="A222" s="19"/>
      <c r="B222" s="19"/>
      <c r="C222" s="19"/>
      <c r="D222" s="50"/>
      <c r="E222" s="48"/>
      <c r="F222" s="48"/>
      <c r="G222" s="48"/>
      <c r="H222" s="48"/>
      <c r="I222" s="49"/>
      <c r="J222" s="25"/>
      <c r="K222" s="25"/>
      <c r="L222" s="49"/>
      <c r="M222" s="25"/>
      <c r="N222" s="25"/>
      <c r="P222" s="19"/>
    </row>
    <row r="223" spans="1:16" ht="12.75" customHeight="1">
      <c r="A223" s="19"/>
      <c r="B223" s="19"/>
      <c r="C223" s="19"/>
      <c r="D223" s="50"/>
      <c r="E223" s="48"/>
      <c r="F223" s="48"/>
      <c r="G223" s="48"/>
      <c r="H223" s="48"/>
      <c r="I223" s="49"/>
      <c r="J223" s="25"/>
      <c r="K223" s="25"/>
      <c r="L223" s="49"/>
      <c r="M223" s="25"/>
      <c r="N223" s="25"/>
      <c r="P223" s="19"/>
    </row>
    <row r="224" spans="1:16" ht="12.75" customHeight="1">
      <c r="A224" s="19"/>
      <c r="B224" s="19"/>
      <c r="C224" s="19"/>
      <c r="D224" s="50"/>
      <c r="E224" s="48"/>
      <c r="F224" s="48"/>
      <c r="G224" s="48"/>
      <c r="H224" s="48"/>
      <c r="I224" s="49"/>
      <c r="J224" s="25"/>
      <c r="K224" s="25"/>
      <c r="L224" s="49"/>
      <c r="M224" s="25"/>
      <c r="N224" s="25"/>
      <c r="P224" s="19"/>
    </row>
    <row r="225" spans="1:16" ht="12.75" customHeight="1">
      <c r="A225" s="19"/>
      <c r="B225" s="19"/>
      <c r="C225" s="19"/>
      <c r="D225" s="50"/>
      <c r="E225" s="48"/>
      <c r="F225" s="48"/>
      <c r="G225" s="48"/>
      <c r="H225" s="48"/>
      <c r="I225" s="49"/>
      <c r="J225" s="25"/>
      <c r="K225" s="25"/>
      <c r="L225" s="49"/>
      <c r="M225" s="25"/>
      <c r="N225" s="25"/>
      <c r="P225" s="19"/>
    </row>
    <row r="226" spans="1:16" ht="12.75" customHeight="1">
      <c r="A226" s="19"/>
      <c r="B226" s="19"/>
      <c r="C226" s="19"/>
      <c r="D226" s="50"/>
      <c r="E226" s="48"/>
      <c r="F226" s="48"/>
      <c r="G226" s="48"/>
      <c r="H226" s="48"/>
      <c r="I226" s="49"/>
      <c r="J226" s="25"/>
      <c r="K226" s="25"/>
      <c r="L226" s="49"/>
      <c r="M226" s="25"/>
      <c r="N226" s="25"/>
      <c r="P226" s="19"/>
    </row>
    <row r="227" spans="1:16" ht="12.75" customHeight="1">
      <c r="A227" s="19"/>
      <c r="B227" s="19"/>
      <c r="C227" s="19"/>
      <c r="D227" s="50"/>
      <c r="E227" s="48"/>
      <c r="F227" s="48"/>
      <c r="G227" s="48"/>
      <c r="H227" s="48"/>
      <c r="I227" s="49"/>
      <c r="J227" s="25"/>
      <c r="K227" s="25"/>
      <c r="L227" s="49"/>
      <c r="M227" s="25"/>
      <c r="N227" s="25"/>
      <c r="P227" s="19"/>
    </row>
    <row r="228" spans="1:16" ht="12.75" customHeight="1">
      <c r="A228" s="19"/>
      <c r="B228" s="19"/>
      <c r="C228" s="19"/>
      <c r="D228" s="50"/>
      <c r="E228" s="48"/>
      <c r="F228" s="48"/>
      <c r="G228" s="48"/>
      <c r="H228" s="48"/>
      <c r="I228" s="49"/>
      <c r="J228" s="25"/>
      <c r="K228" s="25"/>
      <c r="L228" s="49"/>
      <c r="M228" s="25"/>
      <c r="N228" s="25"/>
      <c r="P228" s="19"/>
    </row>
    <row r="229" spans="1:16" ht="12.75" customHeight="1">
      <c r="A229" s="19"/>
      <c r="B229" s="19"/>
      <c r="C229" s="19"/>
      <c r="D229" s="50"/>
      <c r="E229" s="48"/>
      <c r="F229" s="48"/>
      <c r="G229" s="48"/>
      <c r="H229" s="48"/>
      <c r="I229" s="49"/>
      <c r="J229" s="25"/>
      <c r="K229" s="25"/>
      <c r="L229" s="49"/>
      <c r="M229" s="25"/>
      <c r="N229" s="25"/>
      <c r="P229" s="19"/>
    </row>
    <row r="230" spans="1:16" ht="12.75" customHeight="1">
      <c r="A230" s="19"/>
      <c r="B230" s="19"/>
      <c r="C230" s="19"/>
      <c r="D230" s="50"/>
      <c r="E230" s="48"/>
      <c r="F230" s="48"/>
      <c r="G230" s="48"/>
      <c r="H230" s="48"/>
      <c r="I230" s="49"/>
      <c r="J230" s="25"/>
      <c r="K230" s="25"/>
      <c r="L230" s="49"/>
      <c r="M230" s="25"/>
      <c r="N230" s="25"/>
      <c r="P230" s="19"/>
    </row>
    <row r="231" spans="1:16" ht="12.75" customHeight="1">
      <c r="A231" s="19"/>
      <c r="B231" s="19"/>
      <c r="C231" s="19"/>
      <c r="D231" s="50"/>
      <c r="E231" s="48"/>
      <c r="F231" s="48"/>
      <c r="G231" s="48"/>
      <c r="H231" s="48"/>
      <c r="I231" s="49"/>
      <c r="J231" s="25"/>
      <c r="K231" s="25"/>
      <c r="L231" s="49"/>
      <c r="M231" s="25"/>
      <c r="N231" s="25"/>
      <c r="P231" s="19"/>
    </row>
    <row r="232" spans="1:16" ht="12.75" customHeight="1">
      <c r="A232" s="19"/>
      <c r="B232" s="19"/>
      <c r="C232" s="19"/>
      <c r="D232" s="50"/>
      <c r="E232" s="48"/>
      <c r="F232" s="48"/>
      <c r="G232" s="48"/>
      <c r="H232" s="48"/>
      <c r="I232" s="49"/>
      <c r="J232" s="25"/>
      <c r="K232" s="25"/>
      <c r="L232" s="49"/>
      <c r="M232" s="25"/>
      <c r="N232" s="25"/>
      <c r="P232" s="19"/>
    </row>
    <row r="233" spans="1:16" ht="12.75" customHeight="1">
      <c r="A233" s="19"/>
      <c r="B233" s="19"/>
      <c r="C233" s="19"/>
      <c r="D233" s="50"/>
      <c r="E233" s="48"/>
      <c r="F233" s="48"/>
      <c r="G233" s="48"/>
      <c r="H233" s="48"/>
      <c r="I233" s="49"/>
      <c r="J233" s="25"/>
      <c r="K233" s="25"/>
      <c r="L233" s="49"/>
      <c r="M233" s="25"/>
      <c r="N233" s="25"/>
      <c r="P233" s="18"/>
    </row>
    <row r="234" spans="1:16" ht="12.75" customHeight="1">
      <c r="A234" s="19"/>
      <c r="B234" s="19"/>
      <c r="C234" s="19"/>
      <c r="D234" s="50"/>
      <c r="E234" s="48"/>
      <c r="F234" s="48"/>
      <c r="G234" s="48"/>
      <c r="H234" s="48"/>
      <c r="I234" s="49"/>
      <c r="J234" s="25"/>
      <c r="K234" s="25"/>
      <c r="L234" s="49"/>
      <c r="M234" s="25"/>
      <c r="N234" s="25"/>
      <c r="P234" s="19"/>
    </row>
    <row r="235" spans="1:16" ht="12.75" customHeight="1">
      <c r="A235" s="19"/>
      <c r="B235" s="19"/>
      <c r="C235" s="19"/>
      <c r="D235" s="50"/>
      <c r="E235" s="48"/>
      <c r="F235" s="48"/>
      <c r="G235" s="48"/>
      <c r="H235" s="48"/>
      <c r="I235" s="49"/>
      <c r="J235" s="25"/>
      <c r="K235" s="25"/>
      <c r="L235" s="49"/>
      <c r="M235" s="25"/>
      <c r="N235" s="25"/>
      <c r="P235" s="19"/>
    </row>
    <row r="236" spans="1:16" ht="12.75" customHeight="1">
      <c r="A236" s="19"/>
      <c r="B236" s="19"/>
      <c r="C236" s="19"/>
      <c r="D236" s="50"/>
      <c r="E236" s="48"/>
      <c r="F236" s="48"/>
      <c r="G236" s="48"/>
      <c r="H236" s="48"/>
      <c r="I236" s="49"/>
      <c r="J236" s="25"/>
      <c r="K236" s="25"/>
      <c r="L236" s="49"/>
      <c r="M236" s="25"/>
      <c r="N236" s="25"/>
      <c r="P236" s="19"/>
    </row>
    <row r="237" spans="1:16" ht="12.75" customHeight="1">
      <c r="A237" s="19"/>
      <c r="B237" s="19"/>
      <c r="C237" s="19"/>
      <c r="D237" s="50"/>
      <c r="E237" s="48"/>
      <c r="F237" s="48"/>
      <c r="G237" s="48"/>
      <c r="H237" s="48"/>
      <c r="I237" s="49"/>
      <c r="J237" s="25"/>
      <c r="K237" s="25"/>
      <c r="L237" s="49"/>
      <c r="M237" s="25"/>
      <c r="N237" s="25"/>
      <c r="P237" s="19"/>
    </row>
    <row r="238" spans="1:16" ht="12.75" customHeight="1">
      <c r="A238" s="19"/>
      <c r="B238" s="19"/>
      <c r="C238" s="19"/>
      <c r="D238" s="50"/>
      <c r="E238" s="48"/>
      <c r="F238" s="48"/>
      <c r="G238" s="48"/>
      <c r="H238" s="48"/>
      <c r="I238" s="49"/>
      <c r="J238" s="25"/>
      <c r="K238" s="25"/>
      <c r="L238" s="49"/>
      <c r="M238" s="25"/>
      <c r="N238" s="25"/>
      <c r="P238" s="19"/>
    </row>
    <row r="239" spans="1:16" ht="12.75" customHeight="1">
      <c r="A239" s="19"/>
      <c r="B239" s="19"/>
      <c r="C239" s="19"/>
      <c r="D239" s="50"/>
      <c r="E239" s="48"/>
      <c r="F239" s="48"/>
      <c r="G239" s="48"/>
      <c r="H239" s="48"/>
      <c r="I239" s="49"/>
      <c r="J239" s="25"/>
      <c r="K239" s="25"/>
      <c r="L239" s="49"/>
      <c r="M239" s="25"/>
      <c r="N239" s="25"/>
      <c r="P239" s="19"/>
    </row>
    <row r="240" spans="1:16" ht="12.75" customHeight="1">
      <c r="A240" s="19"/>
      <c r="B240" s="19"/>
      <c r="C240" s="19"/>
      <c r="D240" s="50"/>
      <c r="E240" s="48"/>
      <c r="F240" s="48"/>
      <c r="G240" s="48"/>
      <c r="H240" s="48"/>
      <c r="I240" s="49"/>
      <c r="J240" s="25"/>
      <c r="K240" s="25"/>
      <c r="L240" s="49"/>
      <c r="M240" s="25"/>
      <c r="N240" s="25"/>
      <c r="P240" s="19"/>
    </row>
    <row r="241" spans="1:16" ht="12.75" customHeight="1">
      <c r="A241" s="19"/>
      <c r="B241" s="19"/>
      <c r="C241" s="19"/>
      <c r="D241" s="50"/>
      <c r="E241" s="48"/>
      <c r="F241" s="48"/>
      <c r="G241" s="48"/>
      <c r="H241" s="48"/>
      <c r="I241" s="49"/>
      <c r="J241" s="25"/>
      <c r="K241" s="25"/>
      <c r="L241" s="49"/>
      <c r="M241" s="25"/>
      <c r="N241" s="25"/>
      <c r="P241" s="19"/>
    </row>
    <row r="242" spans="1:16" ht="12.75" customHeight="1">
      <c r="A242" s="19"/>
      <c r="B242" s="19"/>
      <c r="C242" s="19"/>
      <c r="D242" s="50"/>
      <c r="E242" s="48"/>
      <c r="F242" s="48"/>
      <c r="G242" s="48"/>
      <c r="H242" s="48"/>
      <c r="I242" s="49"/>
      <c r="J242" s="25"/>
      <c r="K242" s="25"/>
      <c r="L242" s="49"/>
      <c r="M242" s="25"/>
      <c r="N242" s="25"/>
      <c r="P242" s="19"/>
    </row>
    <row r="243" spans="1:16" ht="12.75" customHeight="1">
      <c r="A243" s="19"/>
      <c r="B243" s="19"/>
      <c r="C243" s="19"/>
      <c r="D243" s="50"/>
      <c r="E243" s="48"/>
      <c r="F243" s="48"/>
      <c r="G243" s="48"/>
      <c r="H243" s="48"/>
      <c r="I243" s="49"/>
      <c r="J243" s="25"/>
      <c r="K243" s="25"/>
      <c r="L243" s="49"/>
      <c r="M243" s="25"/>
      <c r="N243" s="25"/>
      <c r="P243" s="19"/>
    </row>
    <row r="244" spans="1:16" ht="12.75" customHeight="1">
      <c r="A244" s="19"/>
      <c r="B244" s="19"/>
      <c r="C244" s="19"/>
      <c r="D244" s="50"/>
      <c r="E244" s="48"/>
      <c r="F244" s="48"/>
      <c r="G244" s="48"/>
      <c r="H244" s="48"/>
      <c r="I244" s="49"/>
      <c r="J244" s="25"/>
      <c r="K244" s="25"/>
      <c r="L244" s="49"/>
      <c r="M244" s="25"/>
      <c r="N244" s="25"/>
      <c r="P244" s="19"/>
    </row>
    <row r="245" spans="1:16" ht="12.75" customHeight="1">
      <c r="A245" s="19"/>
      <c r="B245" s="19"/>
      <c r="C245" s="19"/>
      <c r="D245" s="50"/>
      <c r="E245" s="48"/>
      <c r="F245" s="48"/>
      <c r="G245" s="48"/>
      <c r="H245" s="48"/>
      <c r="I245" s="49"/>
      <c r="J245" s="25"/>
      <c r="K245" s="25"/>
      <c r="L245" s="49"/>
      <c r="M245" s="25"/>
      <c r="N245" s="25"/>
      <c r="P245" s="19"/>
    </row>
    <row r="246" spans="1:16" ht="12.75" customHeight="1">
      <c r="A246" s="19"/>
      <c r="B246" s="19"/>
      <c r="C246" s="19"/>
      <c r="D246" s="50"/>
      <c r="E246" s="48"/>
      <c r="F246" s="48"/>
      <c r="G246" s="48"/>
      <c r="H246" s="48"/>
      <c r="I246" s="49"/>
      <c r="J246" s="25"/>
      <c r="K246" s="25"/>
      <c r="L246" s="49"/>
      <c r="M246" s="25"/>
      <c r="N246" s="25"/>
      <c r="P246" s="19"/>
    </row>
    <row r="247" spans="1:16" ht="12.75" customHeight="1">
      <c r="A247" s="19"/>
      <c r="B247" s="19"/>
      <c r="C247" s="19"/>
      <c r="D247" s="50"/>
      <c r="E247" s="48"/>
      <c r="F247" s="48"/>
      <c r="G247" s="48"/>
      <c r="H247" s="48"/>
      <c r="I247" s="49"/>
      <c r="J247" s="25"/>
      <c r="K247" s="25"/>
      <c r="L247" s="49"/>
      <c r="M247" s="25"/>
      <c r="N247" s="25"/>
      <c r="P247" s="19"/>
    </row>
    <row r="248" spans="1:16" ht="12.75" customHeight="1">
      <c r="A248" s="19"/>
      <c r="B248" s="19"/>
      <c r="C248" s="19"/>
      <c r="D248" s="50"/>
      <c r="E248" s="48"/>
      <c r="F248" s="48"/>
      <c r="G248" s="48"/>
      <c r="H248" s="48"/>
      <c r="I248" s="49"/>
      <c r="J248" s="25"/>
      <c r="K248" s="25"/>
      <c r="L248" s="49"/>
      <c r="M248" s="25"/>
      <c r="N248" s="25"/>
      <c r="P248" s="19"/>
    </row>
    <row r="249" spans="1:16" ht="12.75" customHeight="1">
      <c r="A249" s="19"/>
      <c r="B249" s="19"/>
      <c r="C249" s="19"/>
      <c r="D249" s="50"/>
      <c r="E249" s="48"/>
      <c r="F249" s="48"/>
      <c r="G249" s="48"/>
      <c r="H249" s="48"/>
      <c r="I249" s="49"/>
      <c r="J249" s="25"/>
      <c r="K249" s="25"/>
      <c r="L249" s="49"/>
      <c r="M249" s="25"/>
      <c r="N249" s="25"/>
      <c r="P249" s="19"/>
    </row>
    <row r="250" spans="1:16" ht="12.75" customHeight="1">
      <c r="A250" s="19"/>
      <c r="B250" s="19"/>
      <c r="C250" s="19"/>
      <c r="D250" s="50"/>
      <c r="E250" s="48"/>
      <c r="F250" s="48"/>
      <c r="G250" s="48"/>
      <c r="H250" s="48"/>
      <c r="I250" s="49"/>
      <c r="J250" s="25"/>
      <c r="K250" s="25"/>
      <c r="L250" s="49"/>
      <c r="M250" s="25"/>
      <c r="N250" s="25"/>
      <c r="P250" s="19"/>
    </row>
    <row r="251" spans="1:16" ht="12.75" customHeight="1">
      <c r="A251" s="19"/>
      <c r="B251" s="19"/>
      <c r="C251" s="19"/>
      <c r="D251" s="50"/>
      <c r="E251" s="48"/>
      <c r="F251" s="48"/>
      <c r="G251" s="48"/>
      <c r="H251" s="48"/>
      <c r="I251" s="49"/>
      <c r="J251" s="25"/>
      <c r="K251" s="25"/>
      <c r="L251" s="49"/>
      <c r="M251" s="25"/>
      <c r="N251" s="25"/>
      <c r="P251" s="19"/>
    </row>
    <row r="252" spans="1:16" ht="12.75" customHeight="1">
      <c r="A252" s="19"/>
      <c r="B252" s="19"/>
      <c r="C252" s="19"/>
      <c r="D252" s="50"/>
      <c r="E252" s="48"/>
      <c r="F252" s="48"/>
      <c r="G252" s="48"/>
      <c r="H252" s="48"/>
      <c r="I252" s="49"/>
      <c r="J252" s="25"/>
      <c r="K252" s="25"/>
      <c r="L252" s="49"/>
      <c r="M252" s="25"/>
      <c r="N252" s="25"/>
      <c r="P252" s="19"/>
    </row>
    <row r="253" spans="1:16" ht="12.75" customHeight="1">
      <c r="A253" s="19"/>
      <c r="B253" s="19"/>
      <c r="C253" s="19"/>
      <c r="D253" s="50"/>
      <c r="E253" s="48"/>
      <c r="F253" s="48"/>
      <c r="G253" s="48"/>
      <c r="H253" s="48"/>
      <c r="I253" s="49"/>
      <c r="J253" s="25"/>
      <c r="K253" s="25"/>
      <c r="L253" s="49"/>
      <c r="M253" s="25"/>
      <c r="N253" s="25"/>
      <c r="P253" s="19"/>
    </row>
    <row r="254" spans="1:16" ht="12.75" customHeight="1">
      <c r="A254" s="19"/>
      <c r="B254" s="19"/>
      <c r="C254" s="19"/>
      <c r="D254" s="50"/>
      <c r="E254" s="48"/>
      <c r="F254" s="48"/>
      <c r="G254" s="48"/>
      <c r="H254" s="48"/>
      <c r="I254" s="49"/>
      <c r="J254" s="25"/>
      <c r="K254" s="25"/>
      <c r="L254" s="49"/>
      <c r="M254" s="25"/>
      <c r="N254" s="25"/>
      <c r="P254" s="19"/>
    </row>
    <row r="255" spans="1:16" ht="12.75" customHeight="1">
      <c r="A255" s="19"/>
      <c r="B255" s="19"/>
      <c r="C255" s="19"/>
      <c r="D255" s="50"/>
      <c r="E255" s="48"/>
      <c r="F255" s="48"/>
      <c r="G255" s="48"/>
      <c r="H255" s="48"/>
      <c r="I255" s="49"/>
      <c r="J255" s="25"/>
      <c r="K255" s="25"/>
      <c r="L255" s="49"/>
      <c r="M255" s="25"/>
      <c r="N255" s="25"/>
      <c r="P255" s="18"/>
    </row>
    <row r="256" spans="1:16" ht="12.75" customHeight="1">
      <c r="A256" s="19"/>
      <c r="B256" s="19"/>
      <c r="C256" s="19"/>
      <c r="D256" s="50"/>
      <c r="E256" s="48"/>
      <c r="F256" s="48"/>
      <c r="G256" s="48"/>
      <c r="H256" s="48"/>
      <c r="I256" s="49"/>
      <c r="J256" s="25"/>
      <c r="K256" s="25"/>
      <c r="L256" s="49"/>
      <c r="M256" s="25"/>
      <c r="N256" s="25"/>
      <c r="P256" s="19"/>
    </row>
    <row r="257" spans="1:16" ht="12.75" customHeight="1">
      <c r="A257" s="19"/>
      <c r="B257" s="19"/>
      <c r="C257" s="19"/>
      <c r="D257" s="50"/>
      <c r="E257" s="48"/>
      <c r="F257" s="48"/>
      <c r="G257" s="48"/>
      <c r="H257" s="48"/>
      <c r="I257" s="49"/>
      <c r="J257" s="25"/>
      <c r="K257" s="25"/>
      <c r="L257" s="49"/>
      <c r="M257" s="25"/>
      <c r="N257" s="25"/>
      <c r="P257" s="19"/>
    </row>
    <row r="258" spans="1:16" ht="12.75" customHeight="1">
      <c r="A258" s="19"/>
      <c r="B258" s="19"/>
      <c r="C258" s="19"/>
      <c r="D258" s="50"/>
      <c r="E258" s="48"/>
      <c r="F258" s="48"/>
      <c r="G258" s="48"/>
      <c r="H258" s="48"/>
      <c r="I258" s="49"/>
      <c r="J258" s="25"/>
      <c r="K258" s="25"/>
      <c r="L258" s="49"/>
      <c r="M258" s="25"/>
      <c r="N258" s="25"/>
      <c r="P258" s="19"/>
    </row>
    <row r="259" spans="1:16" ht="12.75" customHeight="1">
      <c r="A259" s="19"/>
      <c r="B259" s="19"/>
      <c r="C259" s="19"/>
      <c r="D259" s="50"/>
      <c r="E259" s="48"/>
      <c r="F259" s="48"/>
      <c r="G259" s="48"/>
      <c r="H259" s="48"/>
      <c r="I259" s="49"/>
      <c r="J259" s="25"/>
      <c r="K259" s="25"/>
      <c r="L259" s="49"/>
      <c r="M259" s="25"/>
      <c r="N259" s="25"/>
      <c r="P259" s="19"/>
    </row>
    <row r="260" spans="1:16" ht="12.75" customHeight="1">
      <c r="A260" s="19"/>
      <c r="B260" s="19"/>
      <c r="C260" s="19"/>
      <c r="D260" s="50"/>
      <c r="E260" s="48"/>
      <c r="F260" s="48"/>
      <c r="G260" s="48"/>
      <c r="H260" s="48"/>
      <c r="I260" s="49"/>
      <c r="J260" s="25"/>
      <c r="K260" s="25"/>
      <c r="L260" s="49"/>
      <c r="M260" s="25"/>
      <c r="N260" s="25"/>
      <c r="P260" s="19"/>
    </row>
    <row r="261" spans="1:16" ht="12.75" customHeight="1">
      <c r="A261" s="19"/>
      <c r="B261" s="19"/>
      <c r="C261" s="19"/>
      <c r="D261" s="50"/>
      <c r="E261" s="48"/>
      <c r="F261" s="48"/>
      <c r="G261" s="48"/>
      <c r="H261" s="48"/>
      <c r="I261" s="49"/>
      <c r="J261" s="25"/>
      <c r="K261" s="25"/>
      <c r="L261" s="49"/>
      <c r="M261" s="25"/>
      <c r="N261" s="25"/>
      <c r="P261" s="19"/>
    </row>
    <row r="262" spans="1:16" ht="12.75" customHeight="1">
      <c r="A262" s="19"/>
      <c r="B262" s="19"/>
      <c r="C262" s="19"/>
      <c r="D262" s="50"/>
      <c r="E262" s="48"/>
      <c r="F262" s="48"/>
      <c r="G262" s="48"/>
      <c r="H262" s="48"/>
      <c r="I262" s="49"/>
      <c r="J262" s="25"/>
      <c r="K262" s="25"/>
      <c r="L262" s="49"/>
      <c r="M262" s="25"/>
      <c r="N262" s="25"/>
      <c r="P262" s="19"/>
    </row>
    <row r="263" spans="1:16" ht="12.75" customHeight="1">
      <c r="A263" s="19"/>
      <c r="B263" s="19"/>
      <c r="C263" s="19"/>
      <c r="D263" s="50"/>
      <c r="E263" s="48"/>
      <c r="F263" s="48"/>
      <c r="G263" s="48"/>
      <c r="H263" s="48"/>
      <c r="I263" s="49"/>
      <c r="J263" s="25"/>
      <c r="K263" s="25"/>
      <c r="L263" s="49"/>
      <c r="M263" s="25"/>
      <c r="N263" s="25"/>
      <c r="P263" s="19"/>
    </row>
    <row r="264" spans="1:16" ht="12.75" customHeight="1">
      <c r="A264" s="19"/>
      <c r="B264" s="19"/>
      <c r="C264" s="19"/>
      <c r="D264" s="50"/>
      <c r="E264" s="48"/>
      <c r="F264" s="48"/>
      <c r="G264" s="48"/>
      <c r="H264" s="48"/>
      <c r="I264" s="49"/>
      <c r="J264" s="25"/>
      <c r="K264" s="25"/>
      <c r="L264" s="49"/>
      <c r="M264" s="25"/>
      <c r="N264" s="25"/>
      <c r="P264" s="19"/>
    </row>
    <row r="265" spans="1:16" ht="12.75" customHeight="1">
      <c r="A265" s="19"/>
      <c r="B265" s="19"/>
      <c r="C265" s="19"/>
      <c r="D265" s="50"/>
      <c r="E265" s="48"/>
      <c r="F265" s="48"/>
      <c r="G265" s="48"/>
      <c r="H265" s="48"/>
      <c r="I265" s="49"/>
      <c r="J265" s="25"/>
      <c r="K265" s="25"/>
      <c r="L265" s="49"/>
      <c r="M265" s="25"/>
      <c r="N265" s="25"/>
      <c r="P265" s="19"/>
    </row>
    <row r="266" spans="1:16" ht="12.75" customHeight="1">
      <c r="A266" s="19"/>
      <c r="B266" s="19"/>
      <c r="C266" s="19"/>
      <c r="D266" s="50"/>
      <c r="E266" s="48"/>
      <c r="F266" s="48"/>
      <c r="G266" s="48"/>
      <c r="H266" s="48"/>
      <c r="I266" s="49"/>
      <c r="J266" s="25"/>
      <c r="K266" s="25"/>
      <c r="L266" s="49"/>
      <c r="M266" s="25"/>
      <c r="N266" s="25"/>
      <c r="P266" s="19"/>
    </row>
    <row r="267" spans="1:16" ht="12.75" customHeight="1">
      <c r="A267" s="19"/>
      <c r="B267" s="19"/>
      <c r="C267" s="19"/>
      <c r="D267" s="50"/>
      <c r="E267" s="48"/>
      <c r="F267" s="48"/>
      <c r="G267" s="48"/>
      <c r="H267" s="48"/>
      <c r="I267" s="49"/>
      <c r="J267" s="25"/>
      <c r="K267" s="25"/>
      <c r="L267" s="49"/>
      <c r="M267" s="25"/>
      <c r="N267" s="25"/>
      <c r="P267" s="19"/>
    </row>
    <row r="268" spans="1:16" ht="12.75" customHeight="1">
      <c r="A268" s="19"/>
      <c r="B268" s="19"/>
      <c r="C268" s="19"/>
      <c r="D268" s="50"/>
      <c r="E268" s="48"/>
      <c r="F268" s="48"/>
      <c r="G268" s="48"/>
      <c r="H268" s="48"/>
      <c r="I268" s="49"/>
      <c r="J268" s="25"/>
      <c r="K268" s="25"/>
      <c r="L268" s="49"/>
      <c r="M268" s="25"/>
      <c r="N268" s="25"/>
      <c r="P268" s="19"/>
    </row>
    <row r="269" spans="1:16" ht="12.75" customHeight="1">
      <c r="A269" s="19"/>
      <c r="B269" s="19"/>
      <c r="C269" s="19"/>
      <c r="D269" s="50"/>
      <c r="E269" s="48"/>
      <c r="F269" s="48"/>
      <c r="G269" s="48"/>
      <c r="H269" s="48"/>
      <c r="I269" s="49"/>
      <c r="J269" s="25"/>
      <c r="K269" s="25"/>
      <c r="L269" s="49"/>
      <c r="M269" s="25"/>
      <c r="N269" s="25"/>
      <c r="P269" s="19"/>
    </row>
    <row r="270" spans="1:16" ht="12.75" customHeight="1">
      <c r="A270" s="19"/>
      <c r="B270" s="19"/>
      <c r="C270" s="19"/>
      <c r="D270" s="50"/>
      <c r="E270" s="48"/>
      <c r="F270" s="48"/>
      <c r="G270" s="48"/>
      <c r="H270" s="48"/>
      <c r="I270" s="49"/>
      <c r="J270" s="25"/>
      <c r="K270" s="25"/>
      <c r="L270" s="49"/>
      <c r="M270" s="25"/>
      <c r="N270" s="25"/>
      <c r="P270" s="19"/>
    </row>
    <row r="271" spans="1:16" ht="12.75" customHeight="1">
      <c r="A271" s="19"/>
      <c r="B271" s="19"/>
      <c r="C271" s="19"/>
      <c r="D271" s="50"/>
      <c r="E271" s="48"/>
      <c r="F271" s="48"/>
      <c r="G271" s="48"/>
      <c r="H271" s="48"/>
      <c r="I271" s="49"/>
      <c r="J271" s="25"/>
      <c r="K271" s="25"/>
      <c r="L271" s="49"/>
      <c r="M271" s="25"/>
      <c r="N271" s="25"/>
      <c r="P271" s="19"/>
    </row>
    <row r="272" spans="1:16" ht="12.75" customHeight="1">
      <c r="A272" s="19"/>
      <c r="B272" s="19"/>
      <c r="C272" s="19"/>
      <c r="D272" s="50"/>
      <c r="E272" s="48"/>
      <c r="F272" s="48"/>
      <c r="G272" s="48"/>
      <c r="H272" s="48"/>
      <c r="I272" s="49"/>
      <c r="J272" s="25"/>
      <c r="K272" s="25"/>
      <c r="L272" s="49"/>
      <c r="M272" s="25"/>
      <c r="N272" s="25"/>
      <c r="P272" s="19"/>
    </row>
    <row r="273" spans="1:16" ht="12.75" customHeight="1">
      <c r="A273" s="19"/>
      <c r="B273" s="19"/>
      <c r="C273" s="19"/>
      <c r="D273" s="50"/>
      <c r="E273" s="48"/>
      <c r="F273" s="48"/>
      <c r="G273" s="48"/>
      <c r="H273" s="48"/>
      <c r="I273" s="49"/>
      <c r="J273" s="25"/>
      <c r="K273" s="25"/>
      <c r="L273" s="49"/>
      <c r="M273" s="25"/>
      <c r="N273" s="25"/>
      <c r="P273" s="19"/>
    </row>
    <row r="274" spans="1:16" ht="12.75" customHeight="1">
      <c r="A274" s="19"/>
      <c r="B274" s="19"/>
      <c r="C274" s="19"/>
      <c r="D274" s="50"/>
      <c r="E274" s="48"/>
      <c r="F274" s="48"/>
      <c r="G274" s="48"/>
      <c r="H274" s="48"/>
      <c r="I274" s="49"/>
      <c r="J274" s="25"/>
      <c r="K274" s="25"/>
      <c r="L274" s="49"/>
      <c r="M274" s="25"/>
      <c r="N274" s="25"/>
      <c r="P274" s="19"/>
    </row>
    <row r="275" spans="1:16" ht="12.75" customHeight="1">
      <c r="A275" s="19"/>
      <c r="B275" s="19"/>
      <c r="C275" s="19"/>
      <c r="D275" s="50"/>
      <c r="E275" s="48"/>
      <c r="F275" s="48"/>
      <c r="G275" s="48"/>
      <c r="H275" s="48"/>
      <c r="I275" s="49"/>
      <c r="J275" s="25"/>
      <c r="K275" s="25"/>
      <c r="L275" s="49"/>
      <c r="M275" s="25"/>
      <c r="N275" s="25"/>
      <c r="P275" s="19"/>
    </row>
    <row r="276" spans="1:16" ht="12.75" customHeight="1">
      <c r="A276" s="19"/>
      <c r="B276" s="19"/>
      <c r="C276" s="19"/>
      <c r="D276" s="50"/>
      <c r="E276" s="48"/>
      <c r="F276" s="48"/>
      <c r="G276" s="48"/>
      <c r="H276" s="48"/>
      <c r="I276" s="49"/>
      <c r="J276" s="25"/>
      <c r="K276" s="25"/>
      <c r="L276" s="49"/>
      <c r="M276" s="25"/>
      <c r="N276" s="25"/>
      <c r="P276" s="19"/>
    </row>
    <row r="277" spans="1:16" ht="12.75" customHeight="1">
      <c r="A277" s="19"/>
      <c r="B277" s="19"/>
      <c r="C277" s="19"/>
      <c r="D277" s="50"/>
      <c r="E277" s="48"/>
      <c r="F277" s="48"/>
      <c r="G277" s="48"/>
      <c r="H277" s="48"/>
      <c r="I277" s="49"/>
      <c r="J277" s="25"/>
      <c r="K277" s="25"/>
      <c r="L277" s="49"/>
      <c r="M277" s="25"/>
      <c r="N277" s="25"/>
      <c r="P277" s="19"/>
    </row>
    <row r="278" spans="1:16" ht="12.75" customHeight="1">
      <c r="A278" s="19"/>
      <c r="B278" s="19"/>
      <c r="C278" s="19"/>
      <c r="D278" s="50"/>
      <c r="E278" s="48"/>
      <c r="F278" s="48"/>
      <c r="G278" s="48"/>
      <c r="H278" s="48"/>
      <c r="I278" s="49"/>
      <c r="J278" s="25"/>
      <c r="K278" s="25"/>
      <c r="L278" s="49"/>
      <c r="M278" s="25"/>
      <c r="N278" s="25"/>
      <c r="P278" s="19"/>
    </row>
    <row r="279" spans="1:16" ht="12.75" customHeight="1">
      <c r="A279" s="19"/>
      <c r="B279" s="19"/>
      <c r="C279" s="19"/>
      <c r="D279" s="50"/>
      <c r="E279" s="48"/>
      <c r="F279" s="48"/>
      <c r="G279" s="48"/>
      <c r="H279" s="48"/>
      <c r="I279" s="49"/>
      <c r="J279" s="25"/>
      <c r="K279" s="25"/>
      <c r="L279" s="49"/>
      <c r="M279" s="25"/>
      <c r="N279" s="25"/>
      <c r="P279" s="19"/>
    </row>
    <row r="280" spans="1:16" ht="12.75" customHeight="1">
      <c r="A280" s="19"/>
      <c r="B280" s="19"/>
      <c r="C280" s="19"/>
      <c r="D280" s="50"/>
      <c r="E280" s="48"/>
      <c r="F280" s="48"/>
      <c r="G280" s="48"/>
      <c r="H280" s="48"/>
      <c r="I280" s="49"/>
      <c r="J280" s="25"/>
      <c r="K280" s="25"/>
      <c r="L280" s="49"/>
      <c r="M280" s="25"/>
      <c r="N280" s="25"/>
      <c r="P280" s="19"/>
    </row>
    <row r="281" spans="1:16" ht="12.75" customHeight="1">
      <c r="A281" s="19"/>
      <c r="B281" s="19"/>
      <c r="C281" s="19"/>
      <c r="D281" s="50"/>
      <c r="E281" s="48"/>
      <c r="F281" s="48"/>
      <c r="G281" s="48"/>
      <c r="H281" s="48"/>
      <c r="I281" s="49"/>
      <c r="J281" s="25"/>
      <c r="K281" s="25"/>
      <c r="L281" s="49"/>
      <c r="M281" s="25"/>
      <c r="N281" s="25"/>
      <c r="P281" s="19"/>
    </row>
    <row r="282" spans="1:16" ht="12.75" customHeight="1">
      <c r="A282" s="19"/>
      <c r="B282" s="19"/>
      <c r="C282" s="19"/>
      <c r="D282" s="50"/>
      <c r="E282" s="48"/>
      <c r="F282" s="48"/>
      <c r="G282" s="48"/>
      <c r="H282" s="48"/>
      <c r="I282" s="49"/>
      <c r="J282" s="25"/>
      <c r="K282" s="25"/>
      <c r="L282" s="49"/>
      <c r="M282" s="25"/>
      <c r="N282" s="25"/>
      <c r="P282" s="19"/>
    </row>
    <row r="283" spans="1:16" ht="12.75" customHeight="1">
      <c r="A283" s="19"/>
      <c r="B283" s="19"/>
      <c r="C283" s="19"/>
      <c r="D283" s="50"/>
      <c r="E283" s="48"/>
      <c r="F283" s="48"/>
      <c r="G283" s="48"/>
      <c r="H283" s="48"/>
      <c r="I283" s="49"/>
      <c r="J283" s="25"/>
      <c r="K283" s="25"/>
      <c r="L283" s="49"/>
      <c r="M283" s="25"/>
      <c r="N283" s="25"/>
      <c r="P283" s="19"/>
    </row>
    <row r="284" spans="1:16" ht="12.75" customHeight="1">
      <c r="A284" s="19"/>
      <c r="B284" s="19"/>
      <c r="C284" s="19"/>
      <c r="D284" s="50"/>
      <c r="E284" s="48"/>
      <c r="F284" s="48"/>
      <c r="G284" s="48"/>
      <c r="H284" s="48"/>
      <c r="I284" s="49"/>
      <c r="J284" s="25"/>
      <c r="K284" s="25"/>
      <c r="L284" s="49"/>
      <c r="M284" s="25"/>
      <c r="N284" s="25"/>
      <c r="P284" s="19"/>
    </row>
    <row r="285" spans="1:16" ht="12.75" customHeight="1">
      <c r="A285" s="19"/>
      <c r="B285" s="19"/>
      <c r="C285" s="19"/>
      <c r="D285" s="50"/>
      <c r="E285" s="48"/>
      <c r="F285" s="48"/>
      <c r="G285" s="48"/>
      <c r="H285" s="48"/>
      <c r="I285" s="49"/>
      <c r="J285" s="25"/>
      <c r="K285" s="25"/>
      <c r="L285" s="49"/>
      <c r="M285" s="25"/>
      <c r="N285" s="25"/>
      <c r="P285" s="19"/>
    </row>
    <row r="286" spans="1:16" ht="12.75" customHeight="1">
      <c r="A286" s="19"/>
      <c r="B286" s="19"/>
      <c r="C286" s="19"/>
      <c r="D286" s="50"/>
      <c r="E286" s="48"/>
      <c r="F286" s="48"/>
      <c r="G286" s="48"/>
      <c r="H286" s="48"/>
      <c r="I286" s="49"/>
      <c r="J286" s="25"/>
      <c r="K286" s="25"/>
      <c r="L286" s="49"/>
      <c r="M286" s="25"/>
      <c r="N286" s="25"/>
      <c r="P286" s="19"/>
    </row>
    <row r="287" spans="1:16" ht="12.75" customHeight="1">
      <c r="A287" s="19"/>
      <c r="B287" s="19"/>
      <c r="C287" s="19"/>
      <c r="D287" s="50"/>
      <c r="E287" s="48"/>
      <c r="F287" s="48"/>
      <c r="G287" s="48"/>
      <c r="H287" s="48"/>
      <c r="I287" s="49"/>
      <c r="J287" s="25"/>
      <c r="K287" s="25"/>
      <c r="L287" s="49"/>
      <c r="M287" s="25"/>
      <c r="N287" s="25"/>
      <c r="P287" s="19"/>
    </row>
    <row r="288" spans="1:16" ht="12.75" customHeight="1">
      <c r="A288" s="19"/>
      <c r="B288" s="19"/>
      <c r="C288" s="19"/>
      <c r="D288" s="50"/>
      <c r="E288" s="48"/>
      <c r="F288" s="48"/>
      <c r="G288" s="48"/>
      <c r="H288" s="48"/>
      <c r="I288" s="49"/>
      <c r="J288" s="25"/>
      <c r="K288" s="25"/>
      <c r="L288" s="49"/>
      <c r="M288" s="25"/>
      <c r="N288" s="25"/>
      <c r="P288" s="19"/>
    </row>
    <row r="289" spans="1:16" ht="12.75" customHeight="1">
      <c r="A289" s="19"/>
      <c r="B289" s="19"/>
      <c r="C289" s="19"/>
      <c r="D289" s="50"/>
      <c r="E289" s="48"/>
      <c r="F289" s="48"/>
      <c r="G289" s="48"/>
      <c r="H289" s="48"/>
      <c r="I289" s="49"/>
      <c r="J289" s="25"/>
      <c r="K289" s="25"/>
      <c r="L289" s="49"/>
      <c r="M289" s="25"/>
      <c r="N289" s="25"/>
      <c r="P289" s="19"/>
    </row>
    <row r="290" spans="1:16" ht="12.75" customHeight="1">
      <c r="A290" s="19"/>
      <c r="B290" s="19"/>
      <c r="C290" s="19"/>
      <c r="D290" s="50"/>
      <c r="E290" s="48"/>
      <c r="F290" s="48"/>
      <c r="G290" s="48"/>
      <c r="H290" s="48"/>
      <c r="I290" s="49"/>
      <c r="J290" s="25"/>
      <c r="K290" s="25"/>
      <c r="L290" s="49"/>
      <c r="M290" s="25"/>
      <c r="N290" s="25"/>
      <c r="P290" s="19"/>
    </row>
    <row r="291" spans="1:16" ht="12.75" customHeight="1">
      <c r="A291" s="19"/>
      <c r="B291" s="19"/>
      <c r="C291" s="19"/>
      <c r="D291" s="50"/>
      <c r="E291" s="48"/>
      <c r="F291" s="48"/>
      <c r="G291" s="48"/>
      <c r="H291" s="48"/>
      <c r="I291" s="49"/>
      <c r="J291" s="25"/>
      <c r="K291" s="25"/>
      <c r="L291" s="49"/>
      <c r="M291" s="25"/>
      <c r="N291" s="25"/>
      <c r="P291" s="19"/>
    </row>
    <row r="292" spans="1:16" ht="12.75" customHeight="1">
      <c r="A292" s="19"/>
      <c r="B292" s="19"/>
      <c r="C292" s="19"/>
      <c r="D292" s="50"/>
      <c r="E292" s="48"/>
      <c r="F292" s="48"/>
      <c r="G292" s="48"/>
      <c r="H292" s="48"/>
      <c r="I292" s="49"/>
      <c r="J292" s="25"/>
      <c r="K292" s="25"/>
      <c r="L292" s="49"/>
      <c r="M292" s="25"/>
      <c r="N292" s="25"/>
      <c r="P292" s="19"/>
    </row>
    <row r="293" spans="1:16" ht="12.75" customHeight="1">
      <c r="A293" s="19"/>
      <c r="B293" s="19"/>
      <c r="C293" s="19"/>
      <c r="D293" s="50"/>
      <c r="E293" s="48"/>
      <c r="F293" s="48"/>
      <c r="G293" s="48"/>
      <c r="H293" s="48"/>
      <c r="I293" s="49"/>
      <c r="J293" s="25"/>
      <c r="K293" s="25"/>
      <c r="L293" s="49"/>
      <c r="M293" s="25"/>
      <c r="N293" s="25"/>
      <c r="P293" s="19"/>
    </row>
    <row r="294" spans="1:16" ht="12.75" customHeight="1">
      <c r="A294" s="19"/>
      <c r="B294" s="19"/>
      <c r="C294" s="19"/>
      <c r="D294" s="50"/>
      <c r="E294" s="48"/>
      <c r="F294" s="48"/>
      <c r="G294" s="48"/>
      <c r="H294" s="48"/>
      <c r="I294" s="49"/>
      <c r="J294" s="25"/>
      <c r="K294" s="25"/>
      <c r="L294" s="49"/>
      <c r="M294" s="25"/>
      <c r="N294" s="25"/>
      <c r="P294" s="19"/>
    </row>
    <row r="295" spans="1:16" ht="12.75" customHeight="1">
      <c r="A295" s="19"/>
      <c r="B295" s="19"/>
      <c r="C295" s="19"/>
      <c r="D295" s="50"/>
      <c r="E295" s="48"/>
      <c r="F295" s="48"/>
      <c r="G295" s="48"/>
      <c r="H295" s="48"/>
      <c r="I295" s="49"/>
      <c r="J295" s="25"/>
      <c r="K295" s="25"/>
      <c r="L295" s="49"/>
      <c r="M295" s="25"/>
      <c r="N295" s="25"/>
      <c r="P295" s="19"/>
    </row>
    <row r="296" spans="1:16" ht="12.75" customHeight="1">
      <c r="A296" s="19"/>
      <c r="B296" s="19"/>
      <c r="C296" s="19"/>
      <c r="D296" s="50"/>
      <c r="E296" s="48"/>
      <c r="F296" s="48"/>
      <c r="G296" s="48"/>
      <c r="H296" s="48"/>
      <c r="I296" s="49"/>
      <c r="J296" s="25"/>
      <c r="K296" s="25"/>
      <c r="L296" s="49"/>
      <c r="M296" s="25"/>
      <c r="N296" s="25"/>
      <c r="P296" s="19"/>
    </row>
    <row r="297" spans="1:16" ht="12.75" customHeight="1">
      <c r="A297" s="19"/>
      <c r="B297" s="19"/>
      <c r="C297" s="19"/>
      <c r="D297" s="50"/>
      <c r="E297" s="48"/>
      <c r="F297" s="48"/>
      <c r="G297" s="48"/>
      <c r="H297" s="48"/>
      <c r="I297" s="49"/>
      <c r="J297" s="25"/>
      <c r="K297" s="25"/>
      <c r="L297" s="49"/>
      <c r="M297" s="25"/>
      <c r="N297" s="25"/>
      <c r="P297" s="19"/>
    </row>
    <row r="298" spans="1:16" ht="12.75" customHeight="1">
      <c r="A298" s="19"/>
      <c r="B298" s="19"/>
      <c r="C298" s="19"/>
      <c r="D298" s="50"/>
      <c r="E298" s="48"/>
      <c r="F298" s="48"/>
      <c r="G298" s="48"/>
      <c r="H298" s="48"/>
      <c r="I298" s="49"/>
      <c r="J298" s="25"/>
      <c r="K298" s="25"/>
      <c r="L298" s="49"/>
      <c r="M298" s="25"/>
      <c r="N298" s="25"/>
      <c r="P298" s="19"/>
    </row>
    <row r="299" spans="1:16" ht="12.75" customHeight="1">
      <c r="A299" s="19"/>
      <c r="B299" s="19"/>
      <c r="C299" s="19"/>
      <c r="D299" s="50"/>
      <c r="E299" s="48"/>
      <c r="F299" s="48"/>
      <c r="G299" s="48"/>
      <c r="H299" s="48"/>
      <c r="I299" s="49"/>
      <c r="J299" s="25"/>
      <c r="K299" s="25"/>
      <c r="L299" s="49"/>
      <c r="M299" s="25"/>
      <c r="N299" s="25"/>
      <c r="P299" s="19"/>
    </row>
    <row r="300" spans="1:16" ht="12.75" customHeight="1">
      <c r="A300" s="19"/>
      <c r="B300" s="19"/>
      <c r="C300" s="19"/>
      <c r="D300" s="50"/>
      <c r="E300" s="48"/>
      <c r="F300" s="48"/>
      <c r="G300" s="48"/>
      <c r="H300" s="48"/>
      <c r="I300" s="49"/>
      <c r="J300" s="25"/>
      <c r="K300" s="25"/>
      <c r="L300" s="49"/>
      <c r="M300" s="25"/>
      <c r="N300" s="25"/>
      <c r="P300" s="19"/>
    </row>
    <row r="301" spans="1:16" ht="12.75" customHeight="1">
      <c r="A301" s="19"/>
      <c r="B301" s="19"/>
      <c r="C301" s="19"/>
      <c r="D301" s="50"/>
      <c r="E301" s="48"/>
      <c r="F301" s="48"/>
      <c r="G301" s="48"/>
      <c r="H301" s="48"/>
      <c r="I301" s="49"/>
      <c r="J301" s="25"/>
      <c r="K301" s="25"/>
      <c r="L301" s="49"/>
      <c r="M301" s="25"/>
      <c r="N301" s="25"/>
      <c r="P301" s="19"/>
    </row>
    <row r="302" spans="1:16" ht="12.75" customHeight="1">
      <c r="A302" s="19"/>
      <c r="B302" s="19"/>
      <c r="C302" s="19"/>
      <c r="D302" s="50"/>
      <c r="E302" s="48"/>
      <c r="F302" s="48"/>
      <c r="G302" s="48"/>
      <c r="H302" s="48"/>
      <c r="I302" s="49"/>
      <c r="J302" s="25"/>
      <c r="K302" s="25"/>
      <c r="L302" s="49"/>
      <c r="M302" s="25"/>
      <c r="N302" s="25"/>
      <c r="P302" s="19"/>
    </row>
    <row r="303" spans="1:16" ht="12.75" customHeight="1">
      <c r="A303" s="19"/>
      <c r="B303" s="19"/>
      <c r="C303" s="19"/>
      <c r="D303" s="50"/>
      <c r="E303" s="48"/>
      <c r="F303" s="48"/>
      <c r="G303" s="48"/>
      <c r="H303" s="48"/>
      <c r="I303" s="49"/>
      <c r="J303" s="25"/>
      <c r="K303" s="25"/>
      <c r="L303" s="49"/>
      <c r="M303" s="25"/>
      <c r="N303" s="25"/>
      <c r="P303" s="19"/>
    </row>
    <row r="304" spans="1:16" ht="12.75" customHeight="1">
      <c r="A304" s="19"/>
      <c r="B304" s="19"/>
      <c r="C304" s="19"/>
      <c r="D304" s="50"/>
      <c r="E304" s="48"/>
      <c r="F304" s="48"/>
      <c r="G304" s="48"/>
      <c r="H304" s="48"/>
      <c r="I304" s="49"/>
      <c r="J304" s="25"/>
      <c r="K304" s="25"/>
      <c r="L304" s="49"/>
      <c r="M304" s="25"/>
      <c r="N304" s="25"/>
      <c r="P304" s="19"/>
    </row>
    <row r="305" spans="1:16" ht="12.75" customHeight="1">
      <c r="A305" s="19"/>
      <c r="B305" s="19"/>
      <c r="C305" s="19"/>
      <c r="D305" s="50"/>
      <c r="E305" s="48"/>
      <c r="F305" s="48"/>
      <c r="G305" s="48"/>
      <c r="H305" s="48"/>
      <c r="I305" s="49"/>
      <c r="J305" s="25"/>
      <c r="K305" s="25"/>
      <c r="L305" s="49"/>
      <c r="M305" s="25"/>
      <c r="N305" s="25"/>
      <c r="P305" s="19"/>
    </row>
    <row r="306" spans="1:16" ht="12.75" customHeight="1">
      <c r="A306" s="19"/>
      <c r="B306" s="19"/>
      <c r="C306" s="19"/>
      <c r="D306" s="50"/>
      <c r="E306" s="48"/>
      <c r="F306" s="48"/>
      <c r="G306" s="48"/>
      <c r="H306" s="48"/>
      <c r="I306" s="49"/>
      <c r="J306" s="25"/>
      <c r="K306" s="25"/>
      <c r="L306" s="49"/>
      <c r="M306" s="25"/>
      <c r="N306" s="25"/>
      <c r="P306" s="19"/>
    </row>
    <row r="307" spans="1:16" ht="12.75" customHeight="1">
      <c r="A307" s="19"/>
      <c r="B307" s="19"/>
      <c r="C307" s="19"/>
      <c r="D307" s="50"/>
      <c r="E307" s="48"/>
      <c r="F307" s="48"/>
      <c r="G307" s="48"/>
      <c r="H307" s="48"/>
      <c r="I307" s="49"/>
      <c r="J307" s="25"/>
      <c r="K307" s="25"/>
      <c r="L307" s="49"/>
      <c r="M307" s="25"/>
      <c r="N307" s="25"/>
      <c r="P307" s="19"/>
    </row>
    <row r="308" spans="1:16" ht="12.75" customHeight="1">
      <c r="A308" s="19"/>
      <c r="B308" s="19"/>
      <c r="C308" s="19"/>
      <c r="D308" s="50"/>
      <c r="E308" s="48"/>
      <c r="F308" s="48"/>
      <c r="G308" s="48"/>
      <c r="H308" s="48"/>
      <c r="I308" s="49"/>
      <c r="J308" s="25"/>
      <c r="K308" s="25"/>
      <c r="L308" s="49"/>
      <c r="M308" s="25"/>
      <c r="N308" s="25"/>
      <c r="P308" s="19"/>
    </row>
    <row r="309" spans="1:16" ht="12.75" customHeight="1">
      <c r="A309" s="19"/>
      <c r="B309" s="19"/>
      <c r="C309" s="19"/>
      <c r="D309" s="50"/>
      <c r="E309" s="48"/>
      <c r="F309" s="48"/>
      <c r="G309" s="48"/>
      <c r="H309" s="48"/>
      <c r="I309" s="49"/>
      <c r="J309" s="25"/>
      <c r="K309" s="25"/>
      <c r="L309" s="49"/>
      <c r="M309" s="25"/>
      <c r="N309" s="25"/>
      <c r="P309" s="19"/>
    </row>
    <row r="310" spans="1:16" ht="12.75" customHeight="1">
      <c r="A310" s="19"/>
      <c r="B310" s="19"/>
      <c r="C310" s="19"/>
      <c r="D310" s="50"/>
      <c r="E310" s="48"/>
      <c r="F310" s="48"/>
      <c r="G310" s="48"/>
      <c r="H310" s="48"/>
      <c r="I310" s="49"/>
      <c r="J310" s="25"/>
      <c r="K310" s="25"/>
      <c r="L310" s="49"/>
      <c r="M310" s="25"/>
      <c r="N310" s="25"/>
      <c r="P310" s="19"/>
    </row>
    <row r="311" spans="1:16" ht="12.75" customHeight="1">
      <c r="A311" s="19"/>
      <c r="B311" s="19"/>
      <c r="C311" s="19"/>
      <c r="D311" s="50"/>
      <c r="E311" s="48"/>
      <c r="F311" s="48"/>
      <c r="G311" s="48"/>
      <c r="H311" s="48"/>
      <c r="I311" s="49"/>
      <c r="J311" s="25"/>
      <c r="K311" s="25"/>
      <c r="L311" s="49"/>
      <c r="M311" s="25"/>
      <c r="N311" s="25"/>
      <c r="P311" s="19"/>
    </row>
    <row r="312" spans="1:16" ht="12.75" customHeight="1">
      <c r="A312" s="19"/>
      <c r="B312" s="19"/>
      <c r="C312" s="19"/>
      <c r="D312" s="50"/>
      <c r="E312" s="48"/>
      <c r="F312" s="48"/>
      <c r="G312" s="48"/>
      <c r="H312" s="48"/>
      <c r="I312" s="49"/>
      <c r="J312" s="25"/>
      <c r="K312" s="25"/>
      <c r="L312" s="49"/>
      <c r="M312" s="25"/>
      <c r="N312" s="25"/>
      <c r="P312" s="19"/>
    </row>
    <row r="313" spans="1:16" ht="12.75" customHeight="1">
      <c r="A313" s="19"/>
      <c r="B313" s="19"/>
      <c r="C313" s="19"/>
      <c r="D313" s="50"/>
      <c r="E313" s="48"/>
      <c r="F313" s="48"/>
      <c r="G313" s="48"/>
      <c r="H313" s="48"/>
      <c r="I313" s="49"/>
      <c r="J313" s="25"/>
      <c r="K313" s="25"/>
      <c r="L313" s="49"/>
      <c r="M313" s="25"/>
      <c r="N313" s="25"/>
      <c r="P313" s="19"/>
    </row>
    <row r="314" spans="1:16" ht="12.75" customHeight="1">
      <c r="A314" s="19"/>
      <c r="B314" s="19"/>
      <c r="C314" s="19"/>
      <c r="D314" s="50"/>
      <c r="E314" s="48"/>
      <c r="F314" s="48"/>
      <c r="G314" s="48"/>
      <c r="H314" s="48"/>
      <c r="I314" s="49"/>
      <c r="J314" s="25"/>
      <c r="K314" s="25"/>
      <c r="L314" s="49"/>
      <c r="M314" s="25"/>
      <c r="N314" s="25"/>
      <c r="P314" s="19"/>
    </row>
    <row r="315" spans="1:16" ht="12.75" customHeight="1">
      <c r="A315" s="19"/>
      <c r="B315" s="19"/>
      <c r="C315" s="19"/>
      <c r="D315" s="50"/>
      <c r="E315" s="48"/>
      <c r="F315" s="48"/>
      <c r="G315" s="48"/>
      <c r="H315" s="48"/>
      <c r="I315" s="49"/>
      <c r="J315" s="25"/>
      <c r="K315" s="25"/>
      <c r="L315" s="49"/>
      <c r="M315" s="25"/>
      <c r="N315" s="25"/>
      <c r="P315" s="19"/>
    </row>
    <row r="316" spans="1:16" ht="12.75" customHeight="1">
      <c r="A316" s="19"/>
      <c r="B316" s="19"/>
      <c r="C316" s="19"/>
      <c r="D316" s="50"/>
      <c r="E316" s="48"/>
      <c r="F316" s="48"/>
      <c r="G316" s="48"/>
      <c r="H316" s="48"/>
      <c r="I316" s="49"/>
      <c r="J316" s="25"/>
      <c r="K316" s="25"/>
      <c r="L316" s="49"/>
      <c r="M316" s="25"/>
      <c r="N316" s="25"/>
      <c r="P316" s="19"/>
    </row>
    <row r="317" spans="1:16" ht="12.75" customHeight="1">
      <c r="A317" s="19"/>
      <c r="B317" s="19"/>
      <c r="C317" s="19"/>
      <c r="D317" s="50"/>
      <c r="E317" s="48"/>
      <c r="F317" s="48"/>
      <c r="G317" s="48"/>
      <c r="H317" s="48"/>
      <c r="I317" s="49"/>
      <c r="J317" s="25"/>
      <c r="K317" s="25"/>
      <c r="L317" s="49"/>
      <c r="M317" s="25"/>
      <c r="N317" s="25"/>
      <c r="P317" s="19"/>
    </row>
    <row r="318" spans="1:16" ht="12.75" customHeight="1">
      <c r="A318" s="19"/>
      <c r="B318" s="19"/>
      <c r="C318" s="19"/>
      <c r="D318" s="50"/>
      <c r="E318" s="48"/>
      <c r="F318" s="48"/>
      <c r="G318" s="48"/>
      <c r="H318" s="48"/>
      <c r="I318" s="49"/>
      <c r="J318" s="25"/>
      <c r="K318" s="25"/>
      <c r="L318" s="49"/>
      <c r="M318" s="25"/>
      <c r="N318" s="25"/>
      <c r="P318" s="19"/>
    </row>
    <row r="319" spans="1:16" ht="12.75" customHeight="1">
      <c r="A319" s="19"/>
      <c r="B319" s="19"/>
      <c r="C319" s="19"/>
      <c r="D319" s="50"/>
      <c r="E319" s="48"/>
      <c r="F319" s="48"/>
      <c r="G319" s="48"/>
      <c r="H319" s="48"/>
      <c r="I319" s="49"/>
      <c r="J319" s="25"/>
      <c r="K319" s="25"/>
      <c r="L319" s="49"/>
      <c r="M319" s="25"/>
      <c r="N319" s="25"/>
      <c r="P319" s="19"/>
    </row>
    <row r="320" spans="1:16" ht="12.75" customHeight="1">
      <c r="A320" s="19"/>
      <c r="B320" s="19"/>
      <c r="C320" s="19"/>
      <c r="D320" s="50"/>
      <c r="E320" s="48"/>
      <c r="F320" s="48"/>
      <c r="G320" s="48"/>
      <c r="H320" s="48"/>
      <c r="I320" s="49"/>
      <c r="J320" s="25"/>
      <c r="K320" s="25"/>
      <c r="L320" s="49"/>
      <c r="M320" s="25"/>
      <c r="N320" s="25"/>
      <c r="P320" s="19"/>
    </row>
    <row r="321" spans="1:16" ht="12.75" customHeight="1">
      <c r="A321" s="19"/>
      <c r="B321" s="19"/>
      <c r="C321" s="19"/>
      <c r="D321" s="50"/>
      <c r="E321" s="48"/>
      <c r="F321" s="48"/>
      <c r="G321" s="48"/>
      <c r="H321" s="48"/>
      <c r="I321" s="49"/>
      <c r="J321" s="25"/>
      <c r="K321" s="25"/>
      <c r="L321" s="49"/>
      <c r="M321" s="25"/>
      <c r="N321" s="25"/>
      <c r="P321" s="19"/>
    </row>
    <row r="322" spans="1:16" ht="12.75" customHeight="1">
      <c r="A322" s="19"/>
      <c r="B322" s="19"/>
      <c r="C322" s="19"/>
      <c r="D322" s="50"/>
      <c r="E322" s="48"/>
      <c r="F322" s="48"/>
      <c r="G322" s="48"/>
      <c r="H322" s="48"/>
      <c r="I322" s="49"/>
      <c r="J322" s="25"/>
      <c r="K322" s="25"/>
      <c r="L322" s="49"/>
      <c r="M322" s="25"/>
      <c r="N322" s="25"/>
      <c r="P322" s="19"/>
    </row>
    <row r="323" spans="1:16" ht="12.75" customHeight="1">
      <c r="A323" s="19"/>
      <c r="B323" s="19"/>
      <c r="C323" s="19"/>
      <c r="D323" s="50"/>
      <c r="E323" s="48"/>
      <c r="F323" s="48"/>
      <c r="G323" s="48"/>
      <c r="H323" s="48"/>
      <c r="I323" s="49"/>
      <c r="J323" s="25"/>
      <c r="K323" s="25"/>
      <c r="L323" s="49"/>
      <c r="M323" s="25"/>
      <c r="N323" s="25"/>
      <c r="P323" s="19"/>
    </row>
    <row r="324" spans="1:16" ht="12.75" customHeight="1">
      <c r="A324" s="19"/>
      <c r="B324" s="19"/>
      <c r="C324" s="19"/>
      <c r="D324" s="50"/>
      <c r="E324" s="48"/>
      <c r="F324" s="48"/>
      <c r="G324" s="48"/>
      <c r="H324" s="48"/>
      <c r="I324" s="49"/>
      <c r="J324" s="25"/>
      <c r="K324" s="25"/>
      <c r="L324" s="49"/>
      <c r="M324" s="25"/>
      <c r="N324" s="25"/>
      <c r="P324" s="19"/>
    </row>
    <row r="325" spans="1:16" ht="12.75" customHeight="1">
      <c r="A325" s="19"/>
      <c r="B325" s="19"/>
      <c r="C325" s="19"/>
      <c r="D325" s="50"/>
      <c r="E325" s="48"/>
      <c r="F325" s="48"/>
      <c r="G325" s="48"/>
      <c r="H325" s="48"/>
      <c r="I325" s="49"/>
      <c r="J325" s="25"/>
      <c r="K325" s="25"/>
      <c r="L325" s="49"/>
      <c r="M325" s="25"/>
      <c r="N325" s="25"/>
      <c r="P325" s="19"/>
    </row>
    <row r="326" spans="1:16" ht="12.75" customHeight="1">
      <c r="A326" s="19"/>
      <c r="B326" s="19"/>
      <c r="C326" s="19"/>
      <c r="D326" s="50"/>
      <c r="E326" s="48"/>
      <c r="F326" s="48"/>
      <c r="G326" s="48"/>
      <c r="H326" s="48"/>
      <c r="I326" s="49"/>
      <c r="J326" s="25"/>
      <c r="K326" s="25"/>
      <c r="L326" s="49"/>
      <c r="M326" s="25"/>
      <c r="N326" s="25"/>
      <c r="P326" s="19"/>
    </row>
    <row r="327" spans="1:16" ht="12.75" customHeight="1">
      <c r="A327" s="19"/>
      <c r="B327" s="19"/>
      <c r="C327" s="19"/>
      <c r="D327" s="50"/>
      <c r="E327" s="48"/>
      <c r="F327" s="48"/>
      <c r="G327" s="48"/>
      <c r="H327" s="48"/>
      <c r="I327" s="49"/>
      <c r="J327" s="25"/>
      <c r="K327" s="25"/>
      <c r="L327" s="49"/>
      <c r="M327" s="25"/>
      <c r="N327" s="25"/>
      <c r="P327" s="19"/>
    </row>
    <row r="328" spans="1:16" ht="12.75" customHeight="1">
      <c r="A328" s="19"/>
      <c r="B328" s="19"/>
      <c r="C328" s="19"/>
      <c r="D328" s="50"/>
      <c r="E328" s="48"/>
      <c r="F328" s="48"/>
      <c r="G328" s="48"/>
      <c r="H328" s="48"/>
      <c r="I328" s="49"/>
      <c r="J328" s="25"/>
      <c r="K328" s="25"/>
      <c r="L328" s="49"/>
      <c r="M328" s="25"/>
      <c r="N328" s="25"/>
      <c r="P328" s="19"/>
    </row>
    <row r="329" spans="1:16" ht="12.75" customHeight="1">
      <c r="A329" s="19"/>
      <c r="B329" s="19"/>
      <c r="C329" s="19"/>
      <c r="D329" s="50"/>
      <c r="E329" s="48"/>
      <c r="F329" s="48"/>
      <c r="G329" s="48"/>
      <c r="H329" s="48"/>
      <c r="I329" s="49"/>
      <c r="J329" s="25"/>
      <c r="K329" s="25"/>
      <c r="L329" s="49"/>
      <c r="M329" s="25"/>
      <c r="N329" s="25"/>
      <c r="P329" s="19"/>
    </row>
    <row r="330" spans="1:16" ht="12.75" customHeight="1">
      <c r="A330" s="19"/>
      <c r="B330" s="19"/>
      <c r="C330" s="19"/>
      <c r="D330" s="50"/>
      <c r="E330" s="48"/>
      <c r="F330" s="48"/>
      <c r="G330" s="48"/>
      <c r="H330" s="48"/>
      <c r="I330" s="49"/>
      <c r="J330" s="25"/>
      <c r="K330" s="25"/>
      <c r="L330" s="49"/>
      <c r="M330" s="25"/>
      <c r="N330" s="25"/>
      <c r="P330" s="19"/>
    </row>
    <row r="331" spans="1:16" ht="12.75" customHeight="1">
      <c r="A331" s="19"/>
      <c r="B331" s="19"/>
      <c r="C331" s="19"/>
      <c r="D331" s="50"/>
      <c r="E331" s="48"/>
      <c r="F331" s="48"/>
      <c r="G331" s="48"/>
      <c r="H331" s="48"/>
      <c r="I331" s="49"/>
      <c r="J331" s="25"/>
      <c r="K331" s="25"/>
      <c r="L331" s="49"/>
      <c r="M331" s="25"/>
      <c r="N331" s="25"/>
      <c r="P331" s="19"/>
    </row>
    <row r="332" spans="1:16" ht="12.75" customHeight="1">
      <c r="A332" s="19"/>
      <c r="B332" s="19"/>
      <c r="C332" s="19"/>
      <c r="D332" s="50"/>
      <c r="E332" s="48"/>
      <c r="F332" s="48"/>
      <c r="G332" s="48"/>
      <c r="H332" s="48"/>
      <c r="I332" s="49"/>
      <c r="J332" s="25"/>
      <c r="K332" s="25"/>
      <c r="L332" s="49"/>
      <c r="M332" s="25"/>
      <c r="N332" s="25"/>
      <c r="P332" s="19"/>
    </row>
    <row r="333" spans="1:16" ht="12.75" customHeight="1">
      <c r="A333" s="19"/>
      <c r="B333" s="19"/>
      <c r="C333" s="19"/>
      <c r="D333" s="50"/>
      <c r="E333" s="48"/>
      <c r="F333" s="48"/>
      <c r="G333" s="48"/>
      <c r="H333" s="48"/>
      <c r="I333" s="49"/>
      <c r="J333" s="25"/>
      <c r="K333" s="25"/>
      <c r="L333" s="49"/>
      <c r="M333" s="25"/>
      <c r="N333" s="25"/>
      <c r="P333" s="19"/>
    </row>
    <row r="334" spans="1:16" ht="12.75" customHeight="1">
      <c r="A334" s="19"/>
      <c r="B334" s="19"/>
      <c r="C334" s="19"/>
      <c r="D334" s="50"/>
      <c r="E334" s="48"/>
      <c r="F334" s="48"/>
      <c r="G334" s="48"/>
      <c r="H334" s="48"/>
      <c r="I334" s="49"/>
      <c r="J334" s="25"/>
      <c r="K334" s="25"/>
      <c r="L334" s="49"/>
      <c r="M334" s="25"/>
      <c r="N334" s="25"/>
      <c r="P334" s="19"/>
    </row>
    <row r="335" spans="1:16" ht="12.75" customHeight="1">
      <c r="A335" s="19"/>
      <c r="B335" s="19"/>
      <c r="C335" s="19"/>
      <c r="D335" s="50"/>
      <c r="E335" s="48"/>
      <c r="F335" s="48"/>
      <c r="G335" s="48"/>
      <c r="H335" s="48"/>
      <c r="I335" s="49"/>
      <c r="J335" s="25"/>
      <c r="K335" s="25"/>
      <c r="L335" s="49"/>
      <c r="M335" s="25"/>
      <c r="N335" s="25"/>
      <c r="P335" s="19"/>
    </row>
    <row r="336" spans="1:16" ht="12.75" customHeight="1">
      <c r="A336" s="19"/>
      <c r="B336" s="19"/>
      <c r="C336" s="19"/>
      <c r="D336" s="50"/>
      <c r="E336" s="48"/>
      <c r="F336" s="48"/>
      <c r="G336" s="48"/>
      <c r="H336" s="48"/>
      <c r="I336" s="49"/>
      <c r="J336" s="25"/>
      <c r="K336" s="25"/>
      <c r="L336" s="49"/>
      <c r="M336" s="25"/>
      <c r="N336" s="25"/>
      <c r="P336" s="19"/>
    </row>
    <row r="337" spans="1:16" ht="12.75" customHeight="1">
      <c r="A337" s="19"/>
      <c r="B337" s="19"/>
      <c r="C337" s="19"/>
      <c r="D337" s="50"/>
      <c r="E337" s="48"/>
      <c r="F337" s="48"/>
      <c r="G337" s="48"/>
      <c r="H337" s="48"/>
      <c r="I337" s="49"/>
      <c r="J337" s="25"/>
      <c r="K337" s="25"/>
      <c r="L337" s="49"/>
      <c r="M337" s="25"/>
      <c r="N337" s="25"/>
      <c r="P337" s="19"/>
    </row>
    <row r="338" spans="1:16" ht="12.75" customHeight="1">
      <c r="A338" s="19"/>
      <c r="B338" s="19"/>
      <c r="C338" s="19"/>
      <c r="D338" s="50"/>
      <c r="E338" s="48"/>
      <c r="F338" s="48"/>
      <c r="G338" s="48"/>
      <c r="H338" s="48"/>
      <c r="I338" s="49"/>
      <c r="J338" s="25"/>
      <c r="K338" s="25"/>
      <c r="L338" s="49"/>
      <c r="M338" s="25"/>
      <c r="N338" s="25"/>
      <c r="P338" s="19"/>
    </row>
    <row r="339" spans="1:16" ht="12.75" customHeight="1">
      <c r="A339" s="19"/>
      <c r="B339" s="19"/>
      <c r="C339" s="19"/>
      <c r="D339" s="50"/>
      <c r="E339" s="48"/>
      <c r="F339" s="48"/>
      <c r="G339" s="48"/>
      <c r="H339" s="48"/>
      <c r="I339" s="49"/>
      <c r="J339" s="25"/>
      <c r="K339" s="25"/>
      <c r="L339" s="49"/>
      <c r="M339" s="25"/>
      <c r="N339" s="25"/>
      <c r="P339" s="19"/>
    </row>
    <row r="340" spans="1:16" ht="12.75" customHeight="1">
      <c r="A340" s="19"/>
      <c r="B340" s="19"/>
      <c r="C340" s="19"/>
      <c r="D340" s="50"/>
      <c r="E340" s="48"/>
      <c r="F340" s="48"/>
      <c r="G340" s="48"/>
      <c r="H340" s="48"/>
      <c r="I340" s="49"/>
      <c r="J340" s="25"/>
      <c r="K340" s="25"/>
      <c r="L340" s="49"/>
      <c r="M340" s="25"/>
      <c r="N340" s="25"/>
      <c r="P340" s="19"/>
    </row>
    <row r="341" spans="1:16" ht="12.75" customHeight="1">
      <c r="A341" s="19"/>
      <c r="B341" s="19"/>
      <c r="C341" s="19"/>
      <c r="D341" s="50"/>
      <c r="E341" s="48"/>
      <c r="F341" s="48"/>
      <c r="G341" s="48"/>
      <c r="H341" s="48"/>
      <c r="I341" s="49"/>
      <c r="J341" s="25"/>
      <c r="K341" s="25"/>
      <c r="L341" s="49"/>
      <c r="M341" s="25"/>
      <c r="N341" s="25"/>
      <c r="P341" s="19"/>
    </row>
    <row r="342" spans="1:16" ht="12.75" customHeight="1">
      <c r="A342" s="19"/>
      <c r="B342" s="19"/>
      <c r="C342" s="19"/>
      <c r="D342" s="50"/>
      <c r="E342" s="48"/>
      <c r="F342" s="48"/>
      <c r="G342" s="48"/>
      <c r="H342" s="48"/>
      <c r="I342" s="49"/>
      <c r="J342" s="25"/>
      <c r="K342" s="25"/>
      <c r="L342" s="49"/>
      <c r="M342" s="25"/>
      <c r="N342" s="25"/>
      <c r="P342" s="19"/>
    </row>
    <row r="343" spans="1:16" ht="12.75" customHeight="1">
      <c r="A343" s="19"/>
      <c r="B343" s="19"/>
      <c r="C343" s="19"/>
      <c r="D343" s="50"/>
      <c r="E343" s="48"/>
      <c r="F343" s="48"/>
      <c r="G343" s="48"/>
      <c r="H343" s="48"/>
      <c r="I343" s="49"/>
      <c r="J343" s="25"/>
      <c r="K343" s="25"/>
      <c r="L343" s="49"/>
      <c r="M343" s="25"/>
      <c r="N343" s="25"/>
      <c r="P343" s="19"/>
    </row>
    <row r="344" spans="1:16" ht="12.75" customHeight="1">
      <c r="A344" s="19"/>
      <c r="B344" s="19"/>
      <c r="C344" s="19"/>
      <c r="D344" s="50"/>
      <c r="E344" s="48"/>
      <c r="F344" s="48"/>
      <c r="G344" s="48"/>
      <c r="H344" s="48"/>
      <c r="I344" s="49"/>
      <c r="J344" s="25"/>
      <c r="K344" s="25"/>
      <c r="L344" s="49"/>
      <c r="M344" s="25"/>
      <c r="N344" s="25"/>
      <c r="P344" s="19"/>
    </row>
    <row r="345" spans="1:16" ht="12.75" customHeight="1">
      <c r="A345" s="19"/>
      <c r="B345" s="19"/>
      <c r="C345" s="19"/>
      <c r="D345" s="50"/>
      <c r="E345" s="48"/>
      <c r="F345" s="48"/>
      <c r="G345" s="48"/>
      <c r="H345" s="48"/>
      <c r="I345" s="49"/>
      <c r="J345" s="25"/>
      <c r="K345" s="25"/>
      <c r="L345" s="49"/>
      <c r="M345" s="25"/>
      <c r="N345" s="25"/>
      <c r="P345" s="19"/>
    </row>
    <row r="346" spans="1:16" ht="12.75" customHeight="1">
      <c r="A346" s="19"/>
      <c r="B346" s="19"/>
      <c r="C346" s="19"/>
      <c r="D346" s="50"/>
      <c r="E346" s="48"/>
      <c r="F346" s="48"/>
      <c r="G346" s="48"/>
      <c r="H346" s="48"/>
      <c r="I346" s="49"/>
      <c r="J346" s="25"/>
      <c r="K346" s="25"/>
      <c r="L346" s="49"/>
      <c r="M346" s="25"/>
      <c r="N346" s="25"/>
      <c r="P346" s="19"/>
    </row>
    <row r="347" spans="1:16" ht="12.75" customHeight="1">
      <c r="A347" s="19"/>
      <c r="B347" s="19"/>
      <c r="C347" s="19"/>
      <c r="D347" s="50"/>
      <c r="E347" s="48"/>
      <c r="F347" s="48"/>
      <c r="G347" s="48"/>
      <c r="H347" s="48"/>
      <c r="I347" s="49"/>
      <c r="J347" s="25"/>
      <c r="K347" s="25"/>
      <c r="L347" s="49"/>
      <c r="M347" s="25"/>
      <c r="N347" s="25"/>
      <c r="P347" s="19"/>
    </row>
    <row r="348" spans="1:16" ht="12.75" customHeight="1">
      <c r="A348" s="19"/>
      <c r="B348" s="19"/>
      <c r="C348" s="19"/>
      <c r="D348" s="50"/>
      <c r="E348" s="48"/>
      <c r="F348" s="48"/>
      <c r="G348" s="48"/>
      <c r="H348" s="48"/>
      <c r="I348" s="49"/>
      <c r="J348" s="25"/>
      <c r="K348" s="25"/>
      <c r="L348" s="49"/>
      <c r="M348" s="25"/>
      <c r="N348" s="25"/>
      <c r="P348" s="19"/>
    </row>
    <row r="349" spans="1:16" ht="12.75" customHeight="1">
      <c r="A349" s="19"/>
      <c r="B349" s="19"/>
      <c r="C349" s="19"/>
      <c r="D349" s="50"/>
      <c r="E349" s="48"/>
      <c r="F349" s="48"/>
      <c r="G349" s="48"/>
      <c r="H349" s="48"/>
      <c r="I349" s="49"/>
      <c r="J349" s="25"/>
      <c r="K349" s="25"/>
      <c r="L349" s="49"/>
      <c r="M349" s="25"/>
      <c r="N349" s="25"/>
      <c r="P349" s="19"/>
    </row>
    <row r="350" spans="1:16" ht="12.75" customHeight="1">
      <c r="A350" s="19"/>
      <c r="B350" s="19"/>
      <c r="C350" s="19"/>
      <c r="D350" s="50"/>
      <c r="E350" s="48"/>
      <c r="F350" s="48"/>
      <c r="G350" s="48"/>
      <c r="H350" s="48"/>
      <c r="I350" s="49"/>
      <c r="J350" s="25"/>
      <c r="K350" s="25"/>
      <c r="L350" s="49"/>
      <c r="M350" s="25"/>
      <c r="N350" s="25"/>
      <c r="P350" s="19"/>
    </row>
    <row r="351" spans="1:16" ht="12.75" customHeight="1">
      <c r="A351" s="19"/>
      <c r="B351" s="19"/>
      <c r="C351" s="19"/>
      <c r="D351" s="50"/>
      <c r="E351" s="48"/>
      <c r="F351" s="48"/>
      <c r="G351" s="48"/>
      <c r="H351" s="48"/>
      <c r="I351" s="49"/>
      <c r="J351" s="25"/>
      <c r="K351" s="25"/>
      <c r="L351" s="49"/>
      <c r="M351" s="25"/>
      <c r="N351" s="25"/>
      <c r="P351" s="19"/>
    </row>
    <row r="352" spans="1:16" ht="12.75" customHeight="1">
      <c r="A352" s="19"/>
      <c r="B352" s="19"/>
      <c r="C352" s="19"/>
      <c r="D352" s="50"/>
      <c r="E352" s="48"/>
      <c r="F352" s="48"/>
      <c r="G352" s="48"/>
      <c r="H352" s="48"/>
      <c r="I352" s="49"/>
      <c r="J352" s="25"/>
      <c r="K352" s="25"/>
      <c r="L352" s="49"/>
      <c r="M352" s="25"/>
      <c r="N352" s="25"/>
      <c r="P352" s="19"/>
    </row>
    <row r="353" spans="1:16" ht="12.75" customHeight="1">
      <c r="A353" s="19"/>
      <c r="B353" s="19"/>
      <c r="C353" s="19"/>
      <c r="D353" s="50"/>
      <c r="E353" s="48"/>
      <c r="F353" s="48"/>
      <c r="G353" s="48"/>
      <c r="H353" s="48"/>
      <c r="I353" s="49"/>
      <c r="J353" s="25"/>
      <c r="K353" s="25"/>
      <c r="L353" s="49"/>
      <c r="M353" s="25"/>
      <c r="N353" s="25"/>
      <c r="P353" s="19"/>
    </row>
    <row r="354" spans="1:16" ht="12.75" customHeight="1">
      <c r="A354" s="19"/>
      <c r="B354" s="19"/>
      <c r="C354" s="19"/>
      <c r="D354" s="50"/>
      <c r="E354" s="48"/>
      <c r="F354" s="48"/>
      <c r="G354" s="48"/>
      <c r="H354" s="48"/>
      <c r="I354" s="49"/>
      <c r="J354" s="25"/>
      <c r="K354" s="25"/>
      <c r="L354" s="49"/>
      <c r="M354" s="25"/>
      <c r="N354" s="25"/>
      <c r="P354" s="19"/>
    </row>
    <row r="355" spans="1:16" ht="12.75" customHeight="1">
      <c r="A355" s="19"/>
      <c r="B355" s="19"/>
      <c r="C355" s="19"/>
      <c r="D355" s="50"/>
      <c r="E355" s="48"/>
      <c r="F355" s="48"/>
      <c r="G355" s="48"/>
      <c r="H355" s="48"/>
      <c r="I355" s="49"/>
      <c r="J355" s="25"/>
      <c r="K355" s="25"/>
      <c r="L355" s="49"/>
      <c r="M355" s="25"/>
      <c r="N355" s="25"/>
      <c r="P355" s="19"/>
    </row>
    <row r="356" spans="1:16" ht="12.75" customHeight="1">
      <c r="A356" s="19"/>
      <c r="B356" s="19"/>
      <c r="C356" s="19"/>
      <c r="D356" s="50"/>
      <c r="E356" s="48"/>
      <c r="F356" s="48"/>
      <c r="G356" s="48"/>
      <c r="H356" s="48"/>
      <c r="I356" s="49"/>
      <c r="J356" s="25"/>
      <c r="K356" s="25"/>
      <c r="L356" s="49"/>
      <c r="M356" s="25"/>
      <c r="N356" s="25"/>
      <c r="P356" s="19"/>
    </row>
    <row r="357" spans="1:16" ht="12.75" customHeight="1">
      <c r="A357" s="19"/>
      <c r="B357" s="19"/>
      <c r="C357" s="19"/>
      <c r="D357" s="50"/>
      <c r="E357" s="48"/>
      <c r="F357" s="48"/>
      <c r="G357" s="48"/>
      <c r="H357" s="48"/>
      <c r="I357" s="49"/>
      <c r="J357" s="25"/>
      <c r="K357" s="25"/>
      <c r="L357" s="49"/>
      <c r="M357" s="25"/>
      <c r="N357" s="25"/>
      <c r="P357" s="19"/>
    </row>
    <row r="358" spans="1:16" ht="12.75" customHeight="1">
      <c r="A358" s="19"/>
      <c r="B358" s="19"/>
      <c r="C358" s="19"/>
      <c r="D358" s="50"/>
      <c r="E358" s="48"/>
      <c r="F358" s="48"/>
      <c r="G358" s="48"/>
      <c r="H358" s="48"/>
      <c r="I358" s="49"/>
      <c r="J358" s="25"/>
      <c r="K358" s="25"/>
      <c r="L358" s="49"/>
      <c r="M358" s="25"/>
      <c r="N358" s="25"/>
      <c r="P358" s="19"/>
    </row>
    <row r="359" spans="1:16" ht="12.75" customHeight="1">
      <c r="A359" s="19"/>
      <c r="B359" s="19"/>
      <c r="C359" s="19"/>
      <c r="D359" s="50"/>
      <c r="E359" s="48"/>
      <c r="F359" s="48"/>
      <c r="G359" s="48"/>
      <c r="H359" s="48"/>
      <c r="I359" s="49"/>
      <c r="J359" s="25"/>
      <c r="K359" s="25"/>
      <c r="L359" s="49"/>
      <c r="M359" s="25"/>
      <c r="N359" s="25"/>
      <c r="P359" s="19"/>
    </row>
    <row r="360" spans="1:16" ht="12.75" customHeight="1">
      <c r="A360" s="19"/>
      <c r="B360" s="19"/>
      <c r="C360" s="19"/>
      <c r="D360" s="50"/>
      <c r="E360" s="48"/>
      <c r="F360" s="48"/>
      <c r="G360" s="48"/>
      <c r="H360" s="48"/>
      <c r="I360" s="49"/>
      <c r="J360" s="25"/>
      <c r="K360" s="25"/>
      <c r="L360" s="49"/>
      <c r="M360" s="25"/>
      <c r="N360" s="25"/>
      <c r="P360" s="19"/>
    </row>
    <row r="361" spans="1:16" ht="12.75" customHeight="1">
      <c r="A361" s="19"/>
      <c r="B361" s="19"/>
      <c r="C361" s="19"/>
      <c r="D361" s="50"/>
      <c r="E361" s="48"/>
      <c r="F361" s="48"/>
      <c r="G361" s="48"/>
      <c r="H361" s="48"/>
      <c r="I361" s="49"/>
      <c r="J361" s="25"/>
      <c r="K361" s="25"/>
      <c r="L361" s="49"/>
      <c r="M361" s="25"/>
      <c r="N361" s="25"/>
      <c r="P361" s="19"/>
    </row>
    <row r="362" spans="1:16" ht="12.75" customHeight="1">
      <c r="A362" s="19"/>
      <c r="B362" s="19"/>
      <c r="C362" s="19"/>
      <c r="D362" s="50"/>
      <c r="E362" s="48"/>
      <c r="F362" s="48"/>
      <c r="G362" s="48"/>
      <c r="H362" s="48"/>
      <c r="I362" s="49"/>
      <c r="J362" s="25"/>
      <c r="K362" s="25"/>
      <c r="L362" s="49"/>
      <c r="M362" s="25"/>
      <c r="N362" s="25"/>
      <c r="P362" s="19"/>
    </row>
    <row r="363" spans="1:16" ht="12.75" customHeight="1">
      <c r="A363" s="19"/>
      <c r="B363" s="19"/>
      <c r="C363" s="19"/>
      <c r="D363" s="50"/>
      <c r="E363" s="48"/>
      <c r="F363" s="48"/>
      <c r="G363" s="48"/>
      <c r="H363" s="48"/>
      <c r="I363" s="49"/>
      <c r="J363" s="25"/>
      <c r="K363" s="25"/>
      <c r="L363" s="49"/>
      <c r="M363" s="25"/>
      <c r="N363" s="25"/>
      <c r="P363" s="19"/>
    </row>
    <row r="364" spans="1:16" ht="12.75" customHeight="1">
      <c r="A364" s="19"/>
      <c r="B364" s="19"/>
      <c r="C364" s="19"/>
      <c r="D364" s="50"/>
      <c r="E364" s="48"/>
      <c r="F364" s="48"/>
      <c r="G364" s="48"/>
      <c r="H364" s="48"/>
      <c r="I364" s="49"/>
      <c r="J364" s="25"/>
      <c r="K364" s="25"/>
      <c r="L364" s="49"/>
      <c r="M364" s="25"/>
      <c r="N364" s="25"/>
      <c r="P364" s="19"/>
    </row>
    <row r="365" spans="1:16" ht="12.75" customHeight="1">
      <c r="A365" s="19"/>
      <c r="B365" s="19"/>
      <c r="C365" s="19"/>
      <c r="D365" s="50"/>
      <c r="E365" s="48"/>
      <c r="F365" s="48"/>
      <c r="G365" s="48"/>
      <c r="H365" s="48"/>
      <c r="I365" s="49"/>
      <c r="J365" s="25"/>
      <c r="K365" s="25"/>
      <c r="L365" s="49"/>
      <c r="M365" s="25"/>
      <c r="N365" s="25"/>
      <c r="P365" s="19"/>
    </row>
    <row r="366" spans="1:16" ht="12.75" customHeight="1">
      <c r="A366" s="19"/>
      <c r="B366" s="19"/>
      <c r="C366" s="19"/>
      <c r="D366" s="50"/>
      <c r="E366" s="48"/>
      <c r="F366" s="48"/>
      <c r="G366" s="48"/>
      <c r="H366" s="48"/>
      <c r="I366" s="49"/>
      <c r="J366" s="25"/>
      <c r="K366" s="25"/>
      <c r="L366" s="49"/>
      <c r="M366" s="25"/>
      <c r="N366" s="25"/>
      <c r="P366" s="19"/>
    </row>
    <row r="367" spans="1:16" ht="12.75" customHeight="1">
      <c r="A367" s="19"/>
      <c r="B367" s="19"/>
      <c r="C367" s="19"/>
      <c r="D367" s="50"/>
      <c r="E367" s="48"/>
      <c r="F367" s="48"/>
      <c r="G367" s="48"/>
      <c r="H367" s="48"/>
      <c r="I367" s="49"/>
      <c r="J367" s="25"/>
      <c r="K367" s="25"/>
      <c r="L367" s="49"/>
      <c r="M367" s="25"/>
      <c r="N367" s="25"/>
      <c r="P367" s="19"/>
    </row>
    <row r="368" spans="1:16" ht="12.75" customHeight="1">
      <c r="A368" s="19"/>
      <c r="B368" s="19"/>
      <c r="C368" s="19"/>
      <c r="D368" s="50"/>
      <c r="E368" s="48"/>
      <c r="F368" s="48"/>
      <c r="G368" s="48"/>
      <c r="H368" s="48"/>
      <c r="I368" s="49"/>
      <c r="J368" s="25"/>
      <c r="K368" s="25"/>
      <c r="L368" s="49"/>
      <c r="M368" s="25"/>
      <c r="N368" s="25"/>
      <c r="P368" s="19"/>
    </row>
    <row r="369" spans="1:16" ht="12.75" customHeight="1">
      <c r="A369" s="19"/>
      <c r="B369" s="19"/>
      <c r="C369" s="19"/>
      <c r="D369" s="50"/>
      <c r="E369" s="48"/>
      <c r="F369" s="48"/>
      <c r="G369" s="48"/>
      <c r="H369" s="48"/>
      <c r="I369" s="49"/>
      <c r="J369" s="25"/>
      <c r="K369" s="25"/>
      <c r="L369" s="49"/>
      <c r="M369" s="25"/>
      <c r="N369" s="25"/>
      <c r="P369" s="19"/>
    </row>
    <row r="370" spans="1:16" ht="12.75" customHeight="1">
      <c r="A370" s="19"/>
      <c r="B370" s="19"/>
      <c r="C370" s="19"/>
      <c r="D370" s="50"/>
      <c r="E370" s="48"/>
      <c r="F370" s="48"/>
      <c r="G370" s="48"/>
      <c r="H370" s="48"/>
      <c r="I370" s="49"/>
      <c r="J370" s="25"/>
      <c r="K370" s="25"/>
      <c r="L370" s="49"/>
      <c r="M370" s="25"/>
      <c r="N370" s="25"/>
      <c r="P370" s="19"/>
    </row>
    <row r="371" spans="1:16" ht="12.75" customHeight="1">
      <c r="A371" s="19"/>
      <c r="B371" s="19"/>
      <c r="C371" s="19"/>
      <c r="D371" s="50"/>
      <c r="E371" s="48"/>
      <c r="F371" s="48"/>
      <c r="G371" s="48"/>
      <c r="H371" s="48"/>
      <c r="I371" s="49"/>
      <c r="J371" s="25"/>
      <c r="K371" s="25"/>
      <c r="L371" s="49"/>
      <c r="M371" s="25"/>
      <c r="N371" s="25"/>
      <c r="P371" s="19"/>
    </row>
    <row r="372" spans="1:16" ht="12.75" customHeight="1">
      <c r="A372" s="19"/>
      <c r="B372" s="19"/>
      <c r="C372" s="19"/>
      <c r="D372" s="50"/>
      <c r="E372" s="48"/>
      <c r="F372" s="48"/>
      <c r="G372" s="48"/>
      <c r="H372" s="48"/>
      <c r="I372" s="49"/>
      <c r="J372" s="25"/>
      <c r="K372" s="25"/>
      <c r="L372" s="49"/>
      <c r="M372" s="25"/>
      <c r="N372" s="25"/>
      <c r="P372" s="19"/>
    </row>
    <row r="373" spans="1:16" ht="12.75" customHeight="1">
      <c r="A373" s="19"/>
      <c r="B373" s="19"/>
      <c r="C373" s="19"/>
      <c r="D373" s="50"/>
      <c r="E373" s="48"/>
      <c r="F373" s="48"/>
      <c r="G373" s="48"/>
      <c r="H373" s="48"/>
      <c r="I373" s="49"/>
      <c r="J373" s="25"/>
      <c r="K373" s="25"/>
      <c r="L373" s="49"/>
      <c r="M373" s="25"/>
      <c r="N373" s="25"/>
      <c r="P373" s="19"/>
    </row>
    <row r="374" spans="1:16" ht="12.75" customHeight="1">
      <c r="A374" s="19"/>
      <c r="B374" s="19"/>
      <c r="C374" s="19"/>
      <c r="D374" s="50"/>
      <c r="E374" s="48"/>
      <c r="F374" s="48"/>
      <c r="G374" s="48"/>
      <c r="H374" s="48"/>
      <c r="I374" s="49"/>
      <c r="J374" s="25"/>
      <c r="K374" s="25"/>
      <c r="L374" s="49"/>
      <c r="M374" s="25"/>
      <c r="N374" s="25"/>
      <c r="P374" s="19"/>
    </row>
    <row r="375" spans="1:16" ht="12.75" customHeight="1">
      <c r="A375" s="19"/>
      <c r="B375" s="19"/>
      <c r="C375" s="19"/>
      <c r="D375" s="50"/>
      <c r="E375" s="48"/>
      <c r="F375" s="48"/>
      <c r="G375" s="48"/>
      <c r="H375" s="48"/>
      <c r="I375" s="49"/>
      <c r="J375" s="25"/>
      <c r="K375" s="25"/>
      <c r="L375" s="49"/>
      <c r="M375" s="25"/>
      <c r="N375" s="25"/>
      <c r="P375" s="19"/>
    </row>
    <row r="376" spans="1:16" ht="12.75" customHeight="1">
      <c r="A376" s="19"/>
      <c r="B376" s="19"/>
      <c r="C376" s="19"/>
      <c r="D376" s="50"/>
      <c r="E376" s="48"/>
      <c r="F376" s="48"/>
      <c r="G376" s="48"/>
      <c r="H376" s="48"/>
      <c r="I376" s="49"/>
      <c r="J376" s="25"/>
      <c r="K376" s="25"/>
      <c r="L376" s="49"/>
      <c r="M376" s="25"/>
      <c r="N376" s="25"/>
      <c r="P376" s="19"/>
    </row>
    <row r="377" spans="1:16" ht="12.75" customHeight="1">
      <c r="A377" s="19"/>
      <c r="B377" s="19"/>
      <c r="C377" s="19"/>
      <c r="D377" s="50"/>
      <c r="E377" s="48"/>
      <c r="F377" s="48"/>
      <c r="G377" s="48"/>
      <c r="H377" s="48"/>
      <c r="I377" s="49"/>
      <c r="J377" s="25"/>
      <c r="K377" s="25"/>
      <c r="L377" s="49"/>
      <c r="M377" s="25"/>
      <c r="N377" s="25"/>
      <c r="P377" s="19"/>
    </row>
    <row r="378" spans="1:16" ht="12.75" customHeight="1">
      <c r="A378" s="19"/>
      <c r="B378" s="19"/>
      <c r="C378" s="19"/>
      <c r="D378" s="50"/>
      <c r="E378" s="48"/>
      <c r="F378" s="48"/>
      <c r="G378" s="48"/>
      <c r="H378" s="48"/>
      <c r="I378" s="49"/>
      <c r="J378" s="25"/>
      <c r="K378" s="25"/>
      <c r="L378" s="49"/>
      <c r="M378" s="25"/>
      <c r="N378" s="25"/>
      <c r="P378" s="19"/>
    </row>
    <row r="379" spans="1:16" ht="12.75" customHeight="1">
      <c r="A379" s="19"/>
      <c r="B379" s="19"/>
      <c r="C379" s="19"/>
      <c r="D379" s="50"/>
      <c r="E379" s="48"/>
      <c r="F379" s="48"/>
      <c r="G379" s="48"/>
      <c r="H379" s="48"/>
      <c r="I379" s="49"/>
      <c r="J379" s="25"/>
      <c r="K379" s="25"/>
      <c r="L379" s="49"/>
      <c r="M379" s="25"/>
      <c r="N379" s="25"/>
      <c r="P379" s="19"/>
    </row>
    <row r="380" spans="1:16" ht="12.75" customHeight="1">
      <c r="A380" s="19"/>
      <c r="B380" s="19"/>
      <c r="C380" s="19"/>
      <c r="D380" s="50"/>
      <c r="E380" s="48"/>
      <c r="F380" s="48"/>
      <c r="G380" s="48"/>
      <c r="H380" s="48"/>
      <c r="I380" s="49"/>
      <c r="J380" s="25"/>
      <c r="K380" s="25"/>
      <c r="L380" s="49"/>
      <c r="M380" s="25"/>
      <c r="N380" s="25"/>
      <c r="P380" s="19"/>
    </row>
    <row r="381" spans="1:16" ht="12.75" customHeight="1">
      <c r="A381" s="19"/>
      <c r="B381" s="19"/>
      <c r="C381" s="19"/>
      <c r="D381" s="50"/>
      <c r="E381" s="48"/>
      <c r="F381" s="48"/>
      <c r="G381" s="48"/>
      <c r="H381" s="48"/>
      <c r="I381" s="49"/>
      <c r="J381" s="25"/>
      <c r="K381" s="25"/>
      <c r="L381" s="49"/>
      <c r="M381" s="25"/>
      <c r="N381" s="25"/>
      <c r="P381" s="19"/>
    </row>
    <row r="382" spans="1:16" ht="12.75" customHeight="1">
      <c r="A382" s="19"/>
      <c r="B382" s="19"/>
      <c r="C382" s="19"/>
      <c r="D382" s="50"/>
      <c r="E382" s="48"/>
      <c r="F382" s="48"/>
      <c r="G382" s="48"/>
      <c r="H382" s="48"/>
      <c r="I382" s="49"/>
      <c r="J382" s="25"/>
      <c r="K382" s="25"/>
      <c r="L382" s="49"/>
      <c r="M382" s="25"/>
      <c r="N382" s="25"/>
      <c r="P382" s="19"/>
    </row>
    <row r="383" spans="1:16" ht="12.75" customHeight="1">
      <c r="A383" s="19"/>
      <c r="B383" s="19"/>
      <c r="C383" s="19"/>
      <c r="D383" s="50"/>
      <c r="E383" s="48"/>
      <c r="F383" s="48"/>
      <c r="G383" s="48"/>
      <c r="H383" s="48"/>
      <c r="I383" s="49"/>
      <c r="J383" s="25"/>
      <c r="K383" s="25"/>
      <c r="L383" s="49"/>
      <c r="M383" s="25"/>
      <c r="N383" s="25"/>
      <c r="P383" s="19"/>
    </row>
    <row r="384" spans="1:16" ht="12.75" customHeight="1">
      <c r="A384" s="19"/>
      <c r="B384" s="19"/>
      <c r="C384" s="19"/>
      <c r="D384" s="50"/>
      <c r="E384" s="48"/>
      <c r="F384" s="48"/>
      <c r="G384" s="48"/>
      <c r="H384" s="48"/>
      <c r="I384" s="49"/>
      <c r="J384" s="25"/>
      <c r="K384" s="25"/>
      <c r="L384" s="49"/>
      <c r="M384" s="25"/>
      <c r="N384" s="25"/>
      <c r="P384" s="19"/>
    </row>
    <row r="385" spans="1:16" ht="12.75" customHeight="1">
      <c r="A385" s="19"/>
      <c r="B385" s="19"/>
      <c r="C385" s="19"/>
      <c r="D385" s="50"/>
      <c r="E385" s="48"/>
      <c r="F385" s="48"/>
      <c r="G385" s="48"/>
      <c r="H385" s="48"/>
      <c r="I385" s="49"/>
      <c r="J385" s="25"/>
      <c r="K385" s="25"/>
      <c r="L385" s="49"/>
      <c r="M385" s="25"/>
      <c r="N385" s="25"/>
      <c r="P385" s="19"/>
    </row>
    <row r="386" spans="1:16" ht="12.75" customHeight="1">
      <c r="A386" s="19"/>
      <c r="B386" s="19"/>
      <c r="C386" s="19"/>
      <c r="D386" s="50"/>
      <c r="E386" s="48"/>
      <c r="F386" s="48"/>
      <c r="G386" s="48"/>
      <c r="H386" s="48"/>
      <c r="I386" s="49"/>
      <c r="J386" s="25"/>
      <c r="K386" s="25"/>
      <c r="L386" s="49"/>
      <c r="M386" s="25"/>
      <c r="N386" s="25"/>
      <c r="P386" s="19"/>
    </row>
    <row r="387" spans="1:16" ht="12.75" customHeight="1">
      <c r="A387" s="19"/>
      <c r="B387" s="19"/>
      <c r="C387" s="19"/>
      <c r="D387" s="50"/>
      <c r="E387" s="48"/>
      <c r="F387" s="48"/>
      <c r="G387" s="48"/>
      <c r="H387" s="48"/>
      <c r="I387" s="49"/>
      <c r="J387" s="25"/>
      <c r="K387" s="25"/>
      <c r="L387" s="49"/>
      <c r="M387" s="25"/>
      <c r="N387" s="25"/>
      <c r="P387" s="19"/>
    </row>
    <row r="388" spans="1:16" ht="12.75" customHeight="1">
      <c r="A388" s="19"/>
      <c r="B388" s="19"/>
      <c r="C388" s="19"/>
      <c r="D388" s="50"/>
      <c r="E388" s="48"/>
      <c r="F388" s="48"/>
      <c r="G388" s="48"/>
      <c r="H388" s="48"/>
      <c r="I388" s="49"/>
      <c r="J388" s="25"/>
      <c r="K388" s="25"/>
      <c r="L388" s="49"/>
      <c r="M388" s="25"/>
      <c r="N388" s="25"/>
      <c r="P388" s="19"/>
    </row>
    <row r="389" spans="1:16" ht="12.75" customHeight="1">
      <c r="A389" s="19"/>
      <c r="B389" s="19"/>
      <c r="C389" s="19"/>
      <c r="D389" s="50"/>
      <c r="E389" s="48"/>
      <c r="F389" s="48"/>
      <c r="G389" s="48"/>
      <c r="H389" s="48"/>
      <c r="I389" s="49"/>
      <c r="J389" s="25"/>
      <c r="K389" s="25"/>
      <c r="L389" s="49"/>
      <c r="M389" s="25"/>
      <c r="N389" s="25"/>
      <c r="P389" s="19"/>
    </row>
    <row r="390" spans="1:16" ht="12.75" customHeight="1">
      <c r="A390" s="19"/>
      <c r="B390" s="19"/>
      <c r="C390" s="19"/>
      <c r="D390" s="50"/>
      <c r="E390" s="48"/>
      <c r="F390" s="48"/>
      <c r="G390" s="48"/>
      <c r="H390" s="48"/>
      <c r="I390" s="49"/>
      <c r="J390" s="25"/>
      <c r="K390" s="25"/>
      <c r="L390" s="49"/>
      <c r="M390" s="25"/>
      <c r="N390" s="25"/>
      <c r="P390" s="19"/>
    </row>
    <row r="391" spans="1:16" ht="12.75" customHeight="1">
      <c r="A391" s="19"/>
      <c r="B391" s="19"/>
      <c r="C391" s="19"/>
      <c r="D391" s="50"/>
      <c r="E391" s="48"/>
      <c r="F391" s="48"/>
      <c r="G391" s="48"/>
      <c r="H391" s="48"/>
      <c r="I391" s="49"/>
      <c r="J391" s="25"/>
      <c r="K391" s="25"/>
      <c r="L391" s="49"/>
      <c r="M391" s="25"/>
      <c r="N391" s="25"/>
      <c r="P391" s="19"/>
    </row>
    <row r="392" spans="1:16" ht="12.75" customHeight="1">
      <c r="A392" s="19"/>
      <c r="B392" s="19"/>
      <c r="C392" s="19"/>
      <c r="D392" s="50"/>
      <c r="E392" s="48"/>
      <c r="F392" s="48"/>
      <c r="G392" s="48"/>
      <c r="H392" s="48"/>
      <c r="I392" s="49"/>
      <c r="J392" s="25"/>
      <c r="K392" s="25"/>
      <c r="L392" s="49"/>
      <c r="M392" s="25"/>
      <c r="N392" s="25"/>
      <c r="P392" s="19"/>
    </row>
    <row r="393" spans="1:16" ht="12.75" customHeight="1">
      <c r="A393" s="19"/>
      <c r="B393" s="19"/>
      <c r="C393" s="19"/>
      <c r="D393" s="50"/>
      <c r="E393" s="48"/>
      <c r="F393" s="48"/>
      <c r="G393" s="48"/>
      <c r="H393" s="48"/>
      <c r="I393" s="49"/>
      <c r="J393" s="25"/>
      <c r="K393" s="25"/>
      <c r="L393" s="49"/>
      <c r="M393" s="25"/>
      <c r="N393" s="25"/>
      <c r="P393" s="19"/>
    </row>
    <row r="394" spans="1:16" ht="12.75" customHeight="1">
      <c r="A394" s="19"/>
      <c r="B394" s="19"/>
      <c r="C394" s="19"/>
      <c r="D394" s="50"/>
      <c r="E394" s="48"/>
      <c r="F394" s="48"/>
      <c r="G394" s="48"/>
      <c r="H394" s="48"/>
      <c r="I394" s="49"/>
      <c r="J394" s="25"/>
      <c r="K394" s="25"/>
      <c r="L394" s="49"/>
      <c r="M394" s="25"/>
      <c r="N394" s="25"/>
      <c r="P394" s="19"/>
    </row>
    <row r="395" spans="1:16" ht="12.75" customHeight="1">
      <c r="A395" s="19"/>
      <c r="B395" s="19"/>
      <c r="C395" s="19"/>
      <c r="D395" s="50"/>
      <c r="E395" s="48"/>
      <c r="F395" s="48"/>
      <c r="G395" s="48"/>
      <c r="H395" s="48"/>
      <c r="I395" s="49"/>
      <c r="J395" s="25"/>
      <c r="K395" s="25"/>
      <c r="L395" s="49"/>
      <c r="M395" s="25"/>
      <c r="N395" s="25"/>
      <c r="P395" s="19"/>
    </row>
    <row r="396" spans="1:16" ht="12.75" customHeight="1">
      <c r="A396" s="19"/>
      <c r="B396" s="19"/>
      <c r="C396" s="19"/>
      <c r="D396" s="50"/>
      <c r="E396" s="48"/>
      <c r="F396" s="48"/>
      <c r="G396" s="48"/>
      <c r="H396" s="48"/>
      <c r="I396" s="49"/>
      <c r="J396" s="25"/>
      <c r="K396" s="25"/>
      <c r="L396" s="49"/>
      <c r="M396" s="25"/>
      <c r="N396" s="25"/>
      <c r="P396" s="19"/>
    </row>
    <row r="397" spans="1:16" ht="12.75" customHeight="1">
      <c r="A397" s="19"/>
      <c r="B397" s="19"/>
      <c r="C397" s="19"/>
      <c r="D397" s="50"/>
      <c r="E397" s="48"/>
      <c r="F397" s="48"/>
      <c r="G397" s="48"/>
      <c r="H397" s="48"/>
      <c r="I397" s="49"/>
      <c r="J397" s="25"/>
      <c r="K397" s="25"/>
      <c r="L397" s="49"/>
      <c r="M397" s="25"/>
      <c r="N397" s="25"/>
      <c r="P397" s="19"/>
    </row>
    <row r="398" spans="1:16" ht="12.75" customHeight="1">
      <c r="A398" s="19"/>
      <c r="B398" s="19"/>
      <c r="C398" s="19"/>
      <c r="D398" s="50"/>
      <c r="E398" s="48"/>
      <c r="F398" s="48"/>
      <c r="G398" s="48"/>
      <c r="H398" s="48"/>
      <c r="I398" s="49"/>
      <c r="J398" s="25"/>
      <c r="K398" s="25"/>
      <c r="L398" s="49"/>
      <c r="M398" s="25"/>
      <c r="N398" s="25"/>
      <c r="P398" s="19"/>
    </row>
    <row r="399" spans="1:16" ht="12.75" customHeight="1">
      <c r="A399" s="19"/>
      <c r="B399" s="19"/>
      <c r="C399" s="19"/>
      <c r="D399" s="50"/>
      <c r="E399" s="48"/>
      <c r="F399" s="48"/>
      <c r="G399" s="48"/>
      <c r="H399" s="48"/>
      <c r="I399" s="49"/>
      <c r="J399" s="25"/>
      <c r="K399" s="25"/>
      <c r="L399" s="49"/>
      <c r="M399" s="25"/>
      <c r="N399" s="25"/>
      <c r="P399" s="19"/>
    </row>
    <row r="400" spans="1:16" ht="12.75" customHeight="1">
      <c r="A400" s="19"/>
      <c r="B400" s="19"/>
      <c r="C400" s="19"/>
      <c r="D400" s="50"/>
      <c r="E400" s="48"/>
      <c r="F400" s="48"/>
      <c r="G400" s="48"/>
      <c r="H400" s="48"/>
      <c r="I400" s="49"/>
      <c r="J400" s="25"/>
      <c r="K400" s="25"/>
      <c r="L400" s="49"/>
      <c r="M400" s="25"/>
      <c r="N400" s="25"/>
      <c r="P400" s="19"/>
    </row>
    <row r="401" spans="1:16" ht="12.75" customHeight="1">
      <c r="A401" s="19"/>
      <c r="B401" s="19"/>
      <c r="C401" s="19"/>
      <c r="D401" s="50"/>
      <c r="E401" s="48"/>
      <c r="F401" s="48"/>
      <c r="G401" s="48"/>
      <c r="H401" s="48"/>
      <c r="I401" s="49"/>
      <c r="J401" s="25"/>
      <c r="K401" s="25"/>
      <c r="L401" s="49"/>
      <c r="M401" s="25"/>
      <c r="N401" s="25"/>
      <c r="P401" s="19"/>
    </row>
    <row r="402" spans="1:16" ht="12.75" customHeight="1">
      <c r="A402" s="19"/>
      <c r="B402" s="19"/>
      <c r="C402" s="19"/>
      <c r="D402" s="50"/>
      <c r="E402" s="48"/>
      <c r="F402" s="48"/>
      <c r="G402" s="48"/>
      <c r="H402" s="48"/>
      <c r="I402" s="49"/>
      <c r="J402" s="25"/>
      <c r="K402" s="25"/>
      <c r="L402" s="49"/>
      <c r="M402" s="25"/>
      <c r="N402" s="25"/>
      <c r="P402" s="19"/>
    </row>
    <row r="403" spans="1:16" ht="12.75" customHeight="1">
      <c r="A403" s="19"/>
      <c r="B403" s="19"/>
      <c r="C403" s="19"/>
      <c r="D403" s="50"/>
      <c r="E403" s="48"/>
      <c r="F403" s="48"/>
      <c r="G403" s="48"/>
      <c r="H403" s="48"/>
      <c r="I403" s="49"/>
      <c r="J403" s="25"/>
      <c r="K403" s="25"/>
      <c r="L403" s="49"/>
      <c r="M403" s="25"/>
      <c r="N403" s="25"/>
      <c r="P403" s="19"/>
    </row>
    <row r="404" spans="1:16" ht="12.75" customHeight="1">
      <c r="A404" s="19"/>
      <c r="B404" s="19"/>
      <c r="C404" s="19"/>
      <c r="D404" s="50"/>
      <c r="E404" s="48"/>
      <c r="F404" s="48"/>
      <c r="G404" s="48"/>
      <c r="H404" s="48"/>
      <c r="I404" s="49"/>
      <c r="J404" s="25"/>
      <c r="K404" s="25"/>
      <c r="L404" s="49"/>
      <c r="M404" s="25"/>
      <c r="N404" s="25"/>
      <c r="P404" s="19"/>
    </row>
    <row r="405" spans="1:16" ht="12.75" customHeight="1">
      <c r="A405" s="19"/>
      <c r="B405" s="19"/>
      <c r="C405" s="19"/>
      <c r="D405" s="50"/>
      <c r="E405" s="48"/>
      <c r="F405" s="48"/>
      <c r="G405" s="48"/>
      <c r="H405" s="48"/>
      <c r="I405" s="49"/>
      <c r="J405" s="25"/>
      <c r="K405" s="25"/>
      <c r="L405" s="49"/>
      <c r="M405" s="25"/>
      <c r="N405" s="25"/>
      <c r="P405" s="19"/>
    </row>
    <row r="406" spans="1:16" ht="12.75" customHeight="1">
      <c r="A406" s="19"/>
      <c r="B406" s="19"/>
      <c r="C406" s="19"/>
      <c r="D406" s="50"/>
      <c r="E406" s="48"/>
      <c r="F406" s="48"/>
      <c r="G406" s="48"/>
      <c r="H406" s="48"/>
      <c r="I406" s="49"/>
      <c r="J406" s="25"/>
      <c r="K406" s="25"/>
      <c r="L406" s="49"/>
      <c r="M406" s="25"/>
      <c r="N406" s="25"/>
      <c r="P406" s="19"/>
    </row>
    <row r="407" spans="1:16" ht="12.75" customHeight="1">
      <c r="A407" s="19"/>
      <c r="B407" s="19"/>
      <c r="C407" s="19"/>
      <c r="D407" s="50"/>
      <c r="E407" s="48"/>
      <c r="F407" s="48"/>
      <c r="G407" s="48"/>
      <c r="H407" s="48"/>
      <c r="I407" s="49"/>
      <c r="J407" s="25"/>
      <c r="K407" s="25"/>
      <c r="L407" s="49"/>
      <c r="M407" s="25"/>
      <c r="N407" s="25"/>
      <c r="P407" s="19"/>
    </row>
    <row r="408" spans="1:16" ht="12.75" customHeight="1">
      <c r="A408" s="19"/>
      <c r="B408" s="19"/>
      <c r="C408" s="19"/>
      <c r="D408" s="50"/>
      <c r="E408" s="48"/>
      <c r="F408" s="48"/>
      <c r="G408" s="48"/>
      <c r="H408" s="48"/>
      <c r="I408" s="49"/>
      <c r="J408" s="25"/>
      <c r="K408" s="25"/>
      <c r="L408" s="49"/>
      <c r="M408" s="25"/>
      <c r="N408" s="25"/>
      <c r="P408" s="19"/>
    </row>
    <row r="409" spans="1:16" ht="12.75" customHeight="1">
      <c r="A409" s="19"/>
      <c r="B409" s="19"/>
      <c r="C409" s="19"/>
      <c r="D409" s="50"/>
      <c r="E409" s="48"/>
      <c r="F409" s="48"/>
      <c r="G409" s="48"/>
      <c r="H409" s="48"/>
      <c r="I409" s="49"/>
      <c r="J409" s="25"/>
      <c r="K409" s="25"/>
      <c r="L409" s="49"/>
      <c r="M409" s="25"/>
      <c r="N409" s="25"/>
      <c r="P409" s="19"/>
    </row>
    <row r="410" spans="1:16" ht="12.75" customHeight="1">
      <c r="A410" s="19"/>
      <c r="B410" s="19"/>
      <c r="C410" s="19"/>
      <c r="D410" s="50"/>
      <c r="E410" s="48"/>
      <c r="F410" s="48"/>
      <c r="G410" s="48"/>
      <c r="H410" s="48"/>
      <c r="I410" s="49"/>
      <c r="J410" s="25"/>
      <c r="K410" s="25"/>
      <c r="L410" s="49"/>
      <c r="M410" s="25"/>
      <c r="N410" s="25"/>
      <c r="P410" s="19"/>
    </row>
    <row r="411" spans="1:16" ht="12.75" customHeight="1">
      <c r="A411" s="19"/>
      <c r="B411" s="19"/>
      <c r="C411" s="19"/>
      <c r="D411" s="50"/>
      <c r="E411" s="48"/>
      <c r="F411" s="48"/>
      <c r="G411" s="48"/>
      <c r="H411" s="48"/>
      <c r="I411" s="49"/>
      <c r="J411" s="25"/>
      <c r="K411" s="25"/>
      <c r="L411" s="49"/>
      <c r="M411" s="25"/>
      <c r="N411" s="25"/>
      <c r="P411" s="19"/>
    </row>
    <row r="412" spans="1:16" ht="12.75" customHeight="1">
      <c r="A412" s="19"/>
      <c r="B412" s="19"/>
      <c r="C412" s="19"/>
      <c r="D412" s="50"/>
      <c r="E412" s="48"/>
      <c r="F412" s="48"/>
      <c r="G412" s="48"/>
      <c r="H412" s="48"/>
      <c r="I412" s="49"/>
      <c r="J412" s="25"/>
      <c r="K412" s="25"/>
      <c r="L412" s="49"/>
      <c r="M412" s="25"/>
      <c r="N412" s="25"/>
      <c r="P412" s="19"/>
    </row>
    <row r="413" spans="1:16" ht="12.75" customHeight="1">
      <c r="A413" s="19"/>
      <c r="B413" s="19"/>
      <c r="C413" s="19"/>
      <c r="D413" s="50"/>
      <c r="E413" s="48"/>
      <c r="F413" s="48"/>
      <c r="G413" s="48"/>
      <c r="H413" s="48"/>
      <c r="I413" s="49"/>
      <c r="J413" s="25"/>
      <c r="K413" s="25"/>
      <c r="L413" s="49"/>
      <c r="M413" s="25"/>
      <c r="N413" s="25"/>
      <c r="P413" s="19"/>
    </row>
    <row r="414" spans="1:16" ht="12.75" customHeight="1">
      <c r="A414" s="19"/>
      <c r="B414" s="19"/>
      <c r="C414" s="19"/>
      <c r="D414" s="50"/>
      <c r="E414" s="48"/>
      <c r="F414" s="48"/>
      <c r="G414" s="48"/>
      <c r="H414" s="48"/>
      <c r="I414" s="49"/>
      <c r="J414" s="25"/>
      <c r="K414" s="25"/>
      <c r="L414" s="49"/>
      <c r="M414" s="25"/>
      <c r="N414" s="25"/>
      <c r="P414" s="19"/>
    </row>
    <row r="415" spans="1:16" ht="12.75" customHeight="1">
      <c r="A415" s="19"/>
      <c r="B415" s="19"/>
      <c r="C415" s="19"/>
      <c r="D415" s="50"/>
      <c r="E415" s="48"/>
      <c r="F415" s="48"/>
      <c r="G415" s="48"/>
      <c r="H415" s="48"/>
      <c r="I415" s="49"/>
      <c r="J415" s="25"/>
      <c r="K415" s="25"/>
      <c r="L415" s="49"/>
      <c r="M415" s="25"/>
      <c r="N415" s="25"/>
      <c r="P415" s="19"/>
    </row>
    <row r="416" spans="1:16" ht="12.75" customHeight="1">
      <c r="A416" s="19"/>
      <c r="B416" s="19"/>
      <c r="C416" s="19"/>
      <c r="D416" s="50"/>
      <c r="E416" s="48"/>
      <c r="F416" s="48"/>
      <c r="G416" s="48"/>
      <c r="H416" s="48"/>
      <c r="I416" s="49"/>
      <c r="J416" s="25"/>
      <c r="K416" s="25"/>
      <c r="L416" s="49"/>
      <c r="M416" s="25"/>
      <c r="N416" s="25"/>
      <c r="P416" s="19"/>
    </row>
    <row r="417" spans="1:16" ht="12.75" customHeight="1">
      <c r="A417" s="19"/>
      <c r="B417" s="19"/>
      <c r="C417" s="19"/>
      <c r="D417" s="50"/>
      <c r="E417" s="48"/>
      <c r="F417" s="48"/>
      <c r="G417" s="48"/>
      <c r="H417" s="48"/>
      <c r="I417" s="49"/>
      <c r="J417" s="25"/>
      <c r="K417" s="25"/>
      <c r="L417" s="49"/>
      <c r="M417" s="25"/>
      <c r="N417" s="25"/>
      <c r="P417" s="19"/>
    </row>
    <row r="418" spans="1:16" ht="12.75" customHeight="1">
      <c r="A418" s="19"/>
      <c r="B418" s="19"/>
      <c r="C418" s="19"/>
      <c r="D418" s="50"/>
      <c r="E418" s="48"/>
      <c r="F418" s="48"/>
      <c r="G418" s="48"/>
      <c r="H418" s="48"/>
      <c r="I418" s="49"/>
      <c r="J418" s="25"/>
      <c r="K418" s="25"/>
      <c r="L418" s="49"/>
      <c r="M418" s="25"/>
      <c r="N418" s="25"/>
      <c r="P418" s="19"/>
    </row>
    <row r="419" spans="1:16" ht="12.75" customHeight="1">
      <c r="A419" s="19"/>
      <c r="B419" s="19"/>
      <c r="C419" s="19"/>
      <c r="D419" s="50"/>
      <c r="E419" s="48"/>
      <c r="F419" s="48"/>
      <c r="G419" s="48"/>
      <c r="H419" s="48"/>
      <c r="I419" s="49"/>
      <c r="J419" s="25"/>
      <c r="K419" s="25"/>
      <c r="L419" s="49"/>
      <c r="M419" s="25"/>
      <c r="N419" s="25"/>
      <c r="P419" s="19"/>
    </row>
    <row r="420" spans="1:16" ht="12.75" customHeight="1">
      <c r="A420" s="19"/>
      <c r="B420" s="19"/>
      <c r="C420" s="19"/>
      <c r="D420" s="50"/>
      <c r="E420" s="48"/>
      <c r="F420" s="48"/>
      <c r="G420" s="48"/>
      <c r="H420" s="48"/>
      <c r="I420" s="49"/>
      <c r="J420" s="25"/>
      <c r="K420" s="25"/>
      <c r="L420" s="49"/>
      <c r="M420" s="25"/>
      <c r="N420" s="25"/>
      <c r="P420" s="19"/>
    </row>
    <row r="421" spans="1:16" ht="12.75" customHeight="1">
      <c r="A421" s="19"/>
      <c r="B421" s="19"/>
      <c r="C421" s="19"/>
      <c r="D421" s="50"/>
      <c r="E421" s="48"/>
      <c r="F421" s="48"/>
      <c r="G421" s="48"/>
      <c r="H421" s="48"/>
      <c r="I421" s="49"/>
      <c r="J421" s="25"/>
      <c r="K421" s="25"/>
      <c r="L421" s="49"/>
      <c r="M421" s="25"/>
      <c r="N421" s="25"/>
      <c r="P421" s="19"/>
    </row>
    <row r="422" spans="1:16" ht="12.75" customHeight="1">
      <c r="A422" s="19"/>
      <c r="B422" s="19"/>
      <c r="C422" s="19"/>
      <c r="D422" s="50"/>
      <c r="E422" s="48"/>
      <c r="F422" s="48"/>
      <c r="G422" s="48"/>
      <c r="H422" s="48"/>
      <c r="I422" s="49"/>
      <c r="J422" s="25"/>
      <c r="K422" s="25"/>
      <c r="L422" s="49"/>
      <c r="M422" s="25"/>
      <c r="N422" s="25"/>
      <c r="P422" s="19"/>
    </row>
    <row r="423" spans="1:16" ht="12.75" customHeight="1">
      <c r="A423" s="19"/>
      <c r="B423" s="19"/>
      <c r="C423" s="19"/>
      <c r="D423" s="50"/>
      <c r="E423" s="48"/>
      <c r="F423" s="48"/>
      <c r="G423" s="48"/>
      <c r="H423" s="48"/>
      <c r="I423" s="49"/>
      <c r="J423" s="25"/>
      <c r="K423" s="25"/>
      <c r="L423" s="49"/>
      <c r="M423" s="25"/>
      <c r="N423" s="25"/>
      <c r="P423" s="19"/>
    </row>
    <row r="424" spans="1:16" ht="12.75" customHeight="1">
      <c r="A424" s="19"/>
      <c r="B424" s="19"/>
      <c r="C424" s="19"/>
      <c r="D424" s="50"/>
      <c r="E424" s="48"/>
      <c r="F424" s="48"/>
      <c r="G424" s="48"/>
      <c r="H424" s="48"/>
      <c r="I424" s="49"/>
      <c r="J424" s="25"/>
      <c r="K424" s="25"/>
      <c r="L424" s="49"/>
      <c r="M424" s="25"/>
      <c r="N424" s="25"/>
      <c r="P424" s="19"/>
    </row>
    <row r="425" spans="1:16" ht="12.75" customHeight="1">
      <c r="A425" s="19"/>
      <c r="B425" s="19"/>
      <c r="C425" s="19"/>
      <c r="D425" s="50"/>
      <c r="E425" s="48"/>
      <c r="F425" s="48"/>
      <c r="G425" s="48"/>
      <c r="H425" s="48"/>
      <c r="I425" s="49"/>
      <c r="J425" s="25"/>
      <c r="K425" s="25"/>
      <c r="L425" s="49"/>
      <c r="M425" s="25"/>
      <c r="N425" s="25"/>
      <c r="P425" s="19"/>
    </row>
    <row r="426" spans="1:16" ht="12.75" customHeight="1">
      <c r="A426" s="19"/>
      <c r="B426" s="19"/>
      <c r="C426" s="19"/>
      <c r="D426" s="50"/>
      <c r="E426" s="48"/>
      <c r="F426" s="48"/>
      <c r="G426" s="48"/>
      <c r="H426" s="48"/>
      <c r="I426" s="49"/>
      <c r="J426" s="25"/>
      <c r="K426" s="25"/>
      <c r="L426" s="49"/>
      <c r="M426" s="25"/>
      <c r="N426" s="25"/>
      <c r="P426" s="19"/>
    </row>
    <row r="427" spans="1:16" ht="12.75" customHeight="1">
      <c r="A427" s="19"/>
      <c r="B427" s="19"/>
      <c r="C427" s="19"/>
      <c r="D427" s="50"/>
      <c r="E427" s="48"/>
      <c r="F427" s="48"/>
      <c r="G427" s="48"/>
      <c r="H427" s="48"/>
      <c r="I427" s="49"/>
      <c r="J427" s="25"/>
      <c r="K427" s="25"/>
      <c r="L427" s="49"/>
      <c r="M427" s="25"/>
      <c r="N427" s="25"/>
      <c r="P427" s="19"/>
    </row>
    <row r="428" spans="1:16" ht="12.75" customHeight="1">
      <c r="A428" s="19"/>
      <c r="B428" s="19"/>
      <c r="C428" s="19"/>
      <c r="D428" s="50"/>
      <c r="E428" s="48"/>
      <c r="F428" s="48"/>
      <c r="G428" s="48"/>
      <c r="H428" s="48"/>
      <c r="I428" s="49"/>
      <c r="J428" s="25"/>
      <c r="K428" s="25"/>
      <c r="L428" s="49"/>
      <c r="M428" s="25"/>
      <c r="N428" s="25"/>
      <c r="P428" s="19"/>
    </row>
    <row r="429" spans="1:16" ht="12.75" customHeight="1">
      <c r="A429" s="19"/>
      <c r="B429" s="19"/>
      <c r="C429" s="19"/>
      <c r="D429" s="50"/>
      <c r="E429" s="48"/>
      <c r="F429" s="48"/>
      <c r="G429" s="48"/>
      <c r="H429" s="48"/>
      <c r="I429" s="49"/>
      <c r="J429" s="25"/>
      <c r="K429" s="25"/>
      <c r="L429" s="49"/>
      <c r="M429" s="25"/>
      <c r="N429" s="25"/>
      <c r="P429" s="19"/>
    </row>
    <row r="430" spans="1:16" ht="12.75" customHeight="1">
      <c r="A430" s="19"/>
      <c r="B430" s="19"/>
      <c r="C430" s="19"/>
      <c r="D430" s="50"/>
      <c r="E430" s="48"/>
      <c r="F430" s="48"/>
      <c r="G430" s="48"/>
      <c r="H430" s="48"/>
      <c r="I430" s="49"/>
      <c r="J430" s="25"/>
      <c r="K430" s="25"/>
      <c r="L430" s="49"/>
      <c r="M430" s="25"/>
      <c r="N430" s="25"/>
      <c r="P430" s="19"/>
    </row>
    <row r="431" spans="1:16" ht="12.75" customHeight="1">
      <c r="A431" s="19"/>
      <c r="B431" s="19"/>
      <c r="C431" s="19"/>
      <c r="D431" s="50"/>
      <c r="E431" s="48"/>
      <c r="F431" s="48"/>
      <c r="G431" s="48"/>
      <c r="H431" s="48"/>
      <c r="I431" s="49"/>
      <c r="J431" s="25"/>
      <c r="K431" s="25"/>
      <c r="L431" s="49"/>
      <c r="M431" s="25"/>
      <c r="N431" s="25"/>
      <c r="P431" s="19"/>
    </row>
    <row r="432" spans="1:16" ht="12.75" customHeight="1">
      <c r="A432" s="19"/>
      <c r="B432" s="19"/>
      <c r="C432" s="19"/>
      <c r="D432" s="50"/>
      <c r="E432" s="48"/>
      <c r="F432" s="48"/>
      <c r="G432" s="48"/>
      <c r="H432" s="48"/>
      <c r="I432" s="49"/>
      <c r="J432" s="25"/>
      <c r="K432" s="25"/>
      <c r="L432" s="49"/>
      <c r="M432" s="25"/>
      <c r="N432" s="25"/>
      <c r="P432" s="19"/>
    </row>
    <row r="433" spans="1:16" ht="12.75" customHeight="1">
      <c r="A433" s="19"/>
      <c r="B433" s="19"/>
      <c r="C433" s="19"/>
      <c r="D433" s="50"/>
      <c r="E433" s="48"/>
      <c r="F433" s="48"/>
      <c r="G433" s="48"/>
      <c r="H433" s="48"/>
      <c r="I433" s="49"/>
      <c r="J433" s="25"/>
      <c r="K433" s="25"/>
      <c r="L433" s="49"/>
      <c r="M433" s="25"/>
      <c r="N433" s="25"/>
      <c r="P433" s="19"/>
    </row>
    <row r="434" spans="1:16" ht="12.75" customHeight="1">
      <c r="A434" s="19"/>
      <c r="B434" s="19"/>
      <c r="C434" s="19"/>
      <c r="D434" s="50"/>
      <c r="E434" s="48"/>
      <c r="F434" s="48"/>
      <c r="G434" s="48"/>
      <c r="H434" s="48"/>
      <c r="I434" s="49"/>
      <c r="J434" s="25"/>
      <c r="K434" s="25"/>
      <c r="L434" s="49"/>
      <c r="M434" s="25"/>
      <c r="N434" s="25"/>
      <c r="P434" s="19"/>
    </row>
    <row r="435" spans="1:16" ht="12.75" customHeight="1">
      <c r="A435" s="19"/>
      <c r="B435" s="19"/>
      <c r="C435" s="19"/>
      <c r="D435" s="50"/>
      <c r="E435" s="48"/>
      <c r="F435" s="48"/>
      <c r="G435" s="48"/>
      <c r="H435" s="48"/>
      <c r="I435" s="49"/>
      <c r="J435" s="25"/>
      <c r="K435" s="25"/>
      <c r="L435" s="49"/>
      <c r="M435" s="25"/>
      <c r="N435" s="25"/>
      <c r="P435" s="19"/>
    </row>
    <row r="436" spans="1:16" ht="12.75" customHeight="1">
      <c r="A436" s="19"/>
      <c r="B436" s="19"/>
      <c r="C436" s="19"/>
      <c r="D436" s="50"/>
      <c r="E436" s="48"/>
      <c r="F436" s="48"/>
      <c r="G436" s="48"/>
      <c r="H436" s="48"/>
      <c r="I436" s="49"/>
      <c r="J436" s="25"/>
      <c r="K436" s="25"/>
      <c r="L436" s="49"/>
      <c r="M436" s="25"/>
      <c r="N436" s="25"/>
      <c r="P436" s="19"/>
    </row>
    <row r="437" spans="1:16" ht="12.75" customHeight="1">
      <c r="A437" s="19"/>
      <c r="B437" s="19"/>
      <c r="C437" s="19"/>
      <c r="D437" s="50"/>
      <c r="E437" s="48"/>
      <c r="F437" s="48"/>
      <c r="G437" s="48"/>
      <c r="H437" s="48"/>
      <c r="I437" s="49"/>
      <c r="J437" s="25"/>
      <c r="K437" s="25"/>
      <c r="L437" s="49"/>
      <c r="M437" s="25"/>
      <c r="N437" s="25"/>
      <c r="P437" s="19"/>
    </row>
    <row r="438" spans="1:16" ht="12.75" customHeight="1">
      <c r="A438" s="19"/>
      <c r="B438" s="19"/>
      <c r="C438" s="19"/>
      <c r="D438" s="50"/>
      <c r="E438" s="48"/>
      <c r="F438" s="48"/>
      <c r="G438" s="48"/>
      <c r="H438" s="48"/>
      <c r="I438" s="49"/>
      <c r="J438" s="25"/>
      <c r="K438" s="25"/>
      <c r="L438" s="49"/>
      <c r="M438" s="25"/>
      <c r="N438" s="25"/>
      <c r="P438" s="19"/>
    </row>
    <row r="439" spans="1:16" ht="12.75" customHeight="1">
      <c r="A439" s="19"/>
      <c r="B439" s="19"/>
      <c r="C439" s="19"/>
      <c r="D439" s="50"/>
      <c r="E439" s="48"/>
      <c r="F439" s="48"/>
      <c r="G439" s="48"/>
      <c r="H439" s="48"/>
      <c r="I439" s="49"/>
      <c r="J439" s="25"/>
      <c r="K439" s="25"/>
      <c r="L439" s="49"/>
      <c r="M439" s="25"/>
      <c r="N439" s="25"/>
      <c r="P439" s="19"/>
    </row>
    <row r="440" spans="1:16" ht="12.75" customHeight="1">
      <c r="A440" s="19"/>
      <c r="B440" s="19"/>
      <c r="C440" s="19"/>
      <c r="D440" s="50"/>
      <c r="E440" s="48"/>
      <c r="F440" s="48"/>
      <c r="G440" s="48"/>
      <c r="H440" s="48"/>
      <c r="I440" s="49"/>
      <c r="J440" s="25"/>
      <c r="K440" s="25"/>
      <c r="L440" s="49"/>
      <c r="M440" s="25"/>
      <c r="N440" s="25"/>
      <c r="P440" s="19"/>
    </row>
    <row r="441" spans="1:16" ht="12.75" customHeight="1">
      <c r="A441" s="19"/>
      <c r="B441" s="19"/>
      <c r="C441" s="19"/>
      <c r="D441" s="50"/>
      <c r="E441" s="48"/>
      <c r="F441" s="48"/>
      <c r="G441" s="48"/>
      <c r="H441" s="48"/>
      <c r="I441" s="49"/>
      <c r="J441" s="25"/>
      <c r="K441" s="25"/>
      <c r="L441" s="49"/>
      <c r="M441" s="25"/>
      <c r="N441" s="25"/>
      <c r="P441" s="19"/>
    </row>
    <row r="442" spans="1:16" ht="12.75" customHeight="1">
      <c r="A442" s="19"/>
      <c r="B442" s="19"/>
      <c r="C442" s="19"/>
      <c r="D442" s="50"/>
      <c r="E442" s="48"/>
      <c r="F442" s="48"/>
      <c r="G442" s="48"/>
      <c r="H442" s="48"/>
      <c r="I442" s="49"/>
      <c r="J442" s="25"/>
      <c r="K442" s="25"/>
      <c r="L442" s="49"/>
      <c r="M442" s="25"/>
      <c r="N442" s="25"/>
      <c r="P442" s="19"/>
    </row>
    <row r="443" spans="1:16" ht="12.75" customHeight="1">
      <c r="A443" s="19"/>
      <c r="B443" s="19"/>
      <c r="C443" s="19"/>
      <c r="D443" s="50"/>
      <c r="E443" s="48"/>
      <c r="F443" s="48"/>
      <c r="G443" s="48"/>
      <c r="H443" s="48"/>
      <c r="I443" s="49"/>
      <c r="J443" s="25"/>
      <c r="K443" s="25"/>
      <c r="L443" s="49"/>
      <c r="M443" s="25"/>
      <c r="N443" s="25"/>
      <c r="P443" s="19"/>
    </row>
    <row r="444" spans="1:16" ht="12.75" customHeight="1">
      <c r="A444" s="19"/>
      <c r="B444" s="19"/>
      <c r="C444" s="19"/>
      <c r="D444" s="50"/>
      <c r="E444" s="48"/>
      <c r="F444" s="48"/>
      <c r="G444" s="48"/>
      <c r="H444" s="48"/>
      <c r="I444" s="49"/>
      <c r="J444" s="25"/>
      <c r="K444" s="25"/>
      <c r="L444" s="49"/>
      <c r="M444" s="25"/>
      <c r="N444" s="25"/>
      <c r="P444" s="19"/>
    </row>
    <row r="445" spans="1:16" ht="12.75" customHeight="1">
      <c r="A445" s="19"/>
      <c r="B445" s="19"/>
      <c r="C445" s="19"/>
      <c r="D445" s="50"/>
      <c r="E445" s="48"/>
      <c r="F445" s="48"/>
      <c r="G445" s="48"/>
      <c r="H445" s="48"/>
      <c r="I445" s="49"/>
      <c r="J445" s="25"/>
      <c r="K445" s="25"/>
      <c r="L445" s="49"/>
      <c r="M445" s="25"/>
      <c r="N445" s="25"/>
      <c r="P445" s="19"/>
    </row>
    <row r="446" spans="1:16" ht="12.75" customHeight="1">
      <c r="A446" s="19"/>
      <c r="B446" s="19"/>
      <c r="C446" s="19"/>
      <c r="D446" s="50"/>
      <c r="E446" s="48"/>
      <c r="F446" s="48"/>
      <c r="G446" s="48"/>
      <c r="H446" s="48"/>
      <c r="I446" s="49"/>
      <c r="J446" s="25"/>
      <c r="K446" s="25"/>
      <c r="L446" s="49"/>
      <c r="M446" s="25"/>
      <c r="N446" s="25"/>
      <c r="P446" s="19"/>
    </row>
    <row r="447" spans="1:16" ht="12.75" customHeight="1">
      <c r="A447" s="19"/>
      <c r="B447" s="19"/>
      <c r="C447" s="19"/>
      <c r="D447" s="50"/>
      <c r="E447" s="48"/>
      <c r="F447" s="48"/>
      <c r="G447" s="48"/>
      <c r="H447" s="48"/>
      <c r="I447" s="49"/>
      <c r="J447" s="25"/>
      <c r="K447" s="25"/>
      <c r="L447" s="49"/>
      <c r="M447" s="25"/>
      <c r="N447" s="25"/>
      <c r="P447" s="19"/>
    </row>
    <row r="448" spans="1:16" ht="12.75" customHeight="1">
      <c r="A448" s="19"/>
      <c r="B448" s="19"/>
      <c r="C448" s="19"/>
      <c r="D448" s="50"/>
      <c r="E448" s="48"/>
      <c r="F448" s="48"/>
      <c r="G448" s="48"/>
      <c r="H448" s="48"/>
      <c r="I448" s="49"/>
      <c r="J448" s="25"/>
      <c r="K448" s="25"/>
      <c r="L448" s="49"/>
      <c r="M448" s="25"/>
      <c r="N448" s="25"/>
      <c r="P448" s="19"/>
    </row>
    <row r="449" spans="1:16" ht="12.75" customHeight="1">
      <c r="A449" s="19"/>
      <c r="B449" s="19"/>
      <c r="C449" s="19"/>
      <c r="D449" s="50"/>
      <c r="E449" s="48"/>
      <c r="F449" s="48"/>
      <c r="G449" s="48"/>
      <c r="H449" s="48"/>
      <c r="I449" s="49"/>
      <c r="J449" s="25"/>
      <c r="K449" s="25"/>
      <c r="L449" s="49"/>
      <c r="M449" s="25"/>
      <c r="N449" s="25"/>
      <c r="P449" s="19"/>
    </row>
    <row r="450" spans="1:16" ht="12.75" customHeight="1">
      <c r="A450" s="19"/>
      <c r="B450" s="19"/>
      <c r="C450" s="19"/>
      <c r="D450" s="50"/>
      <c r="E450" s="48"/>
      <c r="F450" s="48"/>
      <c r="G450" s="48"/>
      <c r="H450" s="48"/>
      <c r="I450" s="49"/>
      <c r="J450" s="25"/>
      <c r="K450" s="25"/>
      <c r="L450" s="49"/>
      <c r="M450" s="25"/>
      <c r="N450" s="25"/>
      <c r="P450" s="19"/>
    </row>
    <row r="451" spans="1:16" ht="12.75" customHeight="1">
      <c r="A451" s="19"/>
      <c r="B451" s="19"/>
      <c r="C451" s="19"/>
      <c r="D451" s="50"/>
      <c r="E451" s="48"/>
      <c r="F451" s="48"/>
      <c r="G451" s="48"/>
      <c r="H451" s="48"/>
      <c r="I451" s="49"/>
      <c r="J451" s="25"/>
      <c r="K451" s="25"/>
      <c r="L451" s="49"/>
      <c r="M451" s="25"/>
      <c r="N451" s="25"/>
      <c r="P451" s="19"/>
    </row>
    <row r="452" spans="1:16" ht="12.75" customHeight="1">
      <c r="A452" s="19"/>
      <c r="B452" s="19"/>
      <c r="C452" s="19"/>
      <c r="D452" s="50"/>
      <c r="E452" s="48"/>
      <c r="F452" s="48"/>
      <c r="G452" s="48"/>
      <c r="H452" s="48"/>
      <c r="I452" s="49"/>
      <c r="J452" s="25"/>
      <c r="K452" s="25"/>
      <c r="L452" s="49"/>
      <c r="M452" s="25"/>
      <c r="N452" s="25"/>
      <c r="P452" s="19"/>
    </row>
    <row r="453" spans="1:16" ht="12.75" customHeight="1">
      <c r="A453" s="19"/>
      <c r="B453" s="19"/>
      <c r="C453" s="19"/>
      <c r="D453" s="50"/>
      <c r="E453" s="48"/>
      <c r="F453" s="48"/>
      <c r="G453" s="48"/>
      <c r="H453" s="48"/>
      <c r="I453" s="49"/>
      <c r="J453" s="25"/>
      <c r="K453" s="25"/>
      <c r="L453" s="49"/>
      <c r="M453" s="25"/>
      <c r="N453" s="25"/>
      <c r="P453" s="19"/>
    </row>
    <row r="454" spans="1:16" ht="12.75" customHeight="1">
      <c r="A454" s="19"/>
      <c r="B454" s="19"/>
      <c r="C454" s="19"/>
      <c r="D454" s="50"/>
      <c r="E454" s="48"/>
      <c r="F454" s="48"/>
      <c r="G454" s="48"/>
      <c r="H454" s="48"/>
      <c r="I454" s="49"/>
      <c r="J454" s="25"/>
      <c r="K454" s="25"/>
      <c r="L454" s="49"/>
      <c r="M454" s="25"/>
      <c r="N454" s="25"/>
      <c r="P454" s="19"/>
    </row>
    <row r="455" spans="1:16" ht="12.75" customHeight="1">
      <c r="A455" s="19"/>
      <c r="B455" s="19"/>
      <c r="C455" s="19"/>
      <c r="D455" s="50"/>
      <c r="E455" s="48"/>
      <c r="F455" s="48"/>
      <c r="G455" s="48"/>
      <c r="H455" s="48"/>
      <c r="I455" s="49"/>
      <c r="J455" s="25"/>
      <c r="K455" s="25"/>
      <c r="L455" s="49"/>
      <c r="M455" s="25"/>
      <c r="N455" s="25"/>
      <c r="P455" s="19"/>
    </row>
    <row r="456" spans="1:16" ht="12.75" customHeight="1">
      <c r="A456" s="19"/>
      <c r="B456" s="19"/>
      <c r="C456" s="19"/>
      <c r="D456" s="50"/>
      <c r="E456" s="48"/>
      <c r="F456" s="48"/>
      <c r="G456" s="48"/>
      <c r="H456" s="48"/>
      <c r="I456" s="49"/>
      <c r="J456" s="25"/>
      <c r="K456" s="25"/>
      <c r="L456" s="49"/>
      <c r="M456" s="25"/>
      <c r="N456" s="25"/>
      <c r="P456" s="19"/>
    </row>
    <row r="457" spans="1:16" ht="12.75" customHeight="1">
      <c r="A457" s="19"/>
      <c r="B457" s="19"/>
      <c r="C457" s="19"/>
      <c r="D457" s="50"/>
      <c r="E457" s="48"/>
      <c r="F457" s="48"/>
      <c r="G457" s="48"/>
      <c r="H457" s="48"/>
      <c r="I457" s="49"/>
      <c r="J457" s="25"/>
      <c r="K457" s="25"/>
      <c r="L457" s="49"/>
      <c r="M457" s="25"/>
      <c r="N457" s="25"/>
      <c r="P457" s="19"/>
    </row>
    <row r="458" spans="1:16" ht="12.75" customHeight="1">
      <c r="A458" s="19"/>
      <c r="B458" s="19"/>
      <c r="C458" s="19"/>
      <c r="D458" s="50"/>
      <c r="E458" s="48"/>
      <c r="F458" s="48"/>
      <c r="G458" s="48"/>
      <c r="H458" s="48"/>
      <c r="I458" s="49"/>
      <c r="J458" s="25"/>
      <c r="K458" s="25"/>
      <c r="L458" s="49"/>
      <c r="M458" s="25"/>
      <c r="N458" s="25"/>
      <c r="P458" s="19"/>
    </row>
    <row r="459" spans="1:16" ht="12.75" customHeight="1">
      <c r="A459" s="19"/>
      <c r="B459" s="19"/>
      <c r="C459" s="19"/>
      <c r="D459" s="50"/>
      <c r="E459" s="48"/>
      <c r="F459" s="48"/>
      <c r="G459" s="48"/>
      <c r="H459" s="48"/>
      <c r="I459" s="49"/>
      <c r="J459" s="25"/>
      <c r="K459" s="25"/>
      <c r="L459" s="49"/>
      <c r="M459" s="25"/>
      <c r="N459" s="25"/>
      <c r="P459" s="19"/>
    </row>
    <row r="460" spans="1:16" ht="12.75" customHeight="1">
      <c r="A460" s="19"/>
      <c r="B460" s="19"/>
      <c r="C460" s="19"/>
      <c r="D460" s="50"/>
      <c r="E460" s="48"/>
      <c r="F460" s="48"/>
      <c r="G460" s="48"/>
      <c r="H460" s="48"/>
      <c r="I460" s="49"/>
      <c r="J460" s="25"/>
      <c r="K460" s="25"/>
      <c r="L460" s="49"/>
      <c r="M460" s="25"/>
      <c r="N460" s="25"/>
      <c r="P460" s="19"/>
    </row>
    <row r="461" spans="1:16" ht="12.75" customHeight="1">
      <c r="A461" s="19"/>
      <c r="B461" s="19"/>
      <c r="C461" s="19"/>
      <c r="D461" s="50"/>
      <c r="E461" s="48"/>
      <c r="F461" s="48"/>
      <c r="G461" s="48"/>
      <c r="H461" s="48"/>
      <c r="I461" s="49"/>
      <c r="J461" s="25"/>
      <c r="K461" s="25"/>
      <c r="L461" s="49"/>
      <c r="M461" s="25"/>
      <c r="N461" s="25"/>
      <c r="P461" s="19"/>
    </row>
    <row r="462" spans="1:16" ht="12.75" customHeight="1">
      <c r="A462" s="19"/>
      <c r="B462" s="19"/>
      <c r="C462" s="19"/>
      <c r="D462" s="50"/>
      <c r="E462" s="48"/>
      <c r="F462" s="48"/>
      <c r="G462" s="48"/>
      <c r="H462" s="48"/>
      <c r="I462" s="49"/>
      <c r="J462" s="25"/>
      <c r="K462" s="25"/>
      <c r="L462" s="49"/>
      <c r="M462" s="25"/>
      <c r="N462" s="25"/>
      <c r="P462" s="19"/>
    </row>
    <row r="463" spans="1:16" ht="12.75" customHeight="1">
      <c r="A463" s="19"/>
      <c r="B463" s="19"/>
      <c r="C463" s="19"/>
      <c r="D463" s="50"/>
      <c r="E463" s="48"/>
      <c r="F463" s="48"/>
      <c r="G463" s="48"/>
      <c r="H463" s="48"/>
      <c r="I463" s="49"/>
      <c r="J463" s="25"/>
      <c r="K463" s="25"/>
      <c r="L463" s="49"/>
      <c r="M463" s="25"/>
      <c r="N463" s="25"/>
      <c r="P463" s="19"/>
    </row>
    <row r="464" spans="1:16" ht="12.75" customHeight="1">
      <c r="A464" s="19"/>
      <c r="B464" s="19"/>
      <c r="C464" s="19"/>
      <c r="D464" s="50"/>
      <c r="E464" s="48"/>
      <c r="F464" s="48"/>
      <c r="G464" s="48"/>
      <c r="H464" s="48"/>
      <c r="I464" s="49"/>
      <c r="J464" s="25"/>
      <c r="K464" s="25"/>
      <c r="L464" s="49"/>
      <c r="M464" s="25"/>
      <c r="N464" s="25"/>
      <c r="P464" s="19"/>
    </row>
    <row r="465" spans="1:16" ht="12.75" customHeight="1">
      <c r="A465" s="19"/>
      <c r="B465" s="19"/>
      <c r="C465" s="19"/>
      <c r="D465" s="50"/>
      <c r="E465" s="48"/>
      <c r="F465" s="48"/>
      <c r="G465" s="48"/>
      <c r="H465" s="48"/>
      <c r="I465" s="49"/>
      <c r="J465" s="25"/>
      <c r="K465" s="25"/>
      <c r="L465" s="49"/>
      <c r="M465" s="25"/>
      <c r="N465" s="25"/>
      <c r="P465" s="19"/>
    </row>
    <row r="466" spans="1:16" ht="12.75" customHeight="1">
      <c r="A466" s="19"/>
      <c r="B466" s="19"/>
      <c r="C466" s="19"/>
      <c r="D466" s="50"/>
      <c r="E466" s="48"/>
      <c r="F466" s="48"/>
      <c r="G466" s="48"/>
      <c r="H466" s="48"/>
      <c r="I466" s="49"/>
      <c r="J466" s="25"/>
      <c r="K466" s="25"/>
      <c r="L466" s="49"/>
      <c r="M466" s="25"/>
      <c r="N466" s="25"/>
      <c r="P466" s="19"/>
    </row>
    <row r="467" spans="1:16" ht="12.75" customHeight="1">
      <c r="A467" s="19"/>
      <c r="B467" s="19"/>
      <c r="C467" s="19"/>
      <c r="D467" s="50"/>
      <c r="E467" s="48"/>
      <c r="F467" s="48"/>
      <c r="G467" s="48"/>
      <c r="H467" s="48"/>
      <c r="I467" s="49"/>
      <c r="J467" s="25"/>
      <c r="K467" s="25"/>
      <c r="L467" s="49"/>
      <c r="M467" s="25"/>
      <c r="N467" s="25"/>
      <c r="P467" s="19"/>
    </row>
    <row r="468" spans="1:16" ht="12.75" customHeight="1">
      <c r="A468" s="19"/>
      <c r="B468" s="19"/>
      <c r="C468" s="19"/>
      <c r="D468" s="50"/>
      <c r="E468" s="48"/>
      <c r="F468" s="48"/>
      <c r="G468" s="48"/>
      <c r="H468" s="48"/>
      <c r="I468" s="49"/>
      <c r="J468" s="25"/>
      <c r="K468" s="25"/>
      <c r="L468" s="49"/>
      <c r="M468" s="25"/>
      <c r="N468" s="25"/>
      <c r="P468" s="19"/>
    </row>
    <row r="469" spans="1:16" ht="12.75" customHeight="1">
      <c r="A469" s="19"/>
      <c r="B469" s="19"/>
      <c r="C469" s="19"/>
      <c r="D469" s="50"/>
      <c r="E469" s="48"/>
      <c r="F469" s="48"/>
      <c r="G469" s="48"/>
      <c r="H469" s="48"/>
      <c r="I469" s="49"/>
      <c r="J469" s="25"/>
      <c r="K469" s="25"/>
      <c r="L469" s="49"/>
      <c r="M469" s="25"/>
      <c r="N469" s="25"/>
      <c r="P469" s="19"/>
    </row>
    <row r="470" spans="1:16" ht="12.75" customHeight="1">
      <c r="A470" s="19"/>
      <c r="B470" s="19"/>
      <c r="C470" s="19"/>
      <c r="D470" s="50"/>
      <c r="E470" s="48"/>
      <c r="F470" s="48"/>
      <c r="G470" s="48"/>
      <c r="H470" s="48"/>
      <c r="I470" s="49"/>
      <c r="J470" s="25"/>
      <c r="K470" s="25"/>
      <c r="L470" s="49"/>
      <c r="M470" s="25"/>
      <c r="N470" s="25"/>
      <c r="P470" s="19"/>
    </row>
    <row r="471" spans="1:16" ht="12.75" customHeight="1">
      <c r="A471" s="19"/>
      <c r="B471" s="19"/>
      <c r="C471" s="19"/>
      <c r="D471" s="50"/>
      <c r="E471" s="48"/>
      <c r="F471" s="48"/>
      <c r="G471" s="48"/>
      <c r="H471" s="48"/>
      <c r="I471" s="49"/>
      <c r="J471" s="25"/>
      <c r="K471" s="25"/>
      <c r="L471" s="49"/>
      <c r="M471" s="25"/>
      <c r="N471" s="25"/>
      <c r="P471" s="19"/>
    </row>
    <row r="472" spans="1:16" ht="12.75" customHeight="1">
      <c r="A472" s="19"/>
      <c r="B472" s="19"/>
      <c r="C472" s="19"/>
      <c r="D472" s="50"/>
      <c r="E472" s="48"/>
      <c r="F472" s="48"/>
      <c r="G472" s="48"/>
      <c r="H472" s="48"/>
      <c r="I472" s="49"/>
      <c r="J472" s="25"/>
      <c r="K472" s="25"/>
      <c r="L472" s="49"/>
      <c r="M472" s="25"/>
      <c r="N472" s="25"/>
      <c r="P472" s="19"/>
    </row>
    <row r="473" spans="1:16" ht="12.75" customHeight="1">
      <c r="A473" s="19"/>
      <c r="B473" s="19"/>
      <c r="C473" s="19"/>
      <c r="D473" s="50"/>
      <c r="E473" s="48"/>
      <c r="F473" s="48"/>
      <c r="G473" s="48"/>
      <c r="H473" s="48"/>
      <c r="I473" s="49"/>
      <c r="J473" s="25"/>
      <c r="K473" s="25"/>
      <c r="L473" s="49"/>
      <c r="M473" s="25"/>
      <c r="N473" s="25"/>
      <c r="P473" s="19"/>
    </row>
    <row r="474" spans="1:16" ht="12.75" customHeight="1">
      <c r="A474" s="19"/>
      <c r="B474" s="19"/>
      <c r="C474" s="19"/>
      <c r="D474" s="50"/>
      <c r="E474" s="48"/>
      <c r="F474" s="48"/>
      <c r="G474" s="48"/>
      <c r="H474" s="48"/>
      <c r="I474" s="49"/>
      <c r="J474" s="25"/>
      <c r="K474" s="25"/>
      <c r="L474" s="49"/>
      <c r="M474" s="25"/>
      <c r="N474" s="25"/>
      <c r="P474" s="19"/>
    </row>
    <row r="475" spans="1:16" ht="12.75" customHeight="1">
      <c r="A475" s="19"/>
      <c r="B475" s="19"/>
      <c r="C475" s="19"/>
      <c r="D475" s="50"/>
      <c r="E475" s="48"/>
      <c r="F475" s="48"/>
      <c r="G475" s="48"/>
      <c r="H475" s="48"/>
      <c r="I475" s="49"/>
      <c r="J475" s="25"/>
      <c r="K475" s="25"/>
      <c r="L475" s="49"/>
      <c r="M475" s="25"/>
      <c r="N475" s="25"/>
      <c r="P475" s="19"/>
    </row>
    <row r="476" spans="1:16" ht="12.75" customHeight="1">
      <c r="A476" s="19"/>
      <c r="B476" s="19"/>
      <c r="C476" s="19"/>
      <c r="D476" s="50"/>
      <c r="E476" s="48"/>
      <c r="F476" s="48"/>
      <c r="G476" s="48"/>
      <c r="H476" s="48"/>
      <c r="I476" s="49"/>
      <c r="J476" s="25"/>
      <c r="K476" s="25"/>
      <c r="L476" s="49"/>
      <c r="M476" s="25"/>
      <c r="N476" s="25"/>
      <c r="P476" s="19"/>
    </row>
    <row r="477" spans="1:16" ht="12.75" customHeight="1">
      <c r="A477" s="19"/>
      <c r="B477" s="19"/>
      <c r="C477" s="19"/>
      <c r="D477" s="50"/>
      <c r="E477" s="48"/>
      <c r="F477" s="48"/>
      <c r="G477" s="48"/>
      <c r="H477" s="48"/>
      <c r="I477" s="49"/>
      <c r="J477" s="25"/>
      <c r="K477" s="25"/>
      <c r="L477" s="49"/>
      <c r="M477" s="25"/>
      <c r="N477" s="25"/>
      <c r="P477" s="19"/>
    </row>
    <row r="478" spans="1:16" ht="12.75" customHeight="1">
      <c r="A478" s="19"/>
      <c r="B478" s="19"/>
      <c r="C478" s="19"/>
      <c r="D478" s="50"/>
      <c r="E478" s="48"/>
      <c r="F478" s="48"/>
      <c r="G478" s="48"/>
      <c r="H478" s="48"/>
      <c r="I478" s="49"/>
      <c r="J478" s="25"/>
      <c r="K478" s="25"/>
      <c r="L478" s="49"/>
      <c r="M478" s="25"/>
      <c r="N478" s="25"/>
      <c r="P478" s="19"/>
    </row>
    <row r="479" spans="1:16" ht="12.75" customHeight="1">
      <c r="A479" s="19"/>
      <c r="B479" s="19"/>
      <c r="C479" s="19"/>
      <c r="D479" s="50"/>
      <c r="E479" s="48"/>
      <c r="F479" s="48"/>
      <c r="G479" s="48"/>
      <c r="H479" s="48"/>
      <c r="I479" s="49"/>
      <c r="J479" s="25"/>
      <c r="K479" s="25"/>
      <c r="L479" s="49"/>
      <c r="M479" s="25"/>
      <c r="N479" s="25"/>
      <c r="P479" s="19"/>
    </row>
    <row r="480" spans="1:16" ht="12.75" customHeight="1">
      <c r="A480" s="19"/>
      <c r="B480" s="19"/>
      <c r="C480" s="19"/>
      <c r="D480" s="50"/>
      <c r="E480" s="48"/>
      <c r="F480" s="48"/>
      <c r="G480" s="48"/>
      <c r="H480" s="48"/>
      <c r="I480" s="49"/>
      <c r="J480" s="25"/>
      <c r="K480" s="25"/>
      <c r="L480" s="49"/>
      <c r="M480" s="25"/>
      <c r="N480" s="25"/>
      <c r="P480" s="19"/>
    </row>
    <row r="481" spans="1:16" ht="12.75" customHeight="1">
      <c r="A481" s="19"/>
      <c r="B481" s="19"/>
      <c r="C481" s="19"/>
      <c r="D481" s="50"/>
      <c r="E481" s="48"/>
      <c r="F481" s="48"/>
      <c r="G481" s="48"/>
      <c r="H481" s="48"/>
      <c r="I481" s="49"/>
      <c r="J481" s="25"/>
      <c r="K481" s="25"/>
      <c r="L481" s="49"/>
      <c r="M481" s="25"/>
      <c r="N481" s="25"/>
      <c r="P481" s="19"/>
    </row>
    <row r="482" spans="1:16" ht="12.75" customHeight="1">
      <c r="A482" s="19"/>
      <c r="B482" s="19"/>
      <c r="C482" s="19"/>
      <c r="D482" s="50"/>
      <c r="E482" s="48"/>
      <c r="F482" s="48"/>
      <c r="G482" s="48"/>
      <c r="H482" s="48"/>
      <c r="I482" s="49"/>
      <c r="J482" s="25"/>
      <c r="K482" s="25"/>
      <c r="L482" s="49"/>
      <c r="M482" s="25"/>
      <c r="N482" s="25"/>
      <c r="P482" s="19"/>
    </row>
    <row r="483" spans="1:16" ht="12.75" customHeight="1">
      <c r="A483" s="19"/>
      <c r="B483" s="19"/>
      <c r="C483" s="19"/>
      <c r="D483" s="50"/>
      <c r="E483" s="48"/>
      <c r="F483" s="48"/>
      <c r="G483" s="48"/>
      <c r="H483" s="48"/>
      <c r="I483" s="49"/>
      <c r="J483" s="25"/>
      <c r="K483" s="25"/>
      <c r="L483" s="49"/>
      <c r="M483" s="25"/>
      <c r="N483" s="25"/>
      <c r="P483" s="19"/>
    </row>
    <row r="484" spans="1:16" ht="12.75" customHeight="1">
      <c r="A484" s="19"/>
      <c r="B484" s="19"/>
      <c r="C484" s="19"/>
      <c r="D484" s="50"/>
      <c r="E484" s="48"/>
      <c r="F484" s="48"/>
      <c r="G484" s="48"/>
      <c r="H484" s="48"/>
      <c r="I484" s="49"/>
      <c r="J484" s="25"/>
      <c r="K484" s="25"/>
      <c r="L484" s="49"/>
      <c r="M484" s="25"/>
      <c r="N484" s="25"/>
      <c r="P484" s="19"/>
    </row>
    <row r="485" spans="1:16" ht="12.75" customHeight="1">
      <c r="A485" s="19"/>
      <c r="B485" s="19"/>
      <c r="C485" s="19"/>
      <c r="D485" s="50"/>
      <c r="E485" s="48"/>
      <c r="F485" s="48"/>
      <c r="G485" s="48"/>
      <c r="H485" s="48"/>
      <c r="I485" s="49"/>
      <c r="J485" s="25"/>
      <c r="K485" s="25"/>
      <c r="L485" s="49"/>
      <c r="M485" s="25"/>
      <c r="N485" s="25"/>
      <c r="P485" s="19"/>
    </row>
    <row r="486" spans="1:16" ht="12.75" customHeight="1">
      <c r="A486" s="19"/>
      <c r="B486" s="19"/>
      <c r="C486" s="19"/>
      <c r="D486" s="50"/>
      <c r="E486" s="48"/>
      <c r="F486" s="48"/>
      <c r="G486" s="48"/>
      <c r="H486" s="48"/>
      <c r="I486" s="49"/>
      <c r="J486" s="25"/>
      <c r="K486" s="25"/>
      <c r="L486" s="49"/>
      <c r="M486" s="25"/>
      <c r="N486" s="25"/>
      <c r="P486" s="19"/>
    </row>
    <row r="487" spans="1:16" ht="12.75" customHeight="1">
      <c r="A487" s="19"/>
      <c r="B487" s="19"/>
      <c r="C487" s="19"/>
      <c r="D487" s="50"/>
      <c r="E487" s="48"/>
      <c r="F487" s="48"/>
      <c r="G487" s="48"/>
      <c r="H487" s="48"/>
      <c r="I487" s="49"/>
      <c r="J487" s="25"/>
      <c r="K487" s="25"/>
      <c r="L487" s="49"/>
      <c r="M487" s="25"/>
      <c r="N487" s="25"/>
      <c r="P487" s="19"/>
    </row>
    <row r="488" spans="1:16" ht="12.75" customHeight="1">
      <c r="A488" s="19"/>
      <c r="B488" s="19"/>
      <c r="C488" s="19"/>
      <c r="D488" s="50"/>
      <c r="E488" s="48"/>
      <c r="F488" s="48"/>
      <c r="G488" s="48"/>
      <c r="H488" s="48"/>
      <c r="I488" s="49"/>
      <c r="J488" s="25"/>
      <c r="K488" s="25"/>
      <c r="L488" s="49"/>
      <c r="M488" s="25"/>
      <c r="N488" s="25"/>
      <c r="P488" s="19"/>
    </row>
    <row r="489" spans="1:16" ht="12.75" customHeight="1">
      <c r="A489" s="19"/>
      <c r="B489" s="19"/>
      <c r="C489" s="19"/>
      <c r="D489" s="50"/>
      <c r="E489" s="48"/>
      <c r="F489" s="48"/>
      <c r="G489" s="48"/>
      <c r="H489" s="48"/>
      <c r="I489" s="49"/>
      <c r="J489" s="25"/>
      <c r="K489" s="25"/>
      <c r="L489" s="49"/>
      <c r="M489" s="25"/>
      <c r="N489" s="25"/>
      <c r="P489" s="19"/>
    </row>
    <row r="490" spans="1:16" ht="12.75" customHeight="1">
      <c r="A490" s="19"/>
      <c r="B490" s="19"/>
      <c r="C490" s="19"/>
      <c r="D490" s="50"/>
      <c r="E490" s="48"/>
      <c r="F490" s="48"/>
      <c r="G490" s="48"/>
      <c r="H490" s="48"/>
      <c r="I490" s="49"/>
      <c r="J490" s="25"/>
      <c r="K490" s="25"/>
      <c r="L490" s="49"/>
      <c r="M490" s="25"/>
      <c r="N490" s="25"/>
      <c r="P490" s="19"/>
    </row>
    <row r="491" spans="1:16" ht="12.75" customHeight="1">
      <c r="A491" s="19"/>
      <c r="B491" s="19"/>
      <c r="C491" s="19"/>
      <c r="D491" s="50"/>
      <c r="E491" s="48"/>
      <c r="F491" s="48"/>
      <c r="G491" s="48"/>
      <c r="H491" s="48"/>
      <c r="I491" s="49"/>
      <c r="J491" s="25"/>
      <c r="K491" s="25"/>
      <c r="L491" s="49"/>
      <c r="M491" s="25"/>
      <c r="N491" s="25"/>
      <c r="P491" s="19"/>
    </row>
    <row r="492" spans="1:16" ht="12.75" customHeight="1">
      <c r="A492" s="19"/>
      <c r="B492" s="19"/>
      <c r="C492" s="19"/>
      <c r="D492" s="50"/>
      <c r="E492" s="48"/>
      <c r="F492" s="48"/>
      <c r="G492" s="48"/>
      <c r="H492" s="48"/>
      <c r="I492" s="49"/>
      <c r="J492" s="25"/>
      <c r="K492" s="25"/>
      <c r="L492" s="49"/>
      <c r="M492" s="25"/>
      <c r="N492" s="25"/>
      <c r="P492" s="19"/>
    </row>
    <row r="493" spans="1:16" ht="12.75" customHeight="1">
      <c r="A493" s="19"/>
      <c r="B493" s="19"/>
      <c r="C493" s="19"/>
      <c r="D493" s="50"/>
      <c r="E493" s="48"/>
      <c r="F493" s="48"/>
      <c r="G493" s="48"/>
      <c r="H493" s="48"/>
      <c r="I493" s="49"/>
      <c r="J493" s="25"/>
      <c r="K493" s="25"/>
      <c r="L493" s="49"/>
      <c r="M493" s="25"/>
      <c r="N493" s="25"/>
      <c r="P493" s="19"/>
    </row>
    <row r="494" spans="1:16" ht="12.75" customHeight="1">
      <c r="A494" s="19"/>
      <c r="B494" s="19"/>
      <c r="C494" s="19"/>
      <c r="D494" s="50"/>
      <c r="E494" s="48"/>
      <c r="F494" s="48"/>
      <c r="G494" s="48"/>
      <c r="H494" s="48"/>
      <c r="I494" s="49"/>
      <c r="J494" s="25"/>
      <c r="K494" s="25"/>
      <c r="L494" s="49"/>
      <c r="M494" s="25"/>
      <c r="N494" s="25"/>
      <c r="P494" s="19"/>
    </row>
    <row r="495" spans="1:16" ht="12.75" customHeight="1">
      <c r="A495" s="19"/>
      <c r="B495" s="19"/>
      <c r="C495" s="19"/>
      <c r="D495" s="50"/>
      <c r="E495" s="48"/>
      <c r="F495" s="48"/>
      <c r="G495" s="48"/>
      <c r="H495" s="48"/>
      <c r="I495" s="49"/>
      <c r="J495" s="25"/>
      <c r="K495" s="25"/>
      <c r="L495" s="49"/>
      <c r="M495" s="25"/>
      <c r="N495" s="25"/>
      <c r="P495" s="19"/>
    </row>
    <row r="496" spans="1:16" ht="12.75" customHeight="1">
      <c r="A496" s="19"/>
      <c r="B496" s="19"/>
      <c r="C496" s="19"/>
      <c r="D496" s="50"/>
      <c r="E496" s="48"/>
      <c r="F496" s="48"/>
      <c r="G496" s="48"/>
      <c r="H496" s="48"/>
      <c r="I496" s="49"/>
      <c r="J496" s="25"/>
      <c r="K496" s="25"/>
      <c r="L496" s="49"/>
      <c r="M496" s="25"/>
      <c r="N496" s="25"/>
      <c r="P496" s="19"/>
    </row>
    <row r="497" spans="1:16" ht="12.75" customHeight="1">
      <c r="A497" s="19"/>
      <c r="B497" s="19"/>
      <c r="C497" s="19"/>
      <c r="D497" s="50"/>
      <c r="E497" s="48"/>
      <c r="F497" s="48"/>
      <c r="G497" s="48"/>
      <c r="H497" s="48"/>
      <c r="I497" s="49"/>
      <c r="J497" s="25"/>
      <c r="K497" s="25"/>
      <c r="L497" s="49"/>
      <c r="M497" s="25"/>
      <c r="N497" s="25"/>
      <c r="P497" s="19"/>
    </row>
    <row r="498" spans="1:16" ht="12.75" customHeight="1">
      <c r="A498" s="19"/>
      <c r="B498" s="19"/>
      <c r="C498" s="19"/>
      <c r="D498" s="50"/>
      <c r="E498" s="48"/>
      <c r="F498" s="48"/>
      <c r="G498" s="48"/>
      <c r="H498" s="48"/>
      <c r="I498" s="49"/>
      <c r="J498" s="25"/>
      <c r="K498" s="25"/>
      <c r="L498" s="49"/>
      <c r="M498" s="25"/>
      <c r="N498" s="25"/>
      <c r="P498" s="19"/>
    </row>
    <row r="499" spans="1:16" ht="12.75" customHeight="1">
      <c r="A499" s="19"/>
      <c r="B499" s="19"/>
      <c r="C499" s="19"/>
      <c r="D499" s="50"/>
      <c r="E499" s="48"/>
      <c r="F499" s="48"/>
      <c r="G499" s="48"/>
      <c r="H499" s="48"/>
      <c r="I499" s="49"/>
      <c r="J499" s="25"/>
      <c r="K499" s="25"/>
      <c r="L499" s="49"/>
      <c r="M499" s="25"/>
      <c r="N499" s="25"/>
      <c r="P499" s="19"/>
    </row>
    <row r="500" spans="1:16" ht="12.75" customHeight="1">
      <c r="A500" s="19"/>
      <c r="B500" s="19"/>
      <c r="C500" s="19"/>
      <c r="D500" s="50"/>
      <c r="E500" s="48"/>
      <c r="F500" s="48"/>
      <c r="G500" s="48"/>
      <c r="H500" s="48"/>
      <c r="I500" s="49"/>
      <c r="J500" s="25"/>
      <c r="K500" s="25"/>
      <c r="L500" s="49"/>
      <c r="M500" s="25"/>
      <c r="N500" s="25"/>
      <c r="P500" s="19"/>
    </row>
    <row r="501" spans="1:16" ht="12.75" customHeight="1">
      <c r="A501" s="19"/>
      <c r="B501" s="19"/>
      <c r="C501" s="19"/>
      <c r="D501" s="50"/>
      <c r="E501" s="48"/>
      <c r="F501" s="48"/>
      <c r="G501" s="48"/>
      <c r="H501" s="48"/>
      <c r="I501" s="49"/>
      <c r="J501" s="25"/>
      <c r="K501" s="25"/>
      <c r="L501" s="49"/>
      <c r="M501" s="25"/>
      <c r="N501" s="25"/>
      <c r="P501" s="19"/>
    </row>
    <row r="502" spans="1:16" ht="12.75" customHeight="1">
      <c r="A502" s="19"/>
      <c r="B502" s="19"/>
      <c r="C502" s="19"/>
      <c r="D502" s="50"/>
      <c r="E502" s="48"/>
      <c r="F502" s="48"/>
      <c r="G502" s="48"/>
      <c r="H502" s="48"/>
      <c r="I502" s="49"/>
      <c r="J502" s="25"/>
      <c r="K502" s="25"/>
      <c r="L502" s="49"/>
      <c r="M502" s="25"/>
      <c r="N502" s="25"/>
      <c r="P502" s="19"/>
    </row>
    <row r="503" spans="1:16" ht="12.75" customHeight="1">
      <c r="A503" s="19"/>
      <c r="B503" s="19"/>
      <c r="C503" s="19"/>
      <c r="D503" s="50"/>
      <c r="E503" s="48"/>
      <c r="F503" s="48"/>
      <c r="G503" s="48"/>
      <c r="H503" s="48"/>
      <c r="I503" s="49"/>
      <c r="J503" s="25"/>
      <c r="K503" s="25"/>
      <c r="L503" s="49"/>
      <c r="M503" s="25"/>
      <c r="N503" s="25"/>
      <c r="P503" s="19"/>
    </row>
    <row r="504" spans="1:16" ht="12.75" customHeight="1">
      <c r="A504" s="19"/>
      <c r="B504" s="19"/>
      <c r="C504" s="19"/>
      <c r="D504" s="50"/>
      <c r="E504" s="48"/>
      <c r="F504" s="48"/>
      <c r="G504" s="48"/>
      <c r="H504" s="48"/>
      <c r="I504" s="49"/>
      <c r="J504" s="25"/>
      <c r="K504" s="25"/>
      <c r="L504" s="49"/>
      <c r="M504" s="25"/>
      <c r="N504" s="25"/>
      <c r="P504" s="19"/>
    </row>
    <row r="505" spans="1:16" ht="12.75" customHeight="1">
      <c r="A505" s="19"/>
      <c r="B505" s="19"/>
      <c r="C505" s="19"/>
      <c r="D505" s="50"/>
      <c r="E505" s="48"/>
      <c r="F505" s="48"/>
      <c r="G505" s="48"/>
      <c r="H505" s="48"/>
      <c r="I505" s="49"/>
      <c r="J505" s="25"/>
      <c r="K505" s="25"/>
      <c r="L505" s="49"/>
      <c r="M505" s="25"/>
      <c r="N505" s="25"/>
      <c r="P505" s="19"/>
    </row>
    <row r="506" spans="1:16" ht="12.75" customHeight="1">
      <c r="A506" s="19"/>
      <c r="B506" s="19"/>
      <c r="C506" s="19"/>
      <c r="D506" s="50"/>
      <c r="E506" s="48"/>
      <c r="F506" s="48"/>
      <c r="G506" s="48"/>
      <c r="H506" s="48"/>
      <c r="I506" s="49"/>
      <c r="J506" s="25"/>
      <c r="K506" s="25"/>
      <c r="L506" s="49"/>
      <c r="M506" s="25"/>
      <c r="N506" s="25"/>
      <c r="P506" s="19"/>
    </row>
    <row r="507" spans="1:16" ht="12.75" customHeight="1">
      <c r="A507" s="19"/>
      <c r="B507" s="19"/>
      <c r="C507" s="19"/>
      <c r="D507" s="50"/>
      <c r="E507" s="48"/>
      <c r="F507" s="48"/>
      <c r="G507" s="48"/>
      <c r="H507" s="48"/>
      <c r="I507" s="49"/>
      <c r="J507" s="25"/>
      <c r="K507" s="25"/>
      <c r="L507" s="49"/>
      <c r="M507" s="25"/>
      <c r="N507" s="25"/>
      <c r="P507" s="19"/>
    </row>
    <row r="508" spans="1:16" ht="12.75" customHeight="1">
      <c r="A508" s="19"/>
      <c r="B508" s="19"/>
      <c r="C508" s="19"/>
      <c r="D508" s="50"/>
      <c r="E508" s="48"/>
      <c r="F508" s="48"/>
      <c r="G508" s="48"/>
      <c r="H508" s="48"/>
      <c r="I508" s="49"/>
      <c r="J508" s="25"/>
      <c r="K508" s="25"/>
      <c r="L508" s="49"/>
      <c r="M508" s="25"/>
      <c r="N508" s="25"/>
      <c r="P508" s="19"/>
    </row>
    <row r="509" spans="1:16" ht="12.75" customHeight="1">
      <c r="A509" s="19"/>
      <c r="B509" s="19"/>
      <c r="C509" s="19"/>
      <c r="D509" s="50"/>
      <c r="E509" s="48"/>
      <c r="F509" s="48"/>
      <c r="G509" s="48"/>
      <c r="H509" s="48"/>
      <c r="I509" s="49"/>
      <c r="J509" s="25"/>
      <c r="K509" s="25"/>
      <c r="L509" s="49"/>
      <c r="M509" s="25"/>
      <c r="N509" s="25"/>
      <c r="P509" s="19"/>
    </row>
    <row r="510" spans="1:16" ht="12.75" customHeight="1">
      <c r="A510" s="19"/>
      <c r="B510" s="19"/>
      <c r="C510" s="19"/>
      <c r="D510" s="50"/>
      <c r="E510" s="48"/>
      <c r="F510" s="48"/>
      <c r="G510" s="48"/>
      <c r="H510" s="48"/>
      <c r="I510" s="49"/>
      <c r="J510" s="25"/>
      <c r="K510" s="25"/>
      <c r="L510" s="49"/>
      <c r="M510" s="25"/>
      <c r="N510" s="25"/>
      <c r="P510" s="19"/>
    </row>
    <row r="511" spans="1:16" ht="12.75" customHeight="1">
      <c r="A511" s="19"/>
      <c r="B511" s="19"/>
      <c r="C511" s="19"/>
      <c r="D511" s="50"/>
      <c r="E511" s="48"/>
      <c r="F511" s="48"/>
      <c r="G511" s="48"/>
      <c r="H511" s="48"/>
      <c r="I511" s="49"/>
      <c r="J511" s="25"/>
      <c r="K511" s="25"/>
      <c r="L511" s="49"/>
      <c r="M511" s="25"/>
      <c r="N511" s="25"/>
      <c r="P511" s="19"/>
    </row>
    <row r="512" spans="1:16" ht="12.75" customHeight="1">
      <c r="A512" s="19"/>
      <c r="B512" s="19"/>
      <c r="C512" s="19"/>
      <c r="D512" s="50"/>
      <c r="E512" s="48"/>
      <c r="F512" s="48"/>
      <c r="G512" s="48"/>
      <c r="H512" s="48"/>
      <c r="I512" s="49"/>
      <c r="J512" s="25"/>
      <c r="K512" s="25"/>
      <c r="L512" s="49"/>
      <c r="M512" s="25"/>
      <c r="N512" s="25"/>
      <c r="P512" s="19"/>
    </row>
    <row r="513" spans="1:16" ht="12.75" customHeight="1">
      <c r="A513" s="19"/>
      <c r="B513" s="19"/>
      <c r="C513" s="19"/>
      <c r="D513" s="50"/>
      <c r="E513" s="48"/>
      <c r="F513" s="48"/>
      <c r="G513" s="48"/>
      <c r="H513" s="48"/>
      <c r="I513" s="49"/>
      <c r="J513" s="25"/>
      <c r="K513" s="25"/>
      <c r="L513" s="49"/>
      <c r="M513" s="25"/>
      <c r="N513" s="25"/>
      <c r="P513" s="19"/>
    </row>
    <row r="514" spans="1:16" ht="12.75" customHeight="1">
      <c r="A514" s="19"/>
      <c r="B514" s="19"/>
      <c r="C514" s="19"/>
      <c r="D514" s="50"/>
      <c r="E514" s="48"/>
      <c r="F514" s="48"/>
      <c r="G514" s="48"/>
      <c r="H514" s="48"/>
      <c r="I514" s="49"/>
      <c r="J514" s="25"/>
      <c r="K514" s="25"/>
      <c r="L514" s="49"/>
      <c r="M514" s="25"/>
      <c r="N514" s="25"/>
      <c r="P514" s="19"/>
    </row>
    <row r="515" spans="1:16" ht="12.75" customHeight="1">
      <c r="A515" s="19"/>
      <c r="B515" s="19"/>
      <c r="C515" s="19"/>
      <c r="D515" s="50"/>
      <c r="E515" s="48"/>
      <c r="F515" s="48"/>
      <c r="G515" s="48"/>
      <c r="H515" s="48"/>
      <c r="I515" s="49"/>
      <c r="J515" s="25"/>
      <c r="K515" s="25"/>
      <c r="L515" s="49"/>
      <c r="M515" s="25"/>
      <c r="N515" s="25"/>
      <c r="P515" s="19"/>
    </row>
    <row r="516" spans="1:16" ht="12.75" customHeight="1">
      <c r="A516" s="19"/>
      <c r="B516" s="19"/>
      <c r="C516" s="19"/>
      <c r="D516" s="50"/>
      <c r="E516" s="48"/>
      <c r="F516" s="48"/>
      <c r="G516" s="48"/>
      <c r="H516" s="48"/>
      <c r="I516" s="49"/>
      <c r="J516" s="25"/>
      <c r="K516" s="25"/>
      <c r="L516" s="49"/>
      <c r="M516" s="25"/>
      <c r="N516" s="25"/>
      <c r="P516" s="19"/>
    </row>
    <row r="517" spans="1:16" ht="12.75" customHeight="1">
      <c r="A517" s="19"/>
      <c r="B517" s="19"/>
      <c r="C517" s="19"/>
      <c r="D517" s="50"/>
      <c r="E517" s="48"/>
      <c r="F517" s="48"/>
      <c r="G517" s="48"/>
      <c r="H517" s="48"/>
      <c r="I517" s="49"/>
      <c r="J517" s="25"/>
      <c r="K517" s="25"/>
      <c r="L517" s="49"/>
      <c r="M517" s="25"/>
      <c r="N517" s="25"/>
      <c r="P517" s="19"/>
    </row>
    <row r="518" spans="1:16" ht="12.75" customHeight="1">
      <c r="A518" s="19"/>
      <c r="B518" s="19"/>
      <c r="C518" s="19"/>
      <c r="D518" s="50"/>
      <c r="E518" s="48"/>
      <c r="F518" s="48"/>
      <c r="G518" s="48"/>
      <c r="H518" s="48"/>
      <c r="I518" s="49"/>
      <c r="J518" s="25"/>
      <c r="K518" s="25"/>
      <c r="L518" s="49"/>
      <c r="M518" s="25"/>
      <c r="N518" s="25"/>
      <c r="P518" s="19"/>
    </row>
    <row r="519" spans="1:16" ht="12.75" customHeight="1">
      <c r="A519" s="19"/>
      <c r="B519" s="19"/>
      <c r="C519" s="19"/>
      <c r="D519" s="50"/>
      <c r="E519" s="48"/>
      <c r="F519" s="48"/>
      <c r="G519" s="48"/>
      <c r="H519" s="48"/>
      <c r="I519" s="49"/>
      <c r="J519" s="25"/>
      <c r="K519" s="25"/>
      <c r="L519" s="49"/>
      <c r="M519" s="25"/>
      <c r="N519" s="25"/>
      <c r="P519" s="19"/>
    </row>
    <row r="520" spans="1:16" ht="12.75" customHeight="1">
      <c r="A520" s="19"/>
      <c r="B520" s="19"/>
      <c r="C520" s="19"/>
      <c r="D520" s="50"/>
      <c r="E520" s="48"/>
      <c r="F520" s="48"/>
      <c r="G520" s="48"/>
      <c r="H520" s="48"/>
      <c r="I520" s="49"/>
      <c r="J520" s="25"/>
      <c r="K520" s="25"/>
      <c r="L520" s="49"/>
      <c r="M520" s="25"/>
      <c r="N520" s="25"/>
      <c r="P520" s="19"/>
    </row>
    <row r="521" spans="1:16" ht="12.75" customHeight="1">
      <c r="A521" s="19"/>
      <c r="B521" s="19"/>
      <c r="C521" s="19"/>
      <c r="D521" s="50"/>
      <c r="E521" s="48"/>
      <c r="F521" s="48"/>
      <c r="G521" s="48"/>
      <c r="H521" s="48"/>
      <c r="I521" s="49"/>
      <c r="J521" s="25"/>
      <c r="K521" s="25"/>
      <c r="L521" s="49"/>
      <c r="M521" s="25"/>
      <c r="N521" s="25"/>
      <c r="P521" s="19"/>
    </row>
    <row r="522" spans="1:16" ht="12.75" customHeight="1">
      <c r="A522" s="19"/>
      <c r="B522" s="19"/>
      <c r="C522" s="19"/>
      <c r="D522" s="50"/>
      <c r="E522" s="48"/>
      <c r="F522" s="48"/>
      <c r="G522" s="48"/>
      <c r="H522" s="48"/>
      <c r="I522" s="49"/>
      <c r="J522" s="25"/>
      <c r="K522" s="25"/>
      <c r="L522" s="49"/>
      <c r="M522" s="25"/>
      <c r="N522" s="25"/>
      <c r="P522" s="19"/>
    </row>
    <row r="523" spans="1:16" ht="12.75" customHeight="1">
      <c r="A523" s="19"/>
      <c r="B523" s="19"/>
      <c r="C523" s="19"/>
      <c r="D523" s="50"/>
      <c r="E523" s="48"/>
      <c r="F523" s="48"/>
      <c r="G523" s="48"/>
      <c r="H523" s="48"/>
      <c r="I523" s="49"/>
      <c r="J523" s="25"/>
      <c r="K523" s="25"/>
      <c r="L523" s="49"/>
      <c r="M523" s="25"/>
      <c r="N523" s="25"/>
      <c r="P523" s="19"/>
    </row>
    <row r="524" spans="1:16" ht="12.75" customHeight="1">
      <c r="A524" s="19"/>
      <c r="B524" s="19"/>
      <c r="C524" s="19"/>
      <c r="D524" s="50"/>
      <c r="E524" s="48"/>
      <c r="F524" s="48"/>
      <c r="G524" s="48"/>
      <c r="H524" s="48"/>
      <c r="I524" s="49"/>
      <c r="J524" s="25"/>
      <c r="K524" s="25"/>
      <c r="L524" s="49"/>
      <c r="M524" s="25"/>
      <c r="N524" s="25"/>
      <c r="P524" s="19"/>
    </row>
    <row r="525" spans="1:16" ht="12.75" customHeight="1">
      <c r="A525" s="19"/>
      <c r="B525" s="19"/>
      <c r="C525" s="19"/>
      <c r="D525" s="50"/>
      <c r="E525" s="48"/>
      <c r="F525" s="48"/>
      <c r="G525" s="48"/>
      <c r="H525" s="48"/>
      <c r="I525" s="49"/>
      <c r="J525" s="25"/>
      <c r="K525" s="25"/>
      <c r="L525" s="49"/>
      <c r="M525" s="25"/>
      <c r="N525" s="25"/>
      <c r="P525" s="19"/>
    </row>
    <row r="526" spans="1:16" ht="12.75" customHeight="1">
      <c r="A526" s="19"/>
      <c r="B526" s="19"/>
      <c r="C526" s="19"/>
      <c r="D526" s="50"/>
      <c r="E526" s="48"/>
      <c r="F526" s="48"/>
      <c r="G526" s="48"/>
      <c r="H526" s="48"/>
      <c r="I526" s="49"/>
      <c r="J526" s="25"/>
      <c r="K526" s="25"/>
      <c r="L526" s="49"/>
      <c r="M526" s="25"/>
      <c r="N526" s="25"/>
      <c r="P526" s="19"/>
    </row>
    <row r="527" spans="1:16" ht="12.75" customHeight="1">
      <c r="A527" s="19"/>
      <c r="B527" s="19"/>
      <c r="C527" s="19"/>
      <c r="D527" s="50"/>
      <c r="E527" s="48"/>
      <c r="F527" s="48"/>
      <c r="G527" s="48"/>
      <c r="H527" s="48"/>
      <c r="I527" s="49"/>
      <c r="J527" s="25"/>
      <c r="K527" s="25"/>
      <c r="L527" s="49"/>
      <c r="M527" s="25"/>
      <c r="N527" s="25"/>
      <c r="P527" s="19"/>
    </row>
    <row r="528" spans="1:16" ht="12.75" customHeight="1">
      <c r="A528" s="19"/>
      <c r="B528" s="19"/>
      <c r="C528" s="19"/>
      <c r="D528" s="50"/>
      <c r="E528" s="48"/>
      <c r="F528" s="48"/>
      <c r="G528" s="48"/>
      <c r="H528" s="48"/>
      <c r="I528" s="49"/>
      <c r="J528" s="25"/>
      <c r="K528" s="25"/>
      <c r="L528" s="49"/>
      <c r="M528" s="25"/>
      <c r="N528" s="25"/>
      <c r="P528" s="19"/>
    </row>
    <row r="529" spans="1:16" ht="12.75" customHeight="1">
      <c r="A529" s="19"/>
      <c r="B529" s="19"/>
      <c r="C529" s="19"/>
      <c r="D529" s="50"/>
      <c r="E529" s="48"/>
      <c r="F529" s="48"/>
      <c r="G529" s="48"/>
      <c r="H529" s="48"/>
      <c r="I529" s="49"/>
      <c r="J529" s="25"/>
      <c r="K529" s="25"/>
      <c r="L529" s="49"/>
      <c r="M529" s="25"/>
      <c r="N529" s="25"/>
      <c r="P529" s="19"/>
    </row>
    <row r="530" spans="1:16" ht="12.75" customHeight="1">
      <c r="A530" s="19"/>
      <c r="B530" s="19"/>
      <c r="C530" s="19"/>
      <c r="D530" s="50"/>
      <c r="E530" s="48"/>
      <c r="F530" s="48"/>
      <c r="G530" s="48"/>
      <c r="H530" s="48"/>
      <c r="I530" s="49"/>
      <c r="J530" s="25"/>
      <c r="K530" s="25"/>
      <c r="L530" s="49"/>
      <c r="M530" s="25"/>
      <c r="N530" s="25"/>
      <c r="P530" s="19"/>
    </row>
    <row r="531" spans="1:16" ht="12.75" customHeight="1">
      <c r="A531" s="19"/>
      <c r="B531" s="19"/>
      <c r="C531" s="19"/>
      <c r="D531" s="50"/>
      <c r="E531" s="48"/>
      <c r="F531" s="48"/>
      <c r="G531" s="48"/>
      <c r="H531" s="48"/>
      <c r="I531" s="49"/>
      <c r="J531" s="25"/>
      <c r="K531" s="25"/>
      <c r="L531" s="49"/>
      <c r="M531" s="25"/>
      <c r="N531" s="25"/>
      <c r="P531" s="19"/>
    </row>
    <row r="532" spans="1:16" ht="12.75" customHeight="1">
      <c r="A532" s="19"/>
      <c r="B532" s="19"/>
      <c r="C532" s="19"/>
      <c r="D532" s="50"/>
      <c r="E532" s="48"/>
      <c r="F532" s="48"/>
      <c r="G532" s="48"/>
      <c r="H532" s="48"/>
      <c r="I532" s="49"/>
      <c r="J532" s="25"/>
      <c r="K532" s="25"/>
      <c r="L532" s="49"/>
      <c r="M532" s="25"/>
      <c r="N532" s="25"/>
      <c r="P532" s="19"/>
    </row>
    <row r="533" spans="1:16" ht="12.75" customHeight="1">
      <c r="A533" s="19"/>
      <c r="B533" s="19"/>
      <c r="C533" s="19"/>
      <c r="D533" s="50"/>
      <c r="E533" s="48"/>
      <c r="F533" s="48"/>
      <c r="G533" s="48"/>
      <c r="H533" s="48"/>
      <c r="I533" s="49"/>
      <c r="J533" s="25"/>
      <c r="K533" s="25"/>
      <c r="L533" s="49"/>
      <c r="M533" s="25"/>
      <c r="N533" s="25"/>
      <c r="P533" s="19"/>
    </row>
    <row r="534" spans="1:16" ht="12.75" customHeight="1">
      <c r="A534" s="19"/>
      <c r="B534" s="19"/>
      <c r="C534" s="19"/>
      <c r="D534" s="50"/>
      <c r="E534" s="48"/>
      <c r="F534" s="48"/>
      <c r="G534" s="48"/>
      <c r="H534" s="48"/>
      <c r="I534" s="49"/>
      <c r="J534" s="25"/>
      <c r="K534" s="25"/>
      <c r="L534" s="49"/>
      <c r="M534" s="25"/>
      <c r="N534" s="25"/>
      <c r="P534" s="19"/>
    </row>
    <row r="535" spans="1:16" ht="12.75" customHeight="1">
      <c r="A535" s="19"/>
      <c r="B535" s="19"/>
      <c r="C535" s="19"/>
      <c r="D535" s="50"/>
      <c r="E535" s="48"/>
      <c r="F535" s="48"/>
      <c r="G535" s="48"/>
      <c r="H535" s="48"/>
      <c r="I535" s="49"/>
      <c r="J535" s="25"/>
      <c r="K535" s="25"/>
      <c r="L535" s="49"/>
      <c r="M535" s="25"/>
      <c r="N535" s="25"/>
      <c r="P535" s="19"/>
    </row>
    <row r="536" spans="1:16" ht="12.75" customHeight="1">
      <c r="A536" s="19"/>
      <c r="B536" s="19"/>
      <c r="C536" s="19"/>
      <c r="D536" s="50"/>
      <c r="E536" s="48"/>
      <c r="F536" s="48"/>
      <c r="G536" s="48"/>
      <c r="H536" s="48"/>
      <c r="I536" s="49"/>
      <c r="J536" s="25"/>
      <c r="K536" s="25"/>
      <c r="L536" s="49"/>
      <c r="M536" s="25"/>
      <c r="N536" s="25"/>
      <c r="P536" s="19"/>
    </row>
    <row r="537" spans="1:16" ht="12.75" customHeight="1">
      <c r="A537" s="19"/>
      <c r="B537" s="19"/>
      <c r="C537" s="19"/>
      <c r="D537" s="50"/>
      <c r="E537" s="48"/>
      <c r="F537" s="48"/>
      <c r="G537" s="48"/>
      <c r="H537" s="48"/>
      <c r="I537" s="49"/>
      <c r="J537" s="25"/>
      <c r="K537" s="25"/>
      <c r="L537" s="49"/>
      <c r="M537" s="25"/>
      <c r="N537" s="25"/>
      <c r="P537" s="19"/>
    </row>
    <row r="538" spans="1:16" ht="12.75" customHeight="1">
      <c r="A538" s="19"/>
      <c r="B538" s="19"/>
      <c r="C538" s="19"/>
      <c r="D538" s="50"/>
      <c r="E538" s="48"/>
      <c r="F538" s="48"/>
      <c r="G538" s="48"/>
      <c r="H538" s="48"/>
      <c r="I538" s="49"/>
      <c r="J538" s="25"/>
      <c r="K538" s="25"/>
      <c r="L538" s="49"/>
      <c r="M538" s="25"/>
      <c r="N538" s="25"/>
      <c r="P538" s="19"/>
    </row>
    <row r="539" spans="1:16" ht="12.75" customHeight="1">
      <c r="A539" s="19"/>
      <c r="B539" s="19"/>
      <c r="C539" s="19"/>
      <c r="D539" s="50"/>
      <c r="E539" s="48"/>
      <c r="F539" s="48"/>
      <c r="G539" s="48"/>
      <c r="H539" s="48"/>
      <c r="I539" s="49"/>
      <c r="J539" s="25"/>
      <c r="K539" s="25"/>
      <c r="L539" s="49"/>
      <c r="M539" s="25"/>
      <c r="N539" s="25"/>
      <c r="P539" s="19"/>
    </row>
    <row r="540" spans="1:16" ht="12.75" customHeight="1">
      <c r="A540" s="19"/>
      <c r="B540" s="19"/>
      <c r="C540" s="19"/>
      <c r="D540" s="50"/>
      <c r="E540" s="48"/>
      <c r="F540" s="48"/>
      <c r="G540" s="48"/>
      <c r="H540" s="48"/>
      <c r="I540" s="49"/>
      <c r="J540" s="25"/>
      <c r="K540" s="25"/>
      <c r="L540" s="49"/>
      <c r="M540" s="25"/>
      <c r="N540" s="25"/>
      <c r="P540" s="19"/>
    </row>
    <row r="541" spans="1:16" ht="12.75" customHeight="1">
      <c r="A541" s="19"/>
      <c r="B541" s="19"/>
      <c r="C541" s="19"/>
      <c r="D541" s="50"/>
      <c r="E541" s="48"/>
      <c r="F541" s="48"/>
      <c r="G541" s="48"/>
      <c r="H541" s="48"/>
      <c r="I541" s="49"/>
      <c r="J541" s="25"/>
      <c r="K541" s="25"/>
      <c r="L541" s="49"/>
      <c r="M541" s="25"/>
      <c r="N541" s="25"/>
      <c r="P541" s="19"/>
    </row>
    <row r="542" spans="1:16" ht="12.75" customHeight="1">
      <c r="A542" s="19"/>
      <c r="B542" s="19"/>
      <c r="C542" s="19"/>
      <c r="D542" s="50"/>
      <c r="E542" s="48"/>
      <c r="F542" s="48"/>
      <c r="G542" s="48"/>
      <c r="H542" s="48"/>
      <c r="I542" s="49"/>
      <c r="J542" s="25"/>
      <c r="K542" s="25"/>
      <c r="L542" s="49"/>
      <c r="M542" s="25"/>
      <c r="N542" s="25"/>
      <c r="P542" s="19"/>
    </row>
    <row r="543" spans="1:16" ht="12.75" customHeight="1">
      <c r="A543" s="19"/>
      <c r="B543" s="19"/>
      <c r="C543" s="19"/>
      <c r="D543" s="50"/>
      <c r="E543" s="48"/>
      <c r="F543" s="48"/>
      <c r="G543" s="48"/>
      <c r="H543" s="48"/>
      <c r="I543" s="49"/>
      <c r="J543" s="25"/>
      <c r="K543" s="25"/>
      <c r="L543" s="49"/>
      <c r="M543" s="25"/>
      <c r="N543" s="25"/>
      <c r="P543" s="19"/>
    </row>
    <row r="544" spans="1:16" ht="12.75" customHeight="1">
      <c r="A544" s="19"/>
      <c r="B544" s="19"/>
      <c r="C544" s="19"/>
      <c r="D544" s="50"/>
      <c r="E544" s="48"/>
      <c r="F544" s="48"/>
      <c r="G544" s="48"/>
      <c r="H544" s="48"/>
      <c r="I544" s="49"/>
      <c r="J544" s="25"/>
      <c r="K544" s="25"/>
      <c r="L544" s="49"/>
      <c r="M544" s="25"/>
      <c r="N544" s="25"/>
      <c r="P544" s="19"/>
    </row>
    <row r="545" spans="1:16" ht="12.75" customHeight="1">
      <c r="A545" s="19"/>
      <c r="B545" s="19"/>
      <c r="C545" s="19"/>
      <c r="D545" s="50"/>
      <c r="E545" s="48"/>
      <c r="F545" s="48"/>
      <c r="G545" s="48"/>
      <c r="H545" s="48"/>
      <c r="I545" s="49"/>
      <c r="J545" s="25"/>
      <c r="K545" s="25"/>
      <c r="L545" s="49"/>
      <c r="M545" s="25"/>
      <c r="N545" s="25"/>
      <c r="P545" s="19"/>
    </row>
    <row r="546" spans="1:16" ht="12.75" customHeight="1">
      <c r="A546" s="19"/>
      <c r="B546" s="19"/>
      <c r="C546" s="19"/>
      <c r="D546" s="50"/>
      <c r="E546" s="48"/>
      <c r="F546" s="48"/>
      <c r="G546" s="48"/>
      <c r="H546" s="48"/>
      <c r="I546" s="49"/>
      <c r="J546" s="25"/>
      <c r="K546" s="25"/>
      <c r="L546" s="49"/>
      <c r="M546" s="25"/>
      <c r="N546" s="25"/>
      <c r="P546" s="19"/>
    </row>
    <row r="547" spans="1:16" ht="12.75" customHeight="1">
      <c r="A547" s="19"/>
      <c r="B547" s="19"/>
      <c r="C547" s="19"/>
      <c r="D547" s="50"/>
      <c r="E547" s="48"/>
      <c r="F547" s="48"/>
      <c r="G547" s="48"/>
      <c r="H547" s="48"/>
      <c r="I547" s="49"/>
      <c r="J547" s="25"/>
      <c r="K547" s="25"/>
      <c r="L547" s="49"/>
      <c r="M547" s="25"/>
      <c r="N547" s="25"/>
      <c r="P547" s="19"/>
    </row>
    <row r="548" spans="1:16" ht="12.75" customHeight="1">
      <c r="A548" s="19"/>
      <c r="B548" s="19"/>
      <c r="C548" s="19"/>
      <c r="D548" s="50"/>
      <c r="E548" s="48"/>
      <c r="F548" s="48"/>
      <c r="G548" s="48"/>
      <c r="H548" s="48"/>
      <c r="I548" s="49"/>
      <c r="J548" s="25"/>
      <c r="K548" s="25"/>
      <c r="L548" s="49"/>
      <c r="M548" s="25"/>
      <c r="N548" s="25"/>
      <c r="P548" s="19"/>
    </row>
    <row r="549" spans="1:16" ht="12.75" customHeight="1">
      <c r="A549" s="19"/>
      <c r="B549" s="19"/>
      <c r="C549" s="19"/>
      <c r="D549" s="50"/>
      <c r="E549" s="48"/>
      <c r="F549" s="48"/>
      <c r="G549" s="48"/>
      <c r="H549" s="48"/>
      <c r="I549" s="49"/>
      <c r="J549" s="25"/>
      <c r="K549" s="25"/>
      <c r="L549" s="49"/>
      <c r="M549" s="25"/>
      <c r="N549" s="25"/>
      <c r="P549" s="19"/>
    </row>
    <row r="550" spans="1:16" ht="12.75" customHeight="1">
      <c r="A550" s="19"/>
      <c r="B550" s="19"/>
      <c r="C550" s="19"/>
      <c r="D550" s="50"/>
      <c r="E550" s="48"/>
      <c r="F550" s="48"/>
      <c r="G550" s="48"/>
      <c r="H550" s="48"/>
      <c r="I550" s="49"/>
      <c r="J550" s="25"/>
      <c r="K550" s="25"/>
      <c r="L550" s="49"/>
      <c r="M550" s="25"/>
      <c r="N550" s="25"/>
      <c r="P550" s="19"/>
    </row>
    <row r="551" spans="1:16" ht="12.75" customHeight="1">
      <c r="A551" s="19"/>
      <c r="B551" s="19"/>
      <c r="C551" s="19"/>
      <c r="D551" s="50"/>
      <c r="E551" s="48"/>
      <c r="F551" s="48"/>
      <c r="G551" s="48"/>
      <c r="H551" s="48"/>
      <c r="I551" s="49"/>
      <c r="J551" s="25"/>
      <c r="K551" s="25"/>
      <c r="L551" s="49"/>
      <c r="M551" s="25"/>
      <c r="N551" s="25"/>
      <c r="P551" s="19"/>
    </row>
    <row r="552" spans="1:16" ht="12.75" customHeight="1">
      <c r="A552" s="19"/>
      <c r="B552" s="19"/>
      <c r="C552" s="19"/>
      <c r="D552" s="50"/>
      <c r="E552" s="48"/>
      <c r="F552" s="48"/>
      <c r="G552" s="48"/>
      <c r="H552" s="48"/>
      <c r="I552" s="49"/>
      <c r="J552" s="25"/>
      <c r="K552" s="25"/>
      <c r="L552" s="49"/>
      <c r="M552" s="25"/>
      <c r="N552" s="25"/>
      <c r="P552" s="19"/>
    </row>
    <row r="553" spans="1:16" ht="12.75" customHeight="1">
      <c r="A553" s="19"/>
      <c r="B553" s="19"/>
      <c r="C553" s="19"/>
      <c r="D553" s="50"/>
      <c r="E553" s="48"/>
      <c r="F553" s="48"/>
      <c r="G553" s="48"/>
      <c r="H553" s="48"/>
      <c r="I553" s="49"/>
      <c r="J553" s="25"/>
      <c r="K553" s="25"/>
      <c r="L553" s="49"/>
      <c r="M553" s="25"/>
      <c r="N553" s="25"/>
      <c r="P553" s="19"/>
    </row>
    <row r="554" spans="1:16" ht="12.75" customHeight="1">
      <c r="A554" s="19"/>
      <c r="B554" s="19"/>
      <c r="C554" s="19"/>
      <c r="D554" s="50"/>
      <c r="E554" s="48"/>
      <c r="F554" s="48"/>
      <c r="G554" s="48"/>
      <c r="H554" s="48"/>
      <c r="I554" s="49"/>
      <c r="J554" s="25"/>
      <c r="K554" s="25"/>
      <c r="L554" s="49"/>
      <c r="M554" s="25"/>
      <c r="N554" s="25"/>
      <c r="P554" s="19"/>
    </row>
    <row r="555" spans="1:16" ht="12.75" customHeight="1">
      <c r="A555" s="19"/>
      <c r="B555" s="19"/>
      <c r="C555" s="19"/>
      <c r="D555" s="50"/>
      <c r="E555" s="48"/>
      <c r="F555" s="48"/>
      <c r="G555" s="48"/>
      <c r="H555" s="48"/>
      <c r="I555" s="49"/>
      <c r="J555" s="25"/>
      <c r="K555" s="25"/>
      <c r="L555" s="49"/>
      <c r="M555" s="25"/>
      <c r="N555" s="25"/>
      <c r="P555" s="19"/>
    </row>
    <row r="556" spans="1:16" ht="12.75" customHeight="1">
      <c r="A556" s="19"/>
      <c r="B556" s="19"/>
      <c r="C556" s="19"/>
      <c r="D556" s="50"/>
      <c r="E556" s="48"/>
      <c r="F556" s="48"/>
      <c r="G556" s="48"/>
      <c r="H556" s="48"/>
      <c r="I556" s="49"/>
      <c r="J556" s="25"/>
      <c r="K556" s="25"/>
      <c r="L556" s="49"/>
      <c r="M556" s="25"/>
      <c r="N556" s="25"/>
      <c r="P556" s="19"/>
    </row>
    <row r="557" spans="1:16" ht="12.75" customHeight="1">
      <c r="A557" s="19"/>
      <c r="B557" s="19"/>
      <c r="C557" s="19"/>
      <c r="D557" s="50"/>
      <c r="E557" s="48"/>
      <c r="F557" s="48"/>
      <c r="G557" s="48"/>
      <c r="H557" s="48"/>
      <c r="I557" s="49"/>
      <c r="J557" s="25"/>
      <c r="K557" s="25"/>
      <c r="L557" s="49"/>
      <c r="M557" s="25"/>
      <c r="N557" s="25"/>
      <c r="P557" s="19"/>
    </row>
    <row r="558" spans="1:16" ht="12.75" customHeight="1">
      <c r="A558" s="19"/>
      <c r="B558" s="19"/>
      <c r="C558" s="19"/>
      <c r="D558" s="50"/>
      <c r="E558" s="48"/>
      <c r="F558" s="48"/>
      <c r="G558" s="48"/>
      <c r="H558" s="48"/>
      <c r="I558" s="49"/>
      <c r="J558" s="25"/>
      <c r="K558" s="25"/>
      <c r="L558" s="49"/>
      <c r="M558" s="25"/>
      <c r="N558" s="25"/>
      <c r="P558" s="19"/>
    </row>
    <row r="559" spans="1:16" ht="12.75" customHeight="1">
      <c r="A559" s="19"/>
      <c r="B559" s="19"/>
      <c r="C559" s="19"/>
      <c r="D559" s="50"/>
      <c r="E559" s="48"/>
      <c r="F559" s="48"/>
      <c r="G559" s="48"/>
      <c r="H559" s="48"/>
      <c r="I559" s="49"/>
      <c r="J559" s="25"/>
      <c r="K559" s="25"/>
      <c r="L559" s="49"/>
      <c r="M559" s="25"/>
      <c r="N559" s="25"/>
      <c r="P559" s="19"/>
    </row>
    <row r="560" spans="1:16" ht="12.75" customHeight="1">
      <c r="A560" s="19"/>
      <c r="B560" s="19"/>
      <c r="C560" s="19"/>
      <c r="D560" s="50"/>
      <c r="E560" s="48"/>
      <c r="F560" s="48"/>
      <c r="G560" s="48"/>
      <c r="H560" s="48"/>
      <c r="I560" s="49"/>
      <c r="J560" s="25"/>
      <c r="K560" s="25"/>
      <c r="L560" s="49"/>
      <c r="M560" s="25"/>
      <c r="N560" s="25"/>
      <c r="P560" s="19"/>
    </row>
    <row r="561" spans="1:16" ht="12.75" customHeight="1">
      <c r="A561" s="19"/>
      <c r="B561" s="19"/>
      <c r="C561" s="19"/>
      <c r="D561" s="50"/>
      <c r="E561" s="48"/>
      <c r="F561" s="48"/>
      <c r="G561" s="48"/>
      <c r="H561" s="48"/>
      <c r="I561" s="49"/>
      <c r="J561" s="25"/>
      <c r="K561" s="25"/>
      <c r="L561" s="49"/>
      <c r="M561" s="25"/>
      <c r="N561" s="25"/>
      <c r="P561" s="19"/>
    </row>
    <row r="562" spans="1:16" ht="12.75" customHeight="1">
      <c r="A562" s="19"/>
      <c r="B562" s="19"/>
      <c r="C562" s="19"/>
      <c r="D562" s="50"/>
      <c r="E562" s="48"/>
      <c r="F562" s="48"/>
      <c r="G562" s="48"/>
      <c r="H562" s="48"/>
      <c r="I562" s="49"/>
      <c r="J562" s="25"/>
      <c r="K562" s="25"/>
      <c r="L562" s="49"/>
      <c r="M562" s="25"/>
      <c r="N562" s="25"/>
      <c r="P562" s="19"/>
    </row>
    <row r="563" spans="1:16" ht="12.75" customHeight="1">
      <c r="A563" s="19"/>
      <c r="B563" s="19"/>
      <c r="C563" s="19"/>
      <c r="D563" s="50"/>
      <c r="E563" s="48"/>
      <c r="F563" s="48"/>
      <c r="G563" s="48"/>
      <c r="H563" s="48"/>
      <c r="I563" s="49"/>
      <c r="J563" s="25"/>
      <c r="K563" s="25"/>
      <c r="L563" s="49"/>
      <c r="M563" s="25"/>
      <c r="N563" s="25"/>
      <c r="P563" s="19"/>
    </row>
    <row r="564" spans="1:16" ht="12.75" customHeight="1">
      <c r="A564" s="19"/>
      <c r="B564" s="19"/>
      <c r="C564" s="19"/>
      <c r="D564" s="50"/>
      <c r="E564" s="48"/>
      <c r="F564" s="48"/>
      <c r="G564" s="48"/>
      <c r="H564" s="48"/>
      <c r="I564" s="49"/>
      <c r="J564" s="25"/>
      <c r="K564" s="25"/>
      <c r="L564" s="49"/>
      <c r="M564" s="25"/>
      <c r="N564" s="25"/>
      <c r="P564" s="19"/>
    </row>
    <row r="565" spans="1:16" ht="12.75" customHeight="1">
      <c r="A565" s="19"/>
      <c r="B565" s="19"/>
      <c r="C565" s="19"/>
      <c r="D565" s="50"/>
      <c r="E565" s="48"/>
      <c r="F565" s="48"/>
      <c r="G565" s="48"/>
      <c r="H565" s="48"/>
      <c r="I565" s="49"/>
      <c r="J565" s="25"/>
      <c r="K565" s="25"/>
      <c r="L565" s="49"/>
      <c r="M565" s="25"/>
      <c r="N565" s="25"/>
      <c r="P565" s="19"/>
    </row>
    <row r="566" spans="1:16" ht="12.75" customHeight="1">
      <c r="A566" s="19"/>
      <c r="B566" s="19"/>
      <c r="C566" s="19"/>
      <c r="D566" s="50"/>
      <c r="E566" s="48"/>
      <c r="F566" s="48"/>
      <c r="G566" s="48"/>
      <c r="H566" s="48"/>
      <c r="I566" s="49"/>
      <c r="J566" s="25"/>
      <c r="K566" s="25"/>
      <c r="L566" s="49"/>
      <c r="M566" s="25"/>
      <c r="N566" s="25"/>
      <c r="P566" s="19"/>
    </row>
    <row r="567" spans="1:16" ht="12.75" customHeight="1">
      <c r="A567" s="19"/>
      <c r="B567" s="19"/>
      <c r="C567" s="19"/>
      <c r="D567" s="50"/>
      <c r="E567" s="48"/>
      <c r="F567" s="48"/>
      <c r="G567" s="48"/>
      <c r="H567" s="48"/>
      <c r="I567" s="49"/>
      <c r="J567" s="25"/>
      <c r="K567" s="25"/>
      <c r="L567" s="49"/>
      <c r="M567" s="25"/>
      <c r="N567" s="25"/>
      <c r="P567" s="19"/>
    </row>
    <row r="568" spans="1:16" ht="12.75" customHeight="1">
      <c r="A568" s="19"/>
      <c r="B568" s="19"/>
      <c r="C568" s="19"/>
      <c r="D568" s="50"/>
      <c r="E568" s="48"/>
      <c r="F568" s="48"/>
      <c r="G568" s="48"/>
      <c r="H568" s="48"/>
      <c r="I568" s="49"/>
      <c r="J568" s="25"/>
      <c r="K568" s="25"/>
      <c r="L568" s="49"/>
      <c r="M568" s="25"/>
      <c r="N568" s="25"/>
      <c r="P568" s="19"/>
    </row>
    <row r="569" spans="1:16" ht="12.75" customHeight="1">
      <c r="A569" s="19"/>
      <c r="B569" s="19"/>
      <c r="C569" s="19"/>
      <c r="D569" s="50"/>
      <c r="E569" s="48"/>
      <c r="F569" s="48"/>
      <c r="G569" s="48"/>
      <c r="H569" s="48"/>
      <c r="I569" s="49"/>
      <c r="J569" s="25"/>
      <c r="K569" s="25"/>
      <c r="L569" s="49"/>
      <c r="M569" s="25"/>
      <c r="N569" s="25"/>
      <c r="P569" s="19"/>
    </row>
    <row r="570" spans="1:16" ht="12.75" customHeight="1">
      <c r="A570" s="19"/>
      <c r="B570" s="19"/>
      <c r="C570" s="19"/>
      <c r="D570" s="50"/>
      <c r="E570" s="48"/>
      <c r="F570" s="48"/>
      <c r="G570" s="48"/>
      <c r="H570" s="48"/>
      <c r="I570" s="49"/>
      <c r="J570" s="25"/>
      <c r="K570" s="25"/>
      <c r="L570" s="49"/>
      <c r="M570" s="25"/>
      <c r="N570" s="25"/>
      <c r="P570" s="19"/>
    </row>
    <row r="571" spans="1:16" ht="12.75" customHeight="1">
      <c r="A571" s="19"/>
      <c r="B571" s="19"/>
      <c r="C571" s="19"/>
      <c r="D571" s="50"/>
      <c r="E571" s="48"/>
      <c r="F571" s="48"/>
      <c r="G571" s="48"/>
      <c r="H571" s="48"/>
      <c r="I571" s="49"/>
      <c r="J571" s="25"/>
      <c r="K571" s="25"/>
      <c r="L571" s="49"/>
      <c r="M571" s="25"/>
      <c r="N571" s="25"/>
      <c r="P571" s="19"/>
    </row>
    <row r="572" spans="1:16" ht="12.75" customHeight="1">
      <c r="A572" s="19"/>
      <c r="B572" s="19"/>
      <c r="C572" s="19"/>
      <c r="D572" s="50"/>
      <c r="E572" s="48"/>
      <c r="F572" s="48"/>
      <c r="G572" s="48"/>
      <c r="H572" s="48"/>
      <c r="I572" s="49"/>
      <c r="J572" s="25"/>
      <c r="K572" s="25"/>
      <c r="L572" s="49"/>
      <c r="M572" s="25"/>
      <c r="N572" s="25"/>
      <c r="P572" s="19"/>
    </row>
    <row r="573" spans="1:16" ht="12.75" customHeight="1">
      <c r="A573" s="19"/>
      <c r="B573" s="19"/>
      <c r="C573" s="19"/>
      <c r="D573" s="50"/>
      <c r="E573" s="48"/>
      <c r="F573" s="48"/>
      <c r="G573" s="48"/>
      <c r="H573" s="48"/>
      <c r="I573" s="49"/>
      <c r="J573" s="25"/>
      <c r="K573" s="25"/>
      <c r="L573" s="49"/>
      <c r="M573" s="25"/>
      <c r="N573" s="25"/>
      <c r="P573" s="19"/>
    </row>
    <row r="574" spans="1:16" ht="12.75" customHeight="1">
      <c r="A574" s="19"/>
      <c r="B574" s="19"/>
      <c r="C574" s="19"/>
      <c r="D574" s="50"/>
      <c r="E574" s="48"/>
      <c r="F574" s="48"/>
      <c r="G574" s="48"/>
      <c r="H574" s="48"/>
      <c r="I574" s="49"/>
      <c r="J574" s="25"/>
      <c r="K574" s="25"/>
      <c r="L574" s="49"/>
      <c r="M574" s="25"/>
      <c r="N574" s="25"/>
      <c r="P574" s="19"/>
    </row>
    <row r="575" spans="1:16" ht="12.75" customHeight="1">
      <c r="A575" s="19"/>
      <c r="B575" s="19"/>
      <c r="C575" s="19"/>
      <c r="D575" s="50"/>
      <c r="E575" s="48"/>
      <c r="F575" s="48"/>
      <c r="G575" s="48"/>
      <c r="H575" s="48"/>
      <c r="I575" s="49"/>
      <c r="J575" s="25"/>
      <c r="K575" s="25"/>
      <c r="L575" s="49"/>
      <c r="M575" s="25"/>
      <c r="N575" s="25"/>
      <c r="P575" s="19"/>
    </row>
    <row r="576" spans="1:16" ht="12.75" customHeight="1">
      <c r="A576" s="19"/>
      <c r="B576" s="19"/>
      <c r="C576" s="19"/>
      <c r="D576" s="50"/>
      <c r="E576" s="48"/>
      <c r="F576" s="48"/>
      <c r="G576" s="48"/>
      <c r="H576" s="48"/>
      <c r="I576" s="49"/>
      <c r="J576" s="25"/>
      <c r="K576" s="25"/>
      <c r="L576" s="49"/>
      <c r="M576" s="25"/>
      <c r="N576" s="25"/>
      <c r="P576" s="19"/>
    </row>
    <row r="577" spans="1:16" ht="12.75" customHeight="1">
      <c r="A577" s="19"/>
      <c r="B577" s="19"/>
      <c r="C577" s="19"/>
      <c r="D577" s="50"/>
      <c r="E577" s="48"/>
      <c r="F577" s="48"/>
      <c r="G577" s="48"/>
      <c r="H577" s="48"/>
      <c r="I577" s="49"/>
      <c r="J577" s="25"/>
      <c r="K577" s="25"/>
      <c r="L577" s="49"/>
      <c r="M577" s="25"/>
      <c r="N577" s="25"/>
      <c r="P577" s="19"/>
    </row>
    <row r="578" spans="1:16" ht="12.75" customHeight="1">
      <c r="A578" s="19"/>
      <c r="B578" s="19"/>
      <c r="C578" s="19"/>
      <c r="D578" s="50"/>
      <c r="E578" s="48"/>
      <c r="F578" s="48"/>
      <c r="G578" s="48"/>
      <c r="H578" s="48"/>
      <c r="I578" s="49"/>
      <c r="J578" s="25"/>
      <c r="K578" s="25"/>
      <c r="L578" s="49"/>
      <c r="M578" s="25"/>
      <c r="N578" s="25"/>
      <c r="P578" s="19"/>
    </row>
    <row r="579" spans="1:16" ht="12.75" customHeight="1">
      <c r="A579" s="19"/>
      <c r="B579" s="19"/>
      <c r="C579" s="19"/>
      <c r="D579" s="50"/>
      <c r="E579" s="48"/>
      <c r="F579" s="48"/>
      <c r="G579" s="48"/>
      <c r="H579" s="48"/>
      <c r="I579" s="49"/>
      <c r="J579" s="25"/>
      <c r="K579" s="25"/>
      <c r="L579" s="49"/>
      <c r="M579" s="25"/>
      <c r="N579" s="25"/>
      <c r="P579" s="19"/>
    </row>
    <row r="580" spans="1:16" ht="12.75" customHeight="1">
      <c r="A580" s="19"/>
      <c r="B580" s="19"/>
      <c r="C580" s="19"/>
      <c r="D580" s="50"/>
      <c r="E580" s="48"/>
      <c r="F580" s="48"/>
      <c r="G580" s="48"/>
      <c r="H580" s="48"/>
      <c r="I580" s="49"/>
      <c r="J580" s="25"/>
      <c r="K580" s="25"/>
      <c r="L580" s="49"/>
      <c r="M580" s="25"/>
      <c r="N580" s="25"/>
      <c r="P580" s="19"/>
    </row>
    <row r="581" spans="1:16" ht="12.75" customHeight="1">
      <c r="A581" s="19"/>
      <c r="B581" s="19"/>
      <c r="C581" s="19"/>
      <c r="D581" s="50"/>
      <c r="E581" s="48"/>
      <c r="F581" s="48"/>
      <c r="G581" s="48"/>
      <c r="H581" s="48"/>
      <c r="I581" s="49"/>
      <c r="J581" s="25"/>
      <c r="K581" s="25"/>
      <c r="L581" s="49"/>
      <c r="M581" s="25"/>
      <c r="N581" s="25"/>
      <c r="P581" s="19"/>
    </row>
    <row r="582" spans="1:16" ht="12.75" customHeight="1">
      <c r="A582" s="19"/>
      <c r="B582" s="19"/>
      <c r="C582" s="19"/>
      <c r="D582" s="50"/>
      <c r="E582" s="48"/>
      <c r="F582" s="48"/>
      <c r="G582" s="48"/>
      <c r="H582" s="48"/>
      <c r="I582" s="49"/>
      <c r="J582" s="25"/>
      <c r="K582" s="25"/>
      <c r="L582" s="49"/>
      <c r="M582" s="25"/>
      <c r="N582" s="25"/>
      <c r="P582" s="19"/>
    </row>
    <row r="583" spans="1:16" ht="12.75" customHeight="1">
      <c r="A583" s="19"/>
      <c r="B583" s="19"/>
      <c r="C583" s="19"/>
      <c r="D583" s="50"/>
      <c r="E583" s="48"/>
      <c r="F583" s="48"/>
      <c r="G583" s="48"/>
      <c r="H583" s="48"/>
      <c r="I583" s="49"/>
      <c r="J583" s="25"/>
      <c r="K583" s="25"/>
      <c r="L583" s="49"/>
      <c r="M583" s="25"/>
      <c r="N583" s="25"/>
      <c r="P583" s="19"/>
    </row>
    <row r="584" spans="1:16" ht="12.75" customHeight="1">
      <c r="A584" s="19"/>
      <c r="B584" s="19"/>
      <c r="C584" s="19"/>
      <c r="D584" s="50"/>
      <c r="E584" s="48"/>
      <c r="F584" s="48"/>
      <c r="G584" s="48"/>
      <c r="H584" s="48"/>
      <c r="I584" s="49"/>
      <c r="J584" s="25"/>
      <c r="K584" s="25"/>
      <c r="L584" s="49"/>
      <c r="M584" s="25"/>
      <c r="N584" s="25"/>
      <c r="P584" s="19"/>
    </row>
    <row r="585" spans="1:16" ht="12.75" customHeight="1">
      <c r="A585" s="19"/>
      <c r="B585" s="19"/>
      <c r="C585" s="19"/>
      <c r="D585" s="50"/>
      <c r="E585" s="48"/>
      <c r="F585" s="48"/>
      <c r="G585" s="48"/>
      <c r="H585" s="48"/>
      <c r="I585" s="49"/>
      <c r="J585" s="25"/>
      <c r="K585" s="25"/>
      <c r="L585" s="49"/>
      <c r="M585" s="25"/>
      <c r="N585" s="25"/>
      <c r="P585" s="19"/>
    </row>
    <row r="586" spans="1:16" ht="12.75" customHeight="1">
      <c r="A586" s="19"/>
      <c r="B586" s="19"/>
      <c r="C586" s="19"/>
      <c r="D586" s="50"/>
      <c r="E586" s="48"/>
      <c r="F586" s="48"/>
      <c r="G586" s="48"/>
      <c r="H586" s="48"/>
      <c r="I586" s="49"/>
      <c r="J586" s="25"/>
      <c r="K586" s="25"/>
      <c r="L586" s="49"/>
      <c r="M586" s="25"/>
      <c r="N586" s="25"/>
      <c r="P586" s="19"/>
    </row>
    <row r="587" spans="1:16" ht="12.75" customHeight="1">
      <c r="A587" s="19"/>
      <c r="B587" s="19"/>
      <c r="C587" s="19"/>
      <c r="D587" s="50"/>
      <c r="E587" s="48"/>
      <c r="F587" s="48"/>
      <c r="G587" s="48"/>
      <c r="H587" s="48"/>
      <c r="I587" s="49"/>
      <c r="J587" s="25"/>
      <c r="K587" s="25"/>
      <c r="L587" s="49"/>
      <c r="M587" s="25"/>
      <c r="N587" s="25"/>
      <c r="P587" s="19"/>
    </row>
    <row r="588" spans="1:16" ht="12.75" customHeight="1">
      <c r="A588" s="19"/>
      <c r="B588" s="19"/>
      <c r="C588" s="19"/>
      <c r="D588" s="50"/>
      <c r="E588" s="48"/>
      <c r="F588" s="48"/>
      <c r="G588" s="48"/>
      <c r="H588" s="48"/>
      <c r="I588" s="49"/>
      <c r="J588" s="25"/>
      <c r="K588" s="25"/>
      <c r="L588" s="49"/>
      <c r="M588" s="25"/>
      <c r="N588" s="25"/>
      <c r="P588" s="19"/>
    </row>
    <row r="589" spans="1:16" ht="12.75" customHeight="1">
      <c r="A589" s="19"/>
      <c r="B589" s="19"/>
      <c r="C589" s="19"/>
      <c r="D589" s="50"/>
      <c r="E589" s="48"/>
      <c r="F589" s="48"/>
      <c r="G589" s="48"/>
      <c r="H589" s="48"/>
      <c r="I589" s="49"/>
      <c r="J589" s="25"/>
      <c r="K589" s="25"/>
      <c r="L589" s="49"/>
      <c r="M589" s="25"/>
      <c r="N589" s="25"/>
      <c r="P589" s="19"/>
    </row>
    <row r="590" spans="1:16" ht="12.75" customHeight="1">
      <c r="A590" s="19"/>
      <c r="B590" s="19"/>
      <c r="C590" s="19"/>
      <c r="D590" s="50"/>
      <c r="E590" s="48"/>
      <c r="F590" s="48"/>
      <c r="G590" s="48"/>
      <c r="H590" s="48"/>
      <c r="I590" s="49"/>
      <c r="J590" s="25"/>
      <c r="K590" s="25"/>
      <c r="L590" s="49"/>
      <c r="M590" s="25"/>
      <c r="N590" s="25"/>
      <c r="P590" s="19"/>
    </row>
    <row r="591" spans="1:16" ht="12.75" customHeight="1">
      <c r="A591" s="19"/>
      <c r="B591" s="19"/>
      <c r="C591" s="19"/>
      <c r="D591" s="50"/>
      <c r="E591" s="48"/>
      <c r="F591" s="48"/>
      <c r="G591" s="48"/>
      <c r="H591" s="48"/>
      <c r="I591" s="49"/>
      <c r="J591" s="25"/>
      <c r="K591" s="25"/>
      <c r="L591" s="49"/>
      <c r="M591" s="25"/>
      <c r="N591" s="25"/>
      <c r="P591" s="19"/>
    </row>
    <row r="592" spans="1:16" ht="12.75" customHeight="1">
      <c r="A592" s="19"/>
      <c r="B592" s="19"/>
      <c r="C592" s="19"/>
      <c r="D592" s="50"/>
      <c r="E592" s="48"/>
      <c r="F592" s="48"/>
      <c r="G592" s="48"/>
      <c r="H592" s="48"/>
      <c r="I592" s="49"/>
      <c r="J592" s="25"/>
      <c r="K592" s="25"/>
      <c r="L592" s="49"/>
      <c r="M592" s="25"/>
      <c r="N592" s="25"/>
      <c r="P592" s="19"/>
    </row>
    <row r="593" spans="1:16" ht="12.75" customHeight="1">
      <c r="A593" s="19"/>
      <c r="B593" s="19"/>
      <c r="C593" s="19"/>
      <c r="D593" s="50"/>
      <c r="E593" s="48"/>
      <c r="F593" s="48"/>
      <c r="G593" s="48"/>
      <c r="H593" s="48"/>
      <c r="I593" s="49"/>
      <c r="J593" s="25"/>
      <c r="K593" s="25"/>
      <c r="L593" s="49"/>
      <c r="M593" s="25"/>
      <c r="N593" s="25"/>
      <c r="P593" s="19"/>
    </row>
    <row r="594" spans="1:16" ht="12.75" customHeight="1">
      <c r="A594" s="19"/>
      <c r="B594" s="19"/>
      <c r="C594" s="19"/>
      <c r="D594" s="50"/>
      <c r="E594" s="48"/>
      <c r="F594" s="48"/>
      <c r="G594" s="48"/>
      <c r="H594" s="48"/>
      <c r="I594" s="49"/>
      <c r="J594" s="25"/>
      <c r="K594" s="25"/>
      <c r="L594" s="49"/>
      <c r="M594" s="25"/>
      <c r="N594" s="25"/>
      <c r="P594" s="19"/>
    </row>
    <row r="595" spans="1:16" ht="12.75" customHeight="1">
      <c r="A595" s="19"/>
      <c r="B595" s="19"/>
      <c r="C595" s="19"/>
      <c r="D595" s="50"/>
      <c r="E595" s="48"/>
      <c r="F595" s="48"/>
      <c r="G595" s="48"/>
      <c r="H595" s="48"/>
      <c r="I595" s="49"/>
      <c r="J595" s="25"/>
      <c r="K595" s="25"/>
      <c r="L595" s="49"/>
      <c r="M595" s="25"/>
      <c r="N595" s="25"/>
      <c r="P595" s="19"/>
    </row>
    <row r="596" spans="1:16" ht="12.75" customHeight="1">
      <c r="A596" s="19"/>
      <c r="B596" s="19"/>
      <c r="C596" s="19"/>
      <c r="D596" s="50"/>
      <c r="E596" s="48"/>
      <c r="F596" s="48"/>
      <c r="G596" s="48"/>
      <c r="H596" s="48"/>
      <c r="I596" s="49"/>
      <c r="J596" s="25"/>
      <c r="K596" s="25"/>
      <c r="L596" s="49"/>
      <c r="M596" s="25"/>
      <c r="N596" s="25"/>
      <c r="P596" s="19"/>
    </row>
    <row r="597" spans="1:16" ht="12.75" customHeight="1">
      <c r="A597" s="19"/>
      <c r="B597" s="19"/>
      <c r="C597" s="19"/>
      <c r="D597" s="50"/>
      <c r="E597" s="48"/>
      <c r="F597" s="48"/>
      <c r="G597" s="48"/>
      <c r="H597" s="48"/>
      <c r="I597" s="49"/>
      <c r="J597" s="25"/>
      <c r="K597" s="25"/>
      <c r="L597" s="49"/>
      <c r="M597" s="25"/>
      <c r="N597" s="25"/>
      <c r="P597" s="19"/>
    </row>
    <row r="598" spans="1:16" ht="12.75" customHeight="1">
      <c r="A598" s="19"/>
      <c r="B598" s="19"/>
      <c r="C598" s="19"/>
      <c r="D598" s="50"/>
      <c r="E598" s="48"/>
      <c r="F598" s="48"/>
      <c r="G598" s="48"/>
      <c r="H598" s="48"/>
      <c r="I598" s="49"/>
      <c r="J598" s="25"/>
      <c r="K598" s="25"/>
      <c r="L598" s="49"/>
      <c r="M598" s="25"/>
      <c r="N598" s="25"/>
      <c r="P598" s="19"/>
    </row>
    <row r="599" spans="1:16" ht="12.75" customHeight="1">
      <c r="A599" s="19"/>
      <c r="B599" s="19"/>
      <c r="C599" s="19"/>
      <c r="D599" s="50"/>
      <c r="E599" s="48"/>
      <c r="F599" s="48"/>
      <c r="G599" s="48"/>
      <c r="H599" s="48"/>
      <c r="I599" s="49"/>
      <c r="J599" s="25"/>
      <c r="K599" s="25"/>
      <c r="L599" s="49"/>
      <c r="M599" s="25"/>
      <c r="N599" s="25"/>
      <c r="P599" s="19"/>
    </row>
    <row r="600" spans="1:16" ht="12.75" customHeight="1">
      <c r="A600" s="19"/>
      <c r="B600" s="19"/>
      <c r="C600" s="19"/>
      <c r="D600" s="50"/>
      <c r="E600" s="48"/>
      <c r="F600" s="48"/>
      <c r="G600" s="48"/>
      <c r="H600" s="48"/>
      <c r="I600" s="49"/>
      <c r="J600" s="25"/>
      <c r="K600" s="25"/>
      <c r="L600" s="49"/>
      <c r="M600" s="25"/>
      <c r="N600" s="25"/>
      <c r="P600" s="19"/>
    </row>
    <row r="601" spans="1:16" ht="12.75" customHeight="1">
      <c r="A601" s="19"/>
      <c r="B601" s="19"/>
      <c r="C601" s="19"/>
      <c r="D601" s="50"/>
      <c r="E601" s="48"/>
      <c r="F601" s="48"/>
      <c r="G601" s="48"/>
      <c r="H601" s="48"/>
      <c r="I601" s="49"/>
      <c r="J601" s="25"/>
      <c r="K601" s="25"/>
      <c r="L601" s="49"/>
      <c r="M601" s="25"/>
      <c r="N601" s="25"/>
      <c r="P601" s="19"/>
    </row>
    <row r="602" spans="1:16" ht="12.75" customHeight="1">
      <c r="A602" s="19"/>
      <c r="B602" s="19"/>
      <c r="C602" s="19"/>
      <c r="D602" s="50"/>
      <c r="E602" s="48"/>
      <c r="F602" s="48"/>
      <c r="G602" s="48"/>
      <c r="H602" s="48"/>
      <c r="I602" s="49"/>
      <c r="J602" s="25"/>
      <c r="K602" s="25"/>
      <c r="L602" s="49"/>
      <c r="M602" s="25"/>
      <c r="N602" s="25"/>
      <c r="P602" s="19"/>
    </row>
    <row r="603" spans="1:16" ht="12.75" customHeight="1">
      <c r="A603" s="19"/>
      <c r="B603" s="19"/>
      <c r="C603" s="19"/>
      <c r="D603" s="50"/>
      <c r="E603" s="48"/>
      <c r="F603" s="48"/>
      <c r="G603" s="48"/>
      <c r="H603" s="48"/>
      <c r="I603" s="49"/>
      <c r="J603" s="25"/>
      <c r="K603" s="25"/>
      <c r="L603" s="49"/>
      <c r="M603" s="25"/>
      <c r="N603" s="25"/>
      <c r="P603" s="19"/>
    </row>
    <row r="604" spans="1:16" ht="12.75" customHeight="1">
      <c r="A604" s="19"/>
      <c r="B604" s="19"/>
      <c r="C604" s="19"/>
      <c r="D604" s="50"/>
      <c r="E604" s="48"/>
      <c r="F604" s="48"/>
      <c r="G604" s="48"/>
      <c r="H604" s="48"/>
      <c r="I604" s="49"/>
      <c r="J604" s="25"/>
      <c r="K604" s="25"/>
      <c r="L604" s="49"/>
      <c r="M604" s="25"/>
      <c r="N604" s="25"/>
      <c r="P604" s="19"/>
    </row>
    <row r="605" spans="1:16" ht="12.75" customHeight="1">
      <c r="A605" s="19"/>
      <c r="B605" s="19"/>
      <c r="C605" s="19"/>
      <c r="D605" s="50"/>
      <c r="E605" s="48"/>
      <c r="F605" s="48"/>
      <c r="G605" s="48"/>
      <c r="H605" s="48"/>
      <c r="I605" s="49"/>
      <c r="J605" s="25"/>
      <c r="K605" s="25"/>
      <c r="L605" s="49"/>
      <c r="M605" s="25"/>
      <c r="N605" s="25"/>
      <c r="P605" s="19"/>
    </row>
    <row r="606" spans="1:16" ht="12.75" customHeight="1">
      <c r="A606" s="19"/>
      <c r="B606" s="19"/>
      <c r="C606" s="19"/>
      <c r="D606" s="50"/>
      <c r="E606" s="48"/>
      <c r="F606" s="48"/>
      <c r="G606" s="48"/>
      <c r="H606" s="48"/>
      <c r="I606" s="49"/>
      <c r="J606" s="25"/>
      <c r="K606" s="25"/>
      <c r="L606" s="49"/>
      <c r="M606" s="25"/>
      <c r="N606" s="25"/>
      <c r="P606" s="19"/>
    </row>
    <row r="607" spans="1:16" ht="12.75" customHeight="1">
      <c r="A607" s="19"/>
      <c r="B607" s="19"/>
      <c r="C607" s="19"/>
      <c r="D607" s="50"/>
      <c r="E607" s="48"/>
      <c r="F607" s="48"/>
      <c r="G607" s="48"/>
      <c r="H607" s="48"/>
      <c r="I607" s="49"/>
      <c r="J607" s="25"/>
      <c r="K607" s="25"/>
      <c r="L607" s="49"/>
      <c r="M607" s="25"/>
      <c r="N607" s="25"/>
      <c r="P607" s="19"/>
    </row>
    <row r="608" spans="1:16" ht="12.75" customHeight="1">
      <c r="A608" s="19"/>
      <c r="B608" s="19"/>
      <c r="C608" s="19"/>
      <c r="D608" s="50"/>
      <c r="E608" s="48"/>
      <c r="F608" s="48"/>
      <c r="G608" s="48"/>
      <c r="H608" s="48"/>
      <c r="I608" s="49"/>
      <c r="J608" s="25"/>
      <c r="K608" s="25"/>
      <c r="L608" s="49"/>
      <c r="M608" s="25"/>
      <c r="N608" s="25"/>
      <c r="P608" s="19"/>
    </row>
    <row r="609" spans="1:16" ht="12.75" customHeight="1">
      <c r="A609" s="19"/>
      <c r="B609" s="19"/>
      <c r="C609" s="19"/>
      <c r="D609" s="50"/>
      <c r="E609" s="48"/>
      <c r="F609" s="48"/>
      <c r="G609" s="48"/>
      <c r="H609" s="48"/>
      <c r="I609" s="49"/>
      <c r="J609" s="25"/>
      <c r="K609" s="25"/>
      <c r="L609" s="49"/>
      <c r="M609" s="25"/>
      <c r="N609" s="25"/>
      <c r="P609" s="19"/>
    </row>
    <row r="610" spans="1:16" ht="12.75" customHeight="1">
      <c r="A610" s="19"/>
      <c r="B610" s="19"/>
      <c r="C610" s="19"/>
      <c r="D610" s="50"/>
      <c r="E610" s="48"/>
      <c r="F610" s="48"/>
      <c r="G610" s="48"/>
      <c r="H610" s="48"/>
      <c r="I610" s="49"/>
      <c r="J610" s="25"/>
      <c r="K610" s="25"/>
      <c r="L610" s="49"/>
      <c r="M610" s="25"/>
      <c r="N610" s="25"/>
      <c r="P610" s="19"/>
    </row>
    <row r="611" spans="1:16" ht="12.75" customHeight="1">
      <c r="A611" s="19"/>
      <c r="B611" s="19"/>
      <c r="C611" s="19"/>
      <c r="D611" s="50"/>
      <c r="E611" s="48"/>
      <c r="F611" s="48"/>
      <c r="G611" s="48"/>
      <c r="H611" s="48"/>
      <c r="I611" s="49"/>
      <c r="J611" s="25"/>
      <c r="K611" s="25"/>
      <c r="L611" s="49"/>
      <c r="M611" s="25"/>
      <c r="N611" s="25"/>
      <c r="P611" s="19"/>
    </row>
    <row r="612" spans="1:16" ht="12.75" customHeight="1">
      <c r="A612" s="19"/>
      <c r="B612" s="19"/>
      <c r="C612" s="19"/>
      <c r="D612" s="50"/>
      <c r="E612" s="48"/>
      <c r="F612" s="48"/>
      <c r="G612" s="48"/>
      <c r="H612" s="48"/>
      <c r="I612" s="49"/>
      <c r="J612" s="25"/>
      <c r="K612" s="25"/>
      <c r="L612" s="49"/>
      <c r="M612" s="25"/>
      <c r="N612" s="25"/>
      <c r="P612" s="19"/>
    </row>
    <row r="613" spans="1:16" ht="12.75" customHeight="1">
      <c r="A613" s="19"/>
      <c r="B613" s="19"/>
      <c r="C613" s="19"/>
      <c r="D613" s="50"/>
      <c r="E613" s="48"/>
      <c r="F613" s="48"/>
      <c r="G613" s="48"/>
      <c r="H613" s="48"/>
      <c r="I613" s="49"/>
      <c r="J613" s="25"/>
      <c r="K613" s="25"/>
      <c r="L613" s="49"/>
      <c r="M613" s="25"/>
      <c r="N613" s="25"/>
      <c r="P613" s="19"/>
    </row>
    <row r="614" spans="1:16" ht="12.75" customHeight="1">
      <c r="A614" s="19"/>
      <c r="B614" s="19"/>
      <c r="C614" s="19"/>
      <c r="D614" s="50"/>
      <c r="E614" s="48"/>
      <c r="F614" s="48"/>
      <c r="G614" s="48"/>
      <c r="H614" s="48"/>
      <c r="I614" s="49"/>
      <c r="J614" s="25"/>
      <c r="K614" s="25"/>
      <c r="L614" s="49"/>
      <c r="M614" s="25"/>
      <c r="N614" s="25"/>
      <c r="P614" s="19"/>
    </row>
    <row r="615" spans="1:16" ht="12.75" customHeight="1">
      <c r="A615" s="19"/>
      <c r="B615" s="19"/>
      <c r="C615" s="19"/>
      <c r="D615" s="50"/>
      <c r="E615" s="48"/>
      <c r="F615" s="48"/>
      <c r="G615" s="48"/>
      <c r="H615" s="48"/>
      <c r="I615" s="49"/>
      <c r="J615" s="25"/>
      <c r="K615" s="25"/>
      <c r="L615" s="49"/>
      <c r="M615" s="25"/>
      <c r="N615" s="25"/>
      <c r="P615" s="19"/>
    </row>
    <row r="616" spans="1:16" ht="12.75" customHeight="1">
      <c r="A616" s="19"/>
      <c r="B616" s="19"/>
      <c r="C616" s="19"/>
      <c r="D616" s="50"/>
      <c r="E616" s="48"/>
      <c r="F616" s="48"/>
      <c r="G616" s="48"/>
      <c r="H616" s="48"/>
      <c r="I616" s="49"/>
      <c r="J616" s="25"/>
      <c r="K616" s="25"/>
      <c r="L616" s="49"/>
      <c r="M616" s="25"/>
      <c r="N616" s="25"/>
      <c r="P616" s="19"/>
    </row>
    <row r="617" spans="1:16" ht="12.75" customHeight="1">
      <c r="A617" s="19"/>
      <c r="B617" s="19"/>
      <c r="C617" s="19"/>
      <c r="D617" s="50"/>
      <c r="E617" s="48"/>
      <c r="F617" s="48"/>
      <c r="G617" s="48"/>
      <c r="H617" s="48"/>
      <c r="I617" s="49"/>
      <c r="J617" s="25"/>
      <c r="K617" s="25"/>
      <c r="L617" s="49"/>
      <c r="M617" s="25"/>
      <c r="N617" s="25"/>
      <c r="P617" s="19"/>
    </row>
    <row r="618" spans="1:16" ht="12.75" customHeight="1">
      <c r="A618" s="19"/>
      <c r="B618" s="19"/>
      <c r="C618" s="19"/>
      <c r="D618" s="50"/>
      <c r="E618" s="48"/>
      <c r="F618" s="48"/>
      <c r="G618" s="48"/>
      <c r="H618" s="48"/>
      <c r="I618" s="49"/>
      <c r="J618" s="25"/>
      <c r="K618" s="25"/>
      <c r="L618" s="49"/>
      <c r="M618" s="25"/>
      <c r="N618" s="25"/>
      <c r="P618" s="19"/>
    </row>
    <row r="619" spans="1:16" ht="12.75" customHeight="1">
      <c r="A619" s="19"/>
      <c r="B619" s="19"/>
      <c r="C619" s="19"/>
      <c r="D619" s="50"/>
      <c r="E619" s="48"/>
      <c r="F619" s="48"/>
      <c r="G619" s="48"/>
      <c r="H619" s="48"/>
      <c r="I619" s="49"/>
      <c r="J619" s="25"/>
      <c r="K619" s="25"/>
      <c r="L619" s="49"/>
      <c r="M619" s="25"/>
      <c r="N619" s="25"/>
      <c r="P619" s="19"/>
    </row>
    <row r="620" spans="1:16" ht="12.75" customHeight="1">
      <c r="A620" s="19"/>
      <c r="B620" s="19"/>
      <c r="C620" s="19"/>
      <c r="D620" s="50"/>
      <c r="E620" s="48"/>
      <c r="F620" s="48"/>
      <c r="G620" s="48"/>
      <c r="H620" s="48"/>
      <c r="I620" s="49"/>
      <c r="J620" s="25"/>
      <c r="K620" s="25"/>
      <c r="L620" s="49"/>
      <c r="M620" s="25"/>
      <c r="N620" s="25"/>
      <c r="P620" s="19"/>
    </row>
    <row r="621" spans="1:16" ht="12.75" customHeight="1">
      <c r="A621" s="19"/>
      <c r="B621" s="19"/>
      <c r="C621" s="19"/>
      <c r="D621" s="50"/>
      <c r="E621" s="48"/>
      <c r="F621" s="48"/>
      <c r="G621" s="48"/>
      <c r="H621" s="48"/>
      <c r="I621" s="49"/>
      <c r="J621" s="25"/>
      <c r="K621" s="25"/>
      <c r="L621" s="49"/>
      <c r="M621" s="25"/>
      <c r="N621" s="25"/>
      <c r="P621" s="19"/>
    </row>
    <row r="622" spans="1:16" ht="12.75" customHeight="1">
      <c r="A622" s="19"/>
      <c r="B622" s="19"/>
      <c r="C622" s="19"/>
      <c r="D622" s="50"/>
      <c r="E622" s="48"/>
      <c r="F622" s="48"/>
      <c r="G622" s="48"/>
      <c r="H622" s="48"/>
      <c r="I622" s="49"/>
      <c r="J622" s="25"/>
      <c r="K622" s="25"/>
      <c r="L622" s="49"/>
      <c r="M622" s="25"/>
      <c r="N622" s="25"/>
      <c r="P622" s="19"/>
    </row>
    <row r="623" spans="1:16" ht="12.75" customHeight="1">
      <c r="A623" s="19"/>
      <c r="B623" s="19"/>
      <c r="C623" s="19"/>
      <c r="D623" s="50"/>
      <c r="E623" s="48"/>
      <c r="F623" s="48"/>
      <c r="G623" s="48"/>
      <c r="H623" s="48"/>
      <c r="I623" s="49"/>
      <c r="J623" s="25"/>
      <c r="K623" s="25"/>
      <c r="L623" s="49"/>
      <c r="M623" s="25"/>
      <c r="N623" s="25"/>
      <c r="P623" s="19"/>
    </row>
    <row r="624" spans="1:16" ht="12.75" customHeight="1">
      <c r="A624" s="19"/>
      <c r="B624" s="19"/>
      <c r="C624" s="19"/>
      <c r="D624" s="50"/>
      <c r="E624" s="48"/>
      <c r="F624" s="48"/>
      <c r="G624" s="48"/>
      <c r="H624" s="48"/>
      <c r="I624" s="49"/>
      <c r="J624" s="25"/>
      <c r="K624" s="25"/>
      <c r="L624" s="49"/>
      <c r="M624" s="25"/>
      <c r="N624" s="25"/>
      <c r="P624" s="19"/>
    </row>
    <row r="625" spans="1:16" ht="12.75" customHeight="1">
      <c r="A625" s="19"/>
      <c r="B625" s="19"/>
      <c r="C625" s="19"/>
      <c r="D625" s="50"/>
      <c r="E625" s="48"/>
      <c r="F625" s="48"/>
      <c r="G625" s="48"/>
      <c r="H625" s="48"/>
      <c r="I625" s="49"/>
      <c r="J625" s="25"/>
      <c r="K625" s="25"/>
      <c r="L625" s="49"/>
      <c r="M625" s="25"/>
      <c r="N625" s="25"/>
      <c r="P625" s="19"/>
    </row>
    <row r="626" spans="1:16" ht="12.75" customHeight="1">
      <c r="A626" s="19"/>
      <c r="B626" s="19"/>
      <c r="C626" s="19"/>
      <c r="D626" s="50"/>
      <c r="E626" s="48"/>
      <c r="F626" s="48"/>
      <c r="G626" s="48"/>
      <c r="H626" s="48"/>
      <c r="I626" s="49"/>
      <c r="J626" s="25"/>
      <c r="K626" s="25"/>
      <c r="L626" s="49"/>
      <c r="M626" s="25"/>
      <c r="N626" s="25"/>
      <c r="P626" s="19"/>
    </row>
    <row r="627" spans="1:16" ht="12.75" customHeight="1">
      <c r="A627" s="19"/>
      <c r="B627" s="19"/>
      <c r="C627" s="19"/>
      <c r="D627" s="50"/>
      <c r="E627" s="48"/>
      <c r="F627" s="48"/>
      <c r="G627" s="48"/>
      <c r="H627" s="48"/>
      <c r="I627" s="49"/>
      <c r="J627" s="25"/>
      <c r="K627" s="25"/>
      <c r="L627" s="49"/>
      <c r="M627" s="25"/>
      <c r="N627" s="25"/>
      <c r="P627" s="19"/>
    </row>
    <row r="628" spans="1:16" ht="12.75" customHeight="1">
      <c r="A628" s="19"/>
      <c r="B628" s="19"/>
      <c r="C628" s="19"/>
      <c r="D628" s="50"/>
      <c r="E628" s="48"/>
      <c r="F628" s="48"/>
      <c r="G628" s="48"/>
      <c r="H628" s="48"/>
      <c r="I628" s="49"/>
      <c r="J628" s="25"/>
      <c r="K628" s="25"/>
      <c r="L628" s="49"/>
      <c r="M628" s="25"/>
      <c r="N628" s="25"/>
      <c r="P628" s="19"/>
    </row>
    <row r="629" spans="1:16" ht="12.75" customHeight="1">
      <c r="A629" s="19"/>
      <c r="B629" s="19"/>
      <c r="C629" s="19"/>
      <c r="D629" s="50"/>
      <c r="E629" s="48"/>
      <c r="F629" s="48"/>
      <c r="G629" s="48"/>
      <c r="H629" s="48"/>
      <c r="I629" s="49"/>
      <c r="J629" s="25"/>
      <c r="K629" s="25"/>
      <c r="L629" s="49"/>
      <c r="M629" s="25"/>
      <c r="N629" s="25"/>
      <c r="P629" s="19"/>
    </row>
    <row r="630" spans="1:16" ht="12.75" customHeight="1">
      <c r="A630" s="19"/>
      <c r="B630" s="19"/>
      <c r="C630" s="19"/>
      <c r="D630" s="50"/>
      <c r="E630" s="48"/>
      <c r="F630" s="48"/>
      <c r="G630" s="48"/>
      <c r="H630" s="48"/>
      <c r="I630" s="49"/>
      <c r="J630" s="25"/>
      <c r="K630" s="25"/>
      <c r="L630" s="49"/>
      <c r="M630" s="25"/>
      <c r="N630" s="25"/>
      <c r="P630" s="19"/>
    </row>
    <row r="631" spans="1:16" ht="12.75" customHeight="1">
      <c r="A631" s="19"/>
      <c r="B631" s="19"/>
      <c r="C631" s="19"/>
      <c r="D631" s="50"/>
      <c r="E631" s="48"/>
      <c r="F631" s="48"/>
      <c r="G631" s="48"/>
      <c r="H631" s="48"/>
      <c r="I631" s="49"/>
      <c r="J631" s="25"/>
      <c r="K631" s="25"/>
      <c r="L631" s="49"/>
      <c r="M631" s="25"/>
      <c r="N631" s="25"/>
      <c r="P631" s="19"/>
    </row>
    <row r="632" spans="1:16" ht="12.75" customHeight="1">
      <c r="A632" s="19"/>
      <c r="B632" s="19"/>
      <c r="C632" s="19"/>
      <c r="D632" s="50"/>
      <c r="E632" s="48"/>
      <c r="F632" s="48"/>
      <c r="G632" s="48"/>
      <c r="H632" s="48"/>
      <c r="I632" s="49"/>
      <c r="J632" s="25"/>
      <c r="K632" s="25"/>
      <c r="L632" s="49"/>
      <c r="M632" s="25"/>
      <c r="N632" s="25"/>
      <c r="P632" s="19"/>
    </row>
    <row r="633" spans="1:16" ht="12.75" customHeight="1">
      <c r="A633" s="19"/>
      <c r="B633" s="19"/>
      <c r="C633" s="19"/>
      <c r="D633" s="50"/>
      <c r="E633" s="48"/>
      <c r="F633" s="48"/>
      <c r="G633" s="48"/>
      <c r="H633" s="48"/>
      <c r="I633" s="49"/>
      <c r="J633" s="25"/>
      <c r="K633" s="25"/>
      <c r="L633" s="49"/>
      <c r="M633" s="25"/>
      <c r="N633" s="25"/>
      <c r="P633" s="19"/>
    </row>
    <row r="634" spans="1:16" ht="12.75" customHeight="1">
      <c r="A634" s="19"/>
      <c r="B634" s="19"/>
      <c r="C634" s="19"/>
      <c r="D634" s="50"/>
      <c r="E634" s="48"/>
      <c r="F634" s="48"/>
      <c r="G634" s="48"/>
      <c r="H634" s="48"/>
      <c r="I634" s="49"/>
      <c r="J634" s="25"/>
      <c r="K634" s="25"/>
      <c r="L634" s="49"/>
      <c r="M634" s="25"/>
      <c r="N634" s="25"/>
      <c r="P634" s="19"/>
    </row>
    <row r="635" spans="1:16" ht="12.75" customHeight="1">
      <c r="A635" s="19"/>
      <c r="B635" s="19"/>
      <c r="C635" s="19"/>
      <c r="D635" s="50"/>
      <c r="E635" s="48"/>
      <c r="F635" s="48"/>
      <c r="G635" s="48"/>
      <c r="H635" s="48"/>
      <c r="I635" s="49"/>
      <c r="J635" s="25"/>
      <c r="K635" s="25"/>
      <c r="L635" s="49"/>
      <c r="M635" s="25"/>
      <c r="N635" s="25"/>
      <c r="P635" s="19"/>
    </row>
    <row r="636" spans="1:16" ht="12.75" customHeight="1">
      <c r="A636" s="19"/>
      <c r="B636" s="19"/>
      <c r="C636" s="19"/>
      <c r="D636" s="50"/>
      <c r="E636" s="48"/>
      <c r="F636" s="48"/>
      <c r="G636" s="48"/>
      <c r="H636" s="48"/>
      <c r="I636" s="49"/>
      <c r="J636" s="25"/>
      <c r="K636" s="25"/>
      <c r="L636" s="49"/>
      <c r="M636" s="25"/>
      <c r="N636" s="25"/>
      <c r="P636" s="19"/>
    </row>
    <row r="637" spans="1:16" ht="12.75" customHeight="1">
      <c r="A637" s="19"/>
      <c r="B637" s="19"/>
      <c r="C637" s="19"/>
      <c r="D637" s="50"/>
      <c r="E637" s="48"/>
      <c r="F637" s="48"/>
      <c r="G637" s="48"/>
      <c r="H637" s="48"/>
      <c r="I637" s="49"/>
      <c r="J637" s="25"/>
      <c r="K637" s="25"/>
      <c r="L637" s="49"/>
      <c r="M637" s="25"/>
      <c r="N637" s="25"/>
      <c r="P637" s="19"/>
    </row>
    <row r="638" spans="1:16" ht="12.75" customHeight="1">
      <c r="A638" s="19"/>
      <c r="B638" s="19"/>
      <c r="C638" s="19"/>
      <c r="D638" s="50"/>
      <c r="E638" s="48"/>
      <c r="F638" s="48"/>
      <c r="G638" s="48"/>
      <c r="H638" s="48"/>
      <c r="I638" s="49"/>
      <c r="J638" s="25"/>
      <c r="K638" s="25"/>
      <c r="L638" s="49"/>
      <c r="M638" s="25"/>
      <c r="N638" s="25"/>
      <c r="P638" s="19"/>
    </row>
    <row r="639" spans="1:16" ht="12.75" customHeight="1">
      <c r="A639" s="19"/>
      <c r="B639" s="19"/>
      <c r="C639" s="19"/>
      <c r="D639" s="50"/>
      <c r="E639" s="48"/>
      <c r="F639" s="48"/>
      <c r="G639" s="48"/>
      <c r="H639" s="48"/>
      <c r="I639" s="49"/>
      <c r="J639" s="25"/>
      <c r="K639" s="25"/>
      <c r="L639" s="49"/>
      <c r="M639" s="25"/>
      <c r="N639" s="25"/>
      <c r="P639" s="19"/>
    </row>
    <row r="640" spans="1:16" ht="12.75" customHeight="1">
      <c r="A640" s="19"/>
      <c r="B640" s="19"/>
      <c r="C640" s="19"/>
      <c r="D640" s="50"/>
      <c r="E640" s="48"/>
      <c r="F640" s="48"/>
      <c r="G640" s="48"/>
      <c r="H640" s="48"/>
      <c r="I640" s="49"/>
      <c r="J640" s="25"/>
      <c r="K640" s="25"/>
      <c r="L640" s="49"/>
      <c r="M640" s="25"/>
      <c r="N640" s="25"/>
      <c r="P640" s="19"/>
    </row>
    <row r="641" spans="1:16" ht="12.75" customHeight="1">
      <c r="A641" s="19"/>
      <c r="B641" s="19"/>
      <c r="C641" s="19"/>
      <c r="D641" s="50"/>
      <c r="E641" s="48"/>
      <c r="F641" s="48"/>
      <c r="G641" s="48"/>
      <c r="H641" s="48"/>
      <c r="I641" s="49"/>
      <c r="J641" s="25"/>
      <c r="K641" s="25"/>
      <c r="L641" s="49"/>
      <c r="M641" s="25"/>
      <c r="N641" s="25"/>
      <c r="P641" s="19"/>
    </row>
    <row r="642" spans="1:16" ht="12.75" customHeight="1">
      <c r="A642" s="19"/>
      <c r="B642" s="19"/>
      <c r="C642" s="19"/>
      <c r="D642" s="50"/>
      <c r="E642" s="48"/>
      <c r="F642" s="48"/>
      <c r="G642" s="48"/>
      <c r="H642" s="48"/>
      <c r="I642" s="49"/>
      <c r="J642" s="25"/>
      <c r="K642" s="25"/>
      <c r="L642" s="49"/>
      <c r="M642" s="25"/>
      <c r="N642" s="25"/>
      <c r="P642" s="19"/>
    </row>
    <row r="643" spans="1:16" ht="12.75" customHeight="1">
      <c r="A643" s="19"/>
      <c r="B643" s="19"/>
      <c r="C643" s="19"/>
      <c r="D643" s="50"/>
      <c r="E643" s="48"/>
      <c r="F643" s="48"/>
      <c r="G643" s="48"/>
      <c r="H643" s="48"/>
      <c r="I643" s="49"/>
      <c r="J643" s="25"/>
      <c r="K643" s="25"/>
      <c r="L643" s="49"/>
      <c r="M643" s="25"/>
      <c r="N643" s="25"/>
      <c r="P643" s="19"/>
    </row>
    <row r="644" spans="1:16" ht="12.75" customHeight="1">
      <c r="A644" s="19"/>
      <c r="B644" s="19"/>
      <c r="C644" s="19"/>
      <c r="D644" s="50"/>
      <c r="E644" s="48"/>
      <c r="F644" s="48"/>
      <c r="G644" s="48"/>
      <c r="H644" s="48"/>
      <c r="I644" s="49"/>
      <c r="J644" s="25"/>
      <c r="K644" s="25"/>
      <c r="L644" s="49"/>
      <c r="M644" s="25"/>
      <c r="N644" s="25"/>
      <c r="P644" s="19"/>
    </row>
    <row r="645" spans="1:16" ht="12.75" customHeight="1">
      <c r="A645" s="19"/>
      <c r="B645" s="19"/>
      <c r="C645" s="19"/>
      <c r="D645" s="50"/>
      <c r="E645" s="48"/>
      <c r="F645" s="48"/>
      <c r="G645" s="48"/>
      <c r="H645" s="48"/>
      <c r="I645" s="49"/>
      <c r="J645" s="25"/>
      <c r="K645" s="25"/>
      <c r="L645" s="49"/>
      <c r="M645" s="25"/>
      <c r="N645" s="25"/>
      <c r="P645" s="19"/>
    </row>
    <row r="646" spans="1:16" ht="12.75" customHeight="1">
      <c r="A646" s="19"/>
      <c r="B646" s="19"/>
      <c r="C646" s="19"/>
      <c r="D646" s="50"/>
      <c r="E646" s="48"/>
      <c r="F646" s="48"/>
      <c r="G646" s="48"/>
      <c r="H646" s="48"/>
      <c r="I646" s="49"/>
      <c r="J646" s="25"/>
      <c r="K646" s="25"/>
      <c r="L646" s="49"/>
      <c r="M646" s="25"/>
      <c r="N646" s="25"/>
      <c r="P646" s="19"/>
    </row>
    <row r="647" spans="1:16" ht="12.75" customHeight="1">
      <c r="A647" s="19"/>
      <c r="B647" s="19"/>
      <c r="C647" s="19"/>
      <c r="D647" s="50"/>
      <c r="E647" s="48"/>
      <c r="F647" s="48"/>
      <c r="G647" s="48"/>
      <c r="H647" s="48"/>
      <c r="I647" s="49"/>
      <c r="J647" s="25"/>
      <c r="K647" s="25"/>
      <c r="L647" s="49"/>
      <c r="M647" s="25"/>
      <c r="N647" s="25"/>
      <c r="P647" s="19"/>
    </row>
    <row r="648" spans="1:16" ht="12.75" customHeight="1">
      <c r="A648" s="19"/>
      <c r="B648" s="19"/>
      <c r="C648" s="19"/>
      <c r="D648" s="50"/>
      <c r="E648" s="48"/>
      <c r="F648" s="48"/>
      <c r="G648" s="48"/>
      <c r="H648" s="48"/>
      <c r="I648" s="49"/>
      <c r="J648" s="25"/>
      <c r="K648" s="25"/>
      <c r="L648" s="49"/>
      <c r="M648" s="25"/>
      <c r="N648" s="25"/>
      <c r="P648" s="19"/>
    </row>
    <row r="649" spans="1:16" ht="12.75" customHeight="1">
      <c r="A649" s="19"/>
      <c r="B649" s="19"/>
      <c r="C649" s="19"/>
      <c r="D649" s="50"/>
      <c r="E649" s="48"/>
      <c r="F649" s="48"/>
      <c r="G649" s="48"/>
      <c r="H649" s="48"/>
      <c r="I649" s="49"/>
      <c r="J649" s="25"/>
      <c r="K649" s="25"/>
      <c r="L649" s="49"/>
      <c r="M649" s="25"/>
      <c r="N649" s="25"/>
      <c r="P649" s="19"/>
    </row>
    <row r="650" spans="1:16" ht="12.75" customHeight="1">
      <c r="A650" s="19"/>
      <c r="B650" s="19"/>
      <c r="C650" s="19"/>
      <c r="D650" s="50"/>
      <c r="E650" s="48"/>
      <c r="F650" s="48"/>
      <c r="G650" s="48"/>
      <c r="H650" s="48"/>
      <c r="I650" s="49"/>
      <c r="J650" s="25"/>
      <c r="K650" s="25"/>
      <c r="L650" s="49"/>
      <c r="M650" s="25"/>
      <c r="N650" s="25"/>
      <c r="P650" s="19"/>
    </row>
    <row r="651" spans="1:16" ht="12.75" customHeight="1">
      <c r="A651" s="19"/>
      <c r="B651" s="19"/>
      <c r="C651" s="19"/>
      <c r="D651" s="50"/>
      <c r="E651" s="48"/>
      <c r="F651" s="48"/>
      <c r="G651" s="48"/>
      <c r="H651" s="48"/>
      <c r="I651" s="49"/>
      <c r="J651" s="25"/>
      <c r="K651" s="25"/>
      <c r="L651" s="49"/>
      <c r="M651" s="25"/>
      <c r="N651" s="25"/>
      <c r="P651" s="19"/>
    </row>
    <row r="652" spans="1:16" ht="12.75" customHeight="1">
      <c r="A652" s="19"/>
      <c r="B652" s="19"/>
      <c r="C652" s="19"/>
      <c r="D652" s="50"/>
      <c r="E652" s="48"/>
      <c r="F652" s="48"/>
      <c r="G652" s="48"/>
      <c r="H652" s="48"/>
      <c r="I652" s="49"/>
      <c r="J652" s="25"/>
      <c r="K652" s="25"/>
      <c r="L652" s="49"/>
      <c r="M652" s="25"/>
      <c r="N652" s="25"/>
      <c r="P652" s="19"/>
    </row>
    <row r="653" spans="1:16" ht="12.75" customHeight="1">
      <c r="A653" s="19"/>
      <c r="B653" s="19"/>
      <c r="C653" s="19"/>
      <c r="D653" s="50"/>
      <c r="E653" s="48"/>
      <c r="F653" s="48"/>
      <c r="G653" s="48"/>
      <c r="H653" s="48"/>
      <c r="I653" s="49"/>
      <c r="J653" s="25"/>
      <c r="K653" s="25"/>
      <c r="L653" s="49"/>
      <c r="M653" s="25"/>
      <c r="N653" s="25"/>
      <c r="P653" s="19"/>
    </row>
    <row r="654" spans="1:16" ht="12.75" customHeight="1">
      <c r="A654" s="19"/>
      <c r="B654" s="19"/>
      <c r="C654" s="19"/>
      <c r="D654" s="50"/>
      <c r="E654" s="48"/>
      <c r="F654" s="48"/>
      <c r="G654" s="48"/>
      <c r="H654" s="48"/>
      <c r="I654" s="49"/>
      <c r="J654" s="25"/>
      <c r="K654" s="25"/>
      <c r="L654" s="49"/>
      <c r="M654" s="25"/>
      <c r="N654" s="25"/>
      <c r="P654" s="19"/>
    </row>
    <row r="655" spans="1:16" ht="12.75" customHeight="1">
      <c r="A655" s="19"/>
      <c r="B655" s="19"/>
      <c r="C655" s="19"/>
      <c r="D655" s="50"/>
      <c r="E655" s="48"/>
      <c r="F655" s="48"/>
      <c r="G655" s="48"/>
      <c r="H655" s="48"/>
      <c r="I655" s="49"/>
      <c r="J655" s="25"/>
      <c r="K655" s="25"/>
      <c r="L655" s="49"/>
      <c r="M655" s="25"/>
      <c r="N655" s="25"/>
      <c r="P655" s="19"/>
    </row>
    <row r="656" spans="1:16" ht="12.75" customHeight="1">
      <c r="A656" s="19"/>
      <c r="B656" s="19"/>
      <c r="C656" s="19"/>
      <c r="D656" s="50"/>
      <c r="E656" s="48"/>
      <c r="F656" s="48"/>
      <c r="G656" s="48"/>
      <c r="H656" s="48"/>
      <c r="I656" s="49"/>
      <c r="J656" s="25"/>
      <c r="K656" s="25"/>
      <c r="L656" s="49"/>
      <c r="M656" s="25"/>
      <c r="N656" s="25"/>
      <c r="P656" s="19"/>
    </row>
    <row r="657" spans="1:16" ht="12.75" customHeight="1">
      <c r="A657" s="19"/>
      <c r="B657" s="19"/>
      <c r="C657" s="19"/>
      <c r="D657" s="50"/>
      <c r="E657" s="48"/>
      <c r="F657" s="48"/>
      <c r="G657" s="48"/>
      <c r="H657" s="48"/>
      <c r="I657" s="49"/>
      <c r="J657" s="25"/>
      <c r="K657" s="25"/>
      <c r="L657" s="49"/>
      <c r="M657" s="25"/>
      <c r="N657" s="25"/>
      <c r="P657" s="19"/>
    </row>
    <row r="658" spans="1:16" ht="12.75" customHeight="1">
      <c r="A658" s="19"/>
      <c r="B658" s="19"/>
      <c r="C658" s="19"/>
      <c r="D658" s="50"/>
      <c r="E658" s="48"/>
      <c r="F658" s="48"/>
      <c r="G658" s="48"/>
      <c r="H658" s="48"/>
      <c r="I658" s="49"/>
      <c r="J658" s="25"/>
      <c r="K658" s="25"/>
      <c r="L658" s="49"/>
      <c r="M658" s="25"/>
      <c r="N658" s="25"/>
      <c r="P658" s="19"/>
    </row>
    <row r="659" spans="1:16" ht="12.75" customHeight="1">
      <c r="A659" s="19"/>
      <c r="B659" s="19"/>
      <c r="C659" s="19"/>
      <c r="D659" s="50"/>
      <c r="E659" s="48"/>
      <c r="F659" s="48"/>
      <c r="G659" s="48"/>
      <c r="H659" s="48"/>
      <c r="I659" s="49"/>
      <c r="J659" s="25"/>
      <c r="K659" s="25"/>
      <c r="L659" s="49"/>
      <c r="M659" s="25"/>
      <c r="N659" s="25"/>
      <c r="P659" s="19"/>
    </row>
    <row r="660" spans="1:16" ht="12.75" customHeight="1">
      <c r="A660" s="19"/>
      <c r="B660" s="19"/>
      <c r="C660" s="19"/>
      <c r="D660" s="50"/>
      <c r="E660" s="48"/>
      <c r="F660" s="48"/>
      <c r="G660" s="48"/>
      <c r="H660" s="48"/>
      <c r="I660" s="49"/>
      <c r="J660" s="25"/>
      <c r="K660" s="25"/>
      <c r="L660" s="49"/>
      <c r="M660" s="25"/>
      <c r="N660" s="25"/>
      <c r="P660" s="19"/>
    </row>
    <row r="661" spans="1:16" ht="12.75" customHeight="1">
      <c r="A661" s="19"/>
      <c r="B661" s="19"/>
      <c r="C661" s="19"/>
      <c r="D661" s="50"/>
      <c r="E661" s="48"/>
      <c r="F661" s="48"/>
      <c r="G661" s="48"/>
      <c r="H661" s="48"/>
      <c r="I661" s="49"/>
      <c r="J661" s="25"/>
      <c r="K661" s="25"/>
      <c r="L661" s="49"/>
      <c r="M661" s="25"/>
      <c r="N661" s="25"/>
      <c r="P661" s="19"/>
    </row>
    <row r="662" spans="1:16" ht="12.75" customHeight="1">
      <c r="A662" s="19"/>
      <c r="B662" s="19"/>
      <c r="C662" s="19"/>
      <c r="D662" s="50"/>
      <c r="E662" s="48"/>
      <c r="F662" s="48"/>
      <c r="G662" s="48"/>
      <c r="H662" s="48"/>
      <c r="I662" s="49"/>
      <c r="J662" s="25"/>
      <c r="K662" s="25"/>
      <c r="L662" s="49"/>
      <c r="M662" s="25"/>
      <c r="N662" s="25"/>
      <c r="P662" s="19"/>
    </row>
    <row r="663" spans="1:16" ht="12.75" customHeight="1">
      <c r="A663" s="19"/>
      <c r="B663" s="19"/>
      <c r="C663" s="19"/>
      <c r="D663" s="50"/>
      <c r="E663" s="48"/>
      <c r="F663" s="48"/>
      <c r="G663" s="48"/>
      <c r="H663" s="48"/>
      <c r="I663" s="49"/>
      <c r="J663" s="25"/>
      <c r="K663" s="25"/>
      <c r="L663" s="49"/>
      <c r="M663" s="25"/>
      <c r="N663" s="25"/>
      <c r="P663" s="19"/>
    </row>
    <row r="664" spans="1:16" ht="12.75" customHeight="1">
      <c r="A664" s="19"/>
      <c r="B664" s="19"/>
      <c r="C664" s="19"/>
      <c r="D664" s="50"/>
      <c r="E664" s="48"/>
      <c r="F664" s="48"/>
      <c r="G664" s="48"/>
      <c r="H664" s="48"/>
      <c r="I664" s="49"/>
      <c r="J664" s="25"/>
      <c r="K664" s="25"/>
      <c r="L664" s="49"/>
      <c r="M664" s="25"/>
      <c r="N664" s="25"/>
      <c r="P664" s="19"/>
    </row>
    <row r="665" spans="1:16" ht="12.75" customHeight="1">
      <c r="A665" s="19"/>
      <c r="B665" s="19"/>
      <c r="C665" s="19"/>
      <c r="D665" s="50"/>
      <c r="E665" s="48"/>
      <c r="F665" s="48"/>
      <c r="G665" s="48"/>
      <c r="H665" s="48"/>
      <c r="I665" s="49"/>
      <c r="J665" s="25"/>
      <c r="K665" s="25"/>
      <c r="L665" s="49"/>
      <c r="M665" s="25"/>
      <c r="N665" s="25"/>
      <c r="P665" s="19"/>
    </row>
    <row r="666" spans="1:16" ht="12.75" customHeight="1">
      <c r="A666" s="19"/>
      <c r="B666" s="19"/>
      <c r="C666" s="19"/>
      <c r="D666" s="50"/>
      <c r="E666" s="48"/>
      <c r="F666" s="48"/>
      <c r="G666" s="48"/>
      <c r="H666" s="48"/>
      <c r="I666" s="49"/>
      <c r="J666" s="25"/>
      <c r="K666" s="25"/>
      <c r="L666" s="49"/>
      <c r="M666" s="25"/>
      <c r="N666" s="25"/>
      <c r="P666" s="19"/>
    </row>
    <row r="667" spans="1:16" ht="12.75" customHeight="1">
      <c r="A667" s="19"/>
      <c r="B667" s="19"/>
      <c r="C667" s="19"/>
      <c r="D667" s="50"/>
      <c r="E667" s="48"/>
      <c r="F667" s="48"/>
      <c r="G667" s="48"/>
      <c r="H667" s="48"/>
      <c r="I667" s="49"/>
      <c r="J667" s="25"/>
      <c r="K667" s="25"/>
      <c r="L667" s="49"/>
      <c r="M667" s="25"/>
      <c r="N667" s="25"/>
      <c r="P667" s="19"/>
    </row>
    <row r="668" spans="1:16" ht="12.75" customHeight="1">
      <c r="A668" s="19"/>
      <c r="B668" s="19"/>
      <c r="C668" s="19"/>
      <c r="D668" s="50"/>
      <c r="E668" s="48"/>
      <c r="F668" s="48"/>
      <c r="G668" s="48"/>
      <c r="H668" s="48"/>
      <c r="I668" s="49"/>
      <c r="J668" s="25"/>
      <c r="K668" s="25"/>
      <c r="L668" s="49"/>
      <c r="M668" s="25"/>
      <c r="N668" s="25"/>
      <c r="P668" s="19"/>
    </row>
    <row r="669" spans="1:16" ht="12.75" customHeight="1">
      <c r="A669" s="19"/>
      <c r="B669" s="19"/>
      <c r="C669" s="19"/>
      <c r="D669" s="50"/>
      <c r="E669" s="48"/>
      <c r="F669" s="48"/>
      <c r="G669" s="48"/>
      <c r="H669" s="48"/>
      <c r="I669" s="49"/>
      <c r="J669" s="25"/>
      <c r="K669" s="25"/>
      <c r="L669" s="49"/>
      <c r="M669" s="25"/>
      <c r="N669" s="25"/>
      <c r="P669" s="19"/>
    </row>
    <row r="670" spans="1:16" ht="12.75" customHeight="1">
      <c r="A670" s="19"/>
      <c r="B670" s="19"/>
      <c r="C670" s="19"/>
      <c r="D670" s="50"/>
      <c r="E670" s="48"/>
      <c r="F670" s="48"/>
      <c r="G670" s="48"/>
      <c r="H670" s="48"/>
      <c r="I670" s="49"/>
      <c r="J670" s="25"/>
      <c r="K670" s="25"/>
      <c r="L670" s="49"/>
      <c r="M670" s="25"/>
      <c r="N670" s="25"/>
      <c r="P670" s="19"/>
    </row>
    <row r="671" spans="1:16" ht="12.75" customHeight="1">
      <c r="A671" s="19"/>
      <c r="B671" s="19"/>
      <c r="C671" s="19"/>
      <c r="D671" s="50"/>
      <c r="E671" s="48"/>
      <c r="F671" s="48"/>
      <c r="G671" s="48"/>
      <c r="H671" s="48"/>
      <c r="I671" s="49"/>
      <c r="J671" s="25"/>
      <c r="K671" s="25"/>
      <c r="L671" s="49"/>
      <c r="M671" s="25"/>
      <c r="N671" s="25"/>
      <c r="P671" s="19"/>
    </row>
    <row r="672" spans="1:16" ht="12.75" customHeight="1">
      <c r="A672" s="19"/>
      <c r="B672" s="19"/>
      <c r="C672" s="19"/>
      <c r="D672" s="50"/>
      <c r="E672" s="48"/>
      <c r="F672" s="48"/>
      <c r="G672" s="48"/>
      <c r="H672" s="48"/>
      <c r="I672" s="49"/>
      <c r="J672" s="25"/>
      <c r="K672" s="25"/>
      <c r="L672" s="49"/>
      <c r="M672" s="25"/>
      <c r="N672" s="25"/>
      <c r="P672" s="19"/>
    </row>
    <row r="673" spans="1:16" ht="12.75" customHeight="1">
      <c r="A673" s="19"/>
      <c r="B673" s="19"/>
      <c r="C673" s="19"/>
      <c r="D673" s="50"/>
      <c r="E673" s="48"/>
      <c r="F673" s="48"/>
      <c r="G673" s="48"/>
      <c r="H673" s="48"/>
      <c r="I673" s="49"/>
      <c r="J673" s="25"/>
      <c r="K673" s="25"/>
      <c r="L673" s="49"/>
      <c r="M673" s="25"/>
      <c r="N673" s="25"/>
      <c r="P673" s="19"/>
    </row>
    <row r="674" spans="1:16" ht="12.75" customHeight="1">
      <c r="A674" s="19"/>
      <c r="B674" s="19"/>
      <c r="C674" s="19"/>
      <c r="D674" s="50"/>
      <c r="E674" s="48"/>
      <c r="F674" s="48"/>
      <c r="G674" s="48"/>
      <c r="H674" s="48"/>
      <c r="I674" s="49"/>
      <c r="J674" s="25"/>
      <c r="K674" s="25"/>
      <c r="L674" s="49"/>
      <c r="M674" s="25"/>
      <c r="N674" s="25"/>
      <c r="P674" s="19"/>
    </row>
    <row r="675" spans="1:16" ht="12.75" customHeight="1">
      <c r="A675" s="19"/>
      <c r="B675" s="19"/>
      <c r="C675" s="19"/>
      <c r="D675" s="50"/>
      <c r="E675" s="48"/>
      <c r="F675" s="48"/>
      <c r="G675" s="48"/>
      <c r="H675" s="48"/>
      <c r="I675" s="49"/>
      <c r="J675" s="25"/>
      <c r="K675" s="25"/>
      <c r="L675" s="49"/>
      <c r="M675" s="25"/>
      <c r="N675" s="25"/>
      <c r="P675" s="19"/>
    </row>
    <row r="676" spans="1:16" ht="12.75" customHeight="1">
      <c r="A676" s="19"/>
      <c r="B676" s="19"/>
      <c r="C676" s="19"/>
      <c r="D676" s="50"/>
      <c r="E676" s="48"/>
      <c r="F676" s="48"/>
      <c r="G676" s="48"/>
      <c r="H676" s="48"/>
      <c r="I676" s="49"/>
      <c r="J676" s="25"/>
      <c r="K676" s="25"/>
      <c r="L676" s="49"/>
      <c r="M676" s="25"/>
      <c r="N676" s="25"/>
      <c r="P676" s="19"/>
    </row>
    <row r="677" spans="1:16" ht="12.75" customHeight="1">
      <c r="A677" s="19"/>
      <c r="B677" s="19"/>
      <c r="C677" s="19"/>
      <c r="D677" s="50"/>
      <c r="E677" s="48"/>
      <c r="F677" s="48"/>
      <c r="G677" s="48"/>
      <c r="H677" s="48"/>
      <c r="I677" s="49"/>
      <c r="J677" s="25"/>
      <c r="K677" s="25"/>
      <c r="L677" s="49"/>
      <c r="M677" s="25"/>
      <c r="N677" s="25"/>
      <c r="P677" s="19"/>
    </row>
    <row r="678" spans="1:16" ht="12.75" customHeight="1">
      <c r="A678" s="19"/>
      <c r="B678" s="19"/>
      <c r="C678" s="19"/>
      <c r="D678" s="50"/>
      <c r="E678" s="48"/>
      <c r="F678" s="48"/>
      <c r="G678" s="48"/>
      <c r="H678" s="48"/>
      <c r="I678" s="49"/>
      <c r="J678" s="25"/>
      <c r="K678" s="25"/>
      <c r="L678" s="49"/>
      <c r="M678" s="25"/>
      <c r="N678" s="25"/>
      <c r="P678" s="19"/>
    </row>
    <row r="679" spans="1:16" ht="12.75" customHeight="1">
      <c r="A679" s="19"/>
      <c r="B679" s="19"/>
      <c r="C679" s="19"/>
      <c r="D679" s="50"/>
      <c r="E679" s="48"/>
      <c r="F679" s="48"/>
      <c r="G679" s="48"/>
      <c r="H679" s="48"/>
      <c r="I679" s="49"/>
      <c r="J679" s="25"/>
      <c r="K679" s="25"/>
      <c r="L679" s="49"/>
      <c r="M679" s="25"/>
      <c r="N679" s="25"/>
      <c r="P679" s="19"/>
    </row>
    <row r="680" spans="1:16" ht="12.75" customHeight="1">
      <c r="A680" s="19"/>
      <c r="B680" s="19"/>
      <c r="C680" s="19"/>
      <c r="D680" s="50"/>
      <c r="E680" s="48"/>
      <c r="F680" s="48"/>
      <c r="G680" s="48"/>
      <c r="H680" s="48"/>
      <c r="I680" s="49"/>
      <c r="J680" s="25"/>
      <c r="K680" s="25"/>
      <c r="L680" s="49"/>
      <c r="M680" s="25"/>
      <c r="N680" s="25"/>
      <c r="P680" s="19"/>
    </row>
    <row r="681" spans="1:16" ht="12.75" customHeight="1">
      <c r="A681" s="19"/>
      <c r="B681" s="19"/>
      <c r="C681" s="19"/>
      <c r="D681" s="50"/>
      <c r="E681" s="48"/>
      <c r="F681" s="48"/>
      <c r="G681" s="48"/>
      <c r="H681" s="48"/>
      <c r="I681" s="49"/>
      <c r="J681" s="25"/>
      <c r="K681" s="25"/>
      <c r="L681" s="49"/>
      <c r="M681" s="25"/>
      <c r="N681" s="25"/>
      <c r="P681" s="19"/>
    </row>
    <row r="682" spans="1:16" ht="12.75" customHeight="1">
      <c r="A682" s="19"/>
      <c r="B682" s="19"/>
      <c r="C682" s="19"/>
      <c r="D682" s="50"/>
      <c r="E682" s="48"/>
      <c r="F682" s="48"/>
      <c r="G682" s="48"/>
      <c r="H682" s="48"/>
      <c r="I682" s="49"/>
      <c r="J682" s="25"/>
      <c r="K682" s="25"/>
      <c r="L682" s="49"/>
      <c r="M682" s="25"/>
      <c r="N682" s="25"/>
      <c r="P682" s="19"/>
    </row>
    <row r="683" spans="1:16" ht="12.75" customHeight="1">
      <c r="A683" s="19"/>
      <c r="B683" s="19"/>
      <c r="C683" s="19"/>
      <c r="D683" s="50"/>
      <c r="E683" s="48"/>
      <c r="F683" s="48"/>
      <c r="G683" s="48"/>
      <c r="H683" s="48"/>
      <c r="I683" s="49"/>
      <c r="J683" s="25"/>
      <c r="K683" s="25"/>
      <c r="L683" s="49"/>
      <c r="M683" s="25"/>
      <c r="N683" s="25"/>
      <c r="P683" s="19"/>
    </row>
    <row r="684" spans="1:16" ht="12.75" customHeight="1">
      <c r="A684" s="19"/>
      <c r="B684" s="19"/>
      <c r="C684" s="19"/>
      <c r="D684" s="50"/>
      <c r="E684" s="48"/>
      <c r="F684" s="48"/>
      <c r="G684" s="48"/>
      <c r="H684" s="48"/>
      <c r="I684" s="49"/>
      <c r="J684" s="25"/>
      <c r="K684" s="25"/>
      <c r="L684" s="49"/>
      <c r="M684" s="25"/>
      <c r="N684" s="25"/>
      <c r="P684" s="19"/>
    </row>
    <row r="685" spans="1:16" ht="12.75" customHeight="1">
      <c r="A685" s="19"/>
      <c r="B685" s="19"/>
      <c r="C685" s="19"/>
      <c r="D685" s="50"/>
      <c r="E685" s="48"/>
      <c r="F685" s="48"/>
      <c r="G685" s="48"/>
      <c r="H685" s="48"/>
      <c r="I685" s="49"/>
      <c r="J685" s="25"/>
      <c r="K685" s="25"/>
      <c r="L685" s="49"/>
      <c r="M685" s="25"/>
      <c r="N685" s="25"/>
      <c r="P685" s="19"/>
    </row>
    <row r="686" spans="1:16" ht="12.75" customHeight="1">
      <c r="A686" s="19"/>
      <c r="B686" s="19"/>
      <c r="C686" s="19"/>
      <c r="D686" s="50"/>
      <c r="E686" s="48"/>
      <c r="F686" s="48"/>
      <c r="G686" s="48"/>
      <c r="H686" s="48"/>
      <c r="I686" s="49"/>
      <c r="J686" s="25"/>
      <c r="K686" s="25"/>
      <c r="L686" s="49"/>
      <c r="M686" s="25"/>
      <c r="N686" s="25"/>
      <c r="P686" s="19"/>
    </row>
    <row r="687" spans="1:16" ht="12.75" customHeight="1">
      <c r="A687" s="19"/>
      <c r="B687" s="19"/>
      <c r="C687" s="19"/>
      <c r="D687" s="50"/>
      <c r="E687" s="48"/>
      <c r="F687" s="48"/>
      <c r="G687" s="48"/>
      <c r="H687" s="48"/>
      <c r="I687" s="49"/>
      <c r="J687" s="25"/>
      <c r="K687" s="25"/>
      <c r="L687" s="49"/>
      <c r="M687" s="25"/>
      <c r="N687" s="25"/>
      <c r="P687" s="19"/>
    </row>
    <row r="688" spans="1:16" ht="12.75" customHeight="1">
      <c r="A688" s="19"/>
      <c r="B688" s="19"/>
      <c r="C688" s="19"/>
      <c r="D688" s="50"/>
      <c r="E688" s="48"/>
      <c r="F688" s="48"/>
      <c r="G688" s="48"/>
      <c r="H688" s="48"/>
      <c r="I688" s="49"/>
      <c r="J688" s="25"/>
      <c r="K688" s="25"/>
      <c r="L688" s="49"/>
      <c r="M688" s="25"/>
      <c r="N688" s="25"/>
      <c r="P688" s="19"/>
    </row>
    <row r="689" spans="1:16" ht="12.75" customHeight="1">
      <c r="A689" s="19"/>
      <c r="B689" s="19"/>
      <c r="C689" s="19"/>
      <c r="D689" s="50"/>
      <c r="E689" s="48"/>
      <c r="F689" s="48"/>
      <c r="G689" s="48"/>
      <c r="H689" s="48"/>
      <c r="I689" s="49"/>
      <c r="J689" s="25"/>
      <c r="K689" s="25"/>
      <c r="L689" s="49"/>
      <c r="M689" s="25"/>
      <c r="N689" s="25"/>
      <c r="P689" s="19"/>
    </row>
    <row r="690" spans="1:16" ht="12.75" customHeight="1">
      <c r="A690" s="19"/>
      <c r="B690" s="19"/>
      <c r="C690" s="19"/>
      <c r="D690" s="50"/>
      <c r="E690" s="48"/>
      <c r="F690" s="48"/>
      <c r="G690" s="48"/>
      <c r="H690" s="48"/>
      <c r="I690" s="49"/>
      <c r="J690" s="25"/>
      <c r="K690" s="25"/>
      <c r="L690" s="49"/>
      <c r="M690" s="25"/>
      <c r="N690" s="25"/>
      <c r="P690" s="19"/>
    </row>
    <row r="691" spans="1:16" ht="12.75" customHeight="1">
      <c r="A691" s="19"/>
      <c r="B691" s="19"/>
      <c r="C691" s="19"/>
      <c r="D691" s="50"/>
      <c r="E691" s="48"/>
      <c r="F691" s="48"/>
      <c r="G691" s="48"/>
      <c r="H691" s="48"/>
      <c r="I691" s="49"/>
      <c r="J691" s="25"/>
      <c r="K691" s="25"/>
      <c r="L691" s="49"/>
      <c r="M691" s="25"/>
      <c r="N691" s="25"/>
      <c r="P691" s="19"/>
    </row>
    <row r="692" spans="1:16" ht="12.75" customHeight="1">
      <c r="A692" s="19"/>
      <c r="B692" s="19"/>
      <c r="C692" s="19"/>
      <c r="D692" s="50"/>
      <c r="E692" s="48"/>
      <c r="F692" s="48"/>
      <c r="G692" s="48"/>
      <c r="H692" s="48"/>
      <c r="I692" s="49"/>
      <c r="J692" s="25"/>
      <c r="K692" s="25"/>
      <c r="L692" s="49"/>
      <c r="M692" s="25"/>
      <c r="N692" s="25"/>
      <c r="P692" s="19"/>
    </row>
    <row r="693" spans="1:16" ht="12.75" customHeight="1">
      <c r="A693" s="19"/>
      <c r="B693" s="19"/>
      <c r="C693" s="19"/>
      <c r="D693" s="50"/>
      <c r="E693" s="48"/>
      <c r="F693" s="48"/>
      <c r="G693" s="48"/>
      <c r="H693" s="48"/>
      <c r="I693" s="49"/>
      <c r="J693" s="25"/>
      <c r="K693" s="25"/>
      <c r="L693" s="49"/>
      <c r="M693" s="25"/>
      <c r="N693" s="25"/>
      <c r="P693" s="19"/>
    </row>
    <row r="694" spans="1:16" ht="12.75" customHeight="1">
      <c r="A694" s="19"/>
      <c r="B694" s="19"/>
      <c r="C694" s="19"/>
      <c r="D694" s="50"/>
      <c r="E694" s="48"/>
      <c r="F694" s="48"/>
      <c r="G694" s="48"/>
      <c r="H694" s="48"/>
      <c r="I694" s="49"/>
      <c r="J694" s="25"/>
      <c r="K694" s="25"/>
      <c r="L694" s="49"/>
      <c r="M694" s="25"/>
      <c r="N694" s="25"/>
      <c r="P694" s="19"/>
    </row>
    <row r="695" spans="1:16" ht="12.75" customHeight="1">
      <c r="A695" s="19"/>
      <c r="B695" s="19"/>
      <c r="C695" s="19"/>
      <c r="D695" s="50"/>
      <c r="E695" s="48"/>
      <c r="F695" s="48"/>
      <c r="G695" s="48"/>
      <c r="H695" s="48"/>
      <c r="I695" s="49"/>
      <c r="J695" s="25"/>
      <c r="K695" s="25"/>
      <c r="L695" s="49"/>
      <c r="M695" s="25"/>
      <c r="N695" s="25"/>
      <c r="P695" s="19"/>
    </row>
    <row r="696" spans="1:16" ht="12.75" customHeight="1">
      <c r="A696" s="19"/>
      <c r="B696" s="19"/>
      <c r="C696" s="19"/>
      <c r="D696" s="50"/>
      <c r="E696" s="48"/>
      <c r="F696" s="48"/>
      <c r="G696" s="48"/>
      <c r="H696" s="48"/>
      <c r="I696" s="49"/>
      <c r="J696" s="25"/>
      <c r="K696" s="25"/>
      <c r="L696" s="49"/>
      <c r="M696" s="25"/>
      <c r="N696" s="25"/>
      <c r="P696" s="19"/>
    </row>
    <row r="697" spans="1:16" ht="12.75" customHeight="1">
      <c r="A697" s="19"/>
      <c r="B697" s="19"/>
      <c r="C697" s="19"/>
      <c r="D697" s="50"/>
      <c r="E697" s="48"/>
      <c r="F697" s="48"/>
      <c r="G697" s="48"/>
      <c r="H697" s="48"/>
      <c r="I697" s="49"/>
      <c r="J697" s="25"/>
      <c r="K697" s="25"/>
      <c r="L697" s="49"/>
      <c r="M697" s="25"/>
      <c r="N697" s="25"/>
      <c r="P697" s="19"/>
    </row>
    <row r="698" spans="1:16" ht="12.75" customHeight="1">
      <c r="A698" s="19"/>
      <c r="B698" s="19"/>
      <c r="C698" s="19"/>
      <c r="D698" s="50"/>
      <c r="E698" s="48"/>
      <c r="F698" s="48"/>
      <c r="G698" s="48"/>
      <c r="H698" s="48"/>
      <c r="I698" s="49"/>
      <c r="J698" s="25"/>
      <c r="K698" s="25"/>
      <c r="L698" s="49"/>
      <c r="M698" s="25"/>
      <c r="N698" s="25"/>
      <c r="P698" s="19"/>
    </row>
    <row r="699" spans="1:16" ht="12.75" customHeight="1">
      <c r="A699" s="19"/>
      <c r="B699" s="19"/>
      <c r="C699" s="19"/>
      <c r="D699" s="50"/>
      <c r="E699" s="48"/>
      <c r="F699" s="48"/>
      <c r="G699" s="48"/>
      <c r="H699" s="48"/>
      <c r="I699" s="49"/>
      <c r="J699" s="25"/>
      <c r="K699" s="25"/>
      <c r="L699" s="49"/>
      <c r="M699" s="25"/>
      <c r="N699" s="25"/>
      <c r="P699" s="19"/>
    </row>
    <row r="700" spans="1:16" ht="12.75" customHeight="1">
      <c r="A700" s="19"/>
      <c r="B700" s="19"/>
      <c r="C700" s="19"/>
      <c r="D700" s="50"/>
      <c r="E700" s="48"/>
      <c r="F700" s="48"/>
      <c r="G700" s="48"/>
      <c r="H700" s="48"/>
      <c r="I700" s="49"/>
      <c r="J700" s="25"/>
      <c r="K700" s="25"/>
      <c r="L700" s="49"/>
      <c r="M700" s="25"/>
      <c r="N700" s="25"/>
      <c r="P700" s="19"/>
    </row>
    <row r="701" spans="1:16" ht="12.75" customHeight="1">
      <c r="A701" s="19"/>
      <c r="B701" s="19"/>
      <c r="C701" s="19"/>
      <c r="D701" s="50"/>
      <c r="E701" s="48"/>
      <c r="F701" s="48"/>
      <c r="G701" s="48"/>
      <c r="H701" s="48"/>
      <c r="I701" s="49"/>
      <c r="J701" s="25"/>
      <c r="K701" s="25"/>
      <c r="L701" s="49"/>
      <c r="M701" s="25"/>
      <c r="N701" s="25"/>
      <c r="P701" s="19"/>
    </row>
    <row r="702" spans="1:16" ht="12.75" customHeight="1">
      <c r="A702" s="19"/>
      <c r="B702" s="19"/>
      <c r="C702" s="19"/>
      <c r="D702" s="50"/>
      <c r="E702" s="48"/>
      <c r="F702" s="48"/>
      <c r="G702" s="48"/>
      <c r="H702" s="48"/>
      <c r="I702" s="49"/>
      <c r="J702" s="25"/>
      <c r="K702" s="25"/>
      <c r="L702" s="49"/>
      <c r="M702" s="25"/>
      <c r="N702" s="25"/>
      <c r="P702" s="19"/>
    </row>
    <row r="703" spans="1:16" ht="12.75" customHeight="1">
      <c r="A703" s="19"/>
      <c r="B703" s="19"/>
      <c r="C703" s="19"/>
      <c r="D703" s="50"/>
      <c r="E703" s="48"/>
      <c r="F703" s="48"/>
      <c r="G703" s="48"/>
      <c r="H703" s="48"/>
      <c r="I703" s="49"/>
      <c r="J703" s="25"/>
      <c r="K703" s="25"/>
      <c r="L703" s="49"/>
      <c r="M703" s="25"/>
      <c r="N703" s="25"/>
      <c r="P703" s="19"/>
    </row>
    <row r="704" spans="1:16" ht="12.75" customHeight="1">
      <c r="A704" s="19"/>
      <c r="B704" s="19"/>
      <c r="C704" s="19"/>
      <c r="D704" s="50"/>
      <c r="E704" s="48"/>
      <c r="F704" s="48"/>
      <c r="G704" s="48"/>
      <c r="H704" s="48"/>
      <c r="I704" s="49"/>
      <c r="J704" s="25"/>
      <c r="K704" s="25"/>
      <c r="L704" s="49"/>
      <c r="M704" s="25"/>
      <c r="N704" s="25"/>
      <c r="P704" s="19"/>
    </row>
    <row r="705" spans="1:16" ht="12.75" customHeight="1">
      <c r="A705" s="19"/>
      <c r="B705" s="19"/>
      <c r="C705" s="19"/>
      <c r="D705" s="50"/>
      <c r="E705" s="48"/>
      <c r="F705" s="48"/>
      <c r="G705" s="48"/>
      <c r="H705" s="48"/>
      <c r="I705" s="49"/>
      <c r="J705" s="25"/>
      <c r="K705" s="25"/>
      <c r="L705" s="49"/>
      <c r="M705" s="25"/>
      <c r="N705" s="25"/>
      <c r="P705" s="19"/>
    </row>
    <row r="706" spans="1:16" ht="12.75" customHeight="1">
      <c r="A706" s="19"/>
      <c r="B706" s="19"/>
      <c r="C706" s="19"/>
      <c r="D706" s="50"/>
      <c r="E706" s="48"/>
      <c r="F706" s="48"/>
      <c r="G706" s="48"/>
      <c r="H706" s="48"/>
      <c r="I706" s="49"/>
      <c r="J706" s="25"/>
      <c r="K706" s="25"/>
      <c r="L706" s="49"/>
      <c r="M706" s="25"/>
      <c r="N706" s="25"/>
      <c r="P706" s="19"/>
    </row>
    <row r="707" spans="1:16" ht="12.75" customHeight="1">
      <c r="A707" s="19"/>
      <c r="B707" s="19"/>
      <c r="C707" s="19"/>
      <c r="D707" s="50"/>
      <c r="E707" s="48"/>
      <c r="F707" s="48"/>
      <c r="G707" s="48"/>
      <c r="H707" s="48"/>
      <c r="I707" s="49"/>
      <c r="J707" s="25"/>
      <c r="K707" s="25"/>
      <c r="L707" s="49"/>
      <c r="M707" s="25"/>
      <c r="N707" s="25"/>
      <c r="P707" s="19"/>
    </row>
    <row r="708" spans="1:16" ht="12.75" customHeight="1">
      <c r="A708" s="19"/>
      <c r="B708" s="19"/>
      <c r="C708" s="19"/>
      <c r="D708" s="50"/>
      <c r="E708" s="48"/>
      <c r="F708" s="48"/>
      <c r="G708" s="48"/>
      <c r="H708" s="48"/>
      <c r="I708" s="49"/>
      <c r="J708" s="25"/>
      <c r="K708" s="25"/>
      <c r="L708" s="49"/>
      <c r="M708" s="25"/>
      <c r="N708" s="25"/>
      <c r="P708" s="19"/>
    </row>
    <row r="709" spans="1:16" ht="12.75" customHeight="1">
      <c r="A709" s="19"/>
      <c r="B709" s="19"/>
      <c r="C709" s="19"/>
      <c r="D709" s="50"/>
      <c r="E709" s="48"/>
      <c r="F709" s="48"/>
      <c r="G709" s="48"/>
      <c r="H709" s="48"/>
      <c r="I709" s="49"/>
      <c r="J709" s="25"/>
      <c r="K709" s="25"/>
      <c r="L709" s="49"/>
      <c r="M709" s="25"/>
      <c r="N709" s="25"/>
      <c r="P709" s="19"/>
    </row>
    <row r="710" spans="1:16" ht="12.75" customHeight="1">
      <c r="A710" s="19"/>
      <c r="B710" s="19"/>
      <c r="C710" s="19"/>
      <c r="D710" s="50"/>
      <c r="E710" s="48"/>
      <c r="F710" s="48"/>
      <c r="G710" s="48"/>
      <c r="H710" s="48"/>
      <c r="I710" s="49"/>
      <c r="J710" s="25"/>
      <c r="K710" s="25"/>
      <c r="L710" s="49"/>
      <c r="M710" s="25"/>
      <c r="N710" s="25"/>
      <c r="P710" s="19"/>
    </row>
    <row r="711" spans="1:16" ht="12.75" customHeight="1">
      <c r="A711" s="19"/>
      <c r="B711" s="19"/>
      <c r="C711" s="19"/>
      <c r="D711" s="50"/>
      <c r="E711" s="48"/>
      <c r="F711" s="48"/>
      <c r="G711" s="48"/>
      <c r="H711" s="48"/>
      <c r="I711" s="49"/>
      <c r="J711" s="25"/>
      <c r="K711" s="25"/>
      <c r="L711" s="49"/>
      <c r="M711" s="25"/>
      <c r="N711" s="25"/>
      <c r="P711" s="19"/>
    </row>
    <row r="712" spans="1:16" ht="12.75" customHeight="1">
      <c r="A712" s="19"/>
      <c r="B712" s="19"/>
      <c r="C712" s="19"/>
      <c r="D712" s="50"/>
      <c r="E712" s="48"/>
      <c r="F712" s="48"/>
      <c r="G712" s="48"/>
      <c r="H712" s="48"/>
      <c r="I712" s="49"/>
      <c r="J712" s="25"/>
      <c r="K712" s="25"/>
      <c r="L712" s="49"/>
      <c r="M712" s="25"/>
      <c r="N712" s="25"/>
      <c r="P712" s="19"/>
    </row>
    <row r="713" spans="1:16" ht="12.75" customHeight="1">
      <c r="A713" s="19"/>
      <c r="B713" s="19"/>
      <c r="C713" s="19"/>
      <c r="D713" s="50"/>
      <c r="E713" s="48"/>
      <c r="F713" s="48"/>
      <c r="G713" s="48"/>
      <c r="H713" s="48"/>
      <c r="I713" s="49"/>
      <c r="J713" s="25"/>
      <c r="K713" s="25"/>
      <c r="L713" s="49"/>
      <c r="M713" s="25"/>
      <c r="N713" s="25"/>
      <c r="P713" s="19"/>
    </row>
    <row r="714" spans="1:16" ht="12.75" customHeight="1">
      <c r="A714" s="19"/>
      <c r="B714" s="19"/>
      <c r="C714" s="19"/>
      <c r="D714" s="50"/>
      <c r="E714" s="48"/>
      <c r="F714" s="48"/>
      <c r="G714" s="48"/>
      <c r="H714" s="48"/>
      <c r="I714" s="49"/>
      <c r="J714" s="25"/>
      <c r="K714" s="25"/>
      <c r="L714" s="49"/>
      <c r="M714" s="25"/>
      <c r="N714" s="25"/>
      <c r="P714" s="19"/>
    </row>
    <row r="715" spans="1:16" ht="12.75" customHeight="1">
      <c r="A715" s="19"/>
      <c r="B715" s="19"/>
      <c r="C715" s="19"/>
      <c r="D715" s="50"/>
      <c r="E715" s="48"/>
      <c r="F715" s="48"/>
      <c r="G715" s="48"/>
      <c r="H715" s="48"/>
      <c r="I715" s="49"/>
      <c r="J715" s="25"/>
      <c r="K715" s="25"/>
      <c r="L715" s="49"/>
      <c r="M715" s="25"/>
      <c r="N715" s="25"/>
      <c r="P715" s="19"/>
    </row>
    <row r="716" spans="1:16" ht="12.75" customHeight="1">
      <c r="A716" s="19"/>
      <c r="B716" s="19"/>
      <c r="C716" s="19"/>
      <c r="D716" s="50"/>
      <c r="E716" s="48"/>
      <c r="F716" s="48"/>
      <c r="G716" s="48"/>
      <c r="H716" s="48"/>
      <c r="I716" s="49"/>
      <c r="J716" s="25"/>
      <c r="K716" s="25"/>
      <c r="L716" s="49"/>
      <c r="M716" s="25"/>
      <c r="N716" s="25"/>
      <c r="P716" s="19"/>
    </row>
    <row r="717" spans="1:16" ht="12.75" customHeight="1">
      <c r="A717" s="19"/>
      <c r="B717" s="19"/>
      <c r="C717" s="19"/>
      <c r="D717" s="50"/>
      <c r="E717" s="48"/>
      <c r="F717" s="48"/>
      <c r="G717" s="48"/>
      <c r="H717" s="48"/>
      <c r="I717" s="49"/>
      <c r="J717" s="25"/>
      <c r="K717" s="25"/>
      <c r="L717" s="49"/>
      <c r="M717" s="25"/>
      <c r="N717" s="25"/>
      <c r="P717" s="19"/>
    </row>
    <row r="718" spans="1:16" ht="12.75" customHeight="1">
      <c r="A718" s="19"/>
      <c r="B718" s="19"/>
      <c r="C718" s="19"/>
      <c r="D718" s="50"/>
      <c r="E718" s="48"/>
      <c r="F718" s="48"/>
      <c r="G718" s="48"/>
      <c r="H718" s="48"/>
      <c r="I718" s="49"/>
      <c r="J718" s="25"/>
      <c r="K718" s="25"/>
      <c r="L718" s="49"/>
      <c r="M718" s="25"/>
      <c r="N718" s="25"/>
      <c r="P718" s="19"/>
    </row>
    <row r="719" spans="1:16" ht="12.75" customHeight="1">
      <c r="A719" s="19"/>
      <c r="B719" s="19"/>
      <c r="C719" s="19"/>
      <c r="D719" s="50"/>
      <c r="E719" s="48"/>
      <c r="F719" s="48"/>
      <c r="G719" s="48"/>
      <c r="H719" s="48"/>
      <c r="I719" s="49"/>
      <c r="J719" s="25"/>
      <c r="K719" s="25"/>
      <c r="L719" s="49"/>
      <c r="M719" s="25"/>
      <c r="N719" s="25"/>
      <c r="P719" s="19"/>
    </row>
    <row r="720" spans="1:16" ht="12.75" customHeight="1">
      <c r="A720" s="19"/>
      <c r="B720" s="19"/>
      <c r="C720" s="19"/>
      <c r="D720" s="50"/>
      <c r="E720" s="48"/>
      <c r="F720" s="48"/>
      <c r="G720" s="48"/>
      <c r="H720" s="48"/>
      <c r="I720" s="49"/>
      <c r="J720" s="25"/>
      <c r="K720" s="25"/>
      <c r="L720" s="49"/>
      <c r="M720" s="25"/>
      <c r="N720" s="25"/>
      <c r="P720" s="19"/>
    </row>
    <row r="721" spans="1:16" ht="12.75" customHeight="1">
      <c r="A721" s="19"/>
      <c r="B721" s="19"/>
      <c r="C721" s="19"/>
      <c r="D721" s="50"/>
      <c r="E721" s="48"/>
      <c r="F721" s="48"/>
      <c r="G721" s="48"/>
      <c r="H721" s="48"/>
      <c r="I721" s="49"/>
      <c r="J721" s="25"/>
      <c r="K721" s="25"/>
      <c r="L721" s="49"/>
      <c r="M721" s="25"/>
      <c r="N721" s="25"/>
      <c r="P721" s="19"/>
    </row>
    <row r="722" spans="1:16" ht="12.75" customHeight="1">
      <c r="A722" s="19"/>
      <c r="B722" s="19"/>
      <c r="C722" s="19"/>
      <c r="D722" s="50"/>
      <c r="E722" s="48"/>
      <c r="F722" s="48"/>
      <c r="G722" s="48"/>
      <c r="H722" s="48"/>
      <c r="I722" s="49"/>
      <c r="J722" s="25"/>
      <c r="K722" s="25"/>
      <c r="L722" s="49"/>
      <c r="M722" s="25"/>
      <c r="N722" s="25"/>
      <c r="P722" s="19"/>
    </row>
    <row r="723" spans="1:16" ht="12.75" customHeight="1">
      <c r="A723" s="19"/>
      <c r="B723" s="19"/>
      <c r="C723" s="19"/>
      <c r="D723" s="50"/>
      <c r="E723" s="48"/>
      <c r="F723" s="48"/>
      <c r="G723" s="48"/>
      <c r="H723" s="48"/>
      <c r="I723" s="49"/>
      <c r="J723" s="25"/>
      <c r="K723" s="25"/>
      <c r="L723" s="49"/>
      <c r="M723" s="25"/>
      <c r="N723" s="25"/>
      <c r="P723" s="19"/>
    </row>
    <row r="724" spans="1:16" ht="12.75" customHeight="1">
      <c r="A724" s="19"/>
      <c r="B724" s="19"/>
      <c r="C724" s="19"/>
      <c r="D724" s="50"/>
      <c r="E724" s="48"/>
      <c r="F724" s="48"/>
      <c r="G724" s="48"/>
      <c r="H724" s="48"/>
      <c r="I724" s="49"/>
      <c r="J724" s="25"/>
      <c r="K724" s="25"/>
      <c r="L724" s="49"/>
      <c r="M724" s="25"/>
      <c r="N724" s="25"/>
      <c r="P724" s="19"/>
    </row>
    <row r="725" spans="1:16" ht="12.75" customHeight="1">
      <c r="A725" s="19"/>
      <c r="B725" s="19"/>
      <c r="C725" s="19"/>
      <c r="D725" s="50"/>
      <c r="E725" s="48"/>
      <c r="F725" s="48"/>
      <c r="G725" s="48"/>
      <c r="H725" s="48"/>
      <c r="I725" s="49"/>
      <c r="J725" s="25"/>
      <c r="K725" s="25"/>
      <c r="L725" s="49"/>
      <c r="M725" s="25"/>
      <c r="N725" s="25"/>
      <c r="P725" s="19"/>
    </row>
    <row r="726" spans="1:16" ht="12.75" customHeight="1">
      <c r="A726" s="19"/>
      <c r="B726" s="19"/>
      <c r="C726" s="19"/>
      <c r="D726" s="50"/>
      <c r="E726" s="48"/>
      <c r="F726" s="48"/>
      <c r="G726" s="48"/>
      <c r="H726" s="48"/>
      <c r="I726" s="49"/>
      <c r="J726" s="25"/>
      <c r="K726" s="25"/>
      <c r="L726" s="49"/>
      <c r="M726" s="25"/>
      <c r="N726" s="25"/>
      <c r="P726" s="19"/>
    </row>
    <row r="727" spans="1:16" ht="12.75" customHeight="1">
      <c r="A727" s="19"/>
      <c r="B727" s="19"/>
      <c r="C727" s="19"/>
      <c r="D727" s="50"/>
      <c r="E727" s="48"/>
      <c r="F727" s="48"/>
      <c r="G727" s="48"/>
      <c r="H727" s="48"/>
      <c r="I727" s="49"/>
      <c r="J727" s="25"/>
      <c r="K727" s="25"/>
      <c r="L727" s="49"/>
      <c r="M727" s="25"/>
      <c r="N727" s="25"/>
      <c r="P727" s="19"/>
    </row>
    <row r="728" spans="1:16" ht="12.75" customHeight="1">
      <c r="A728" s="19"/>
      <c r="B728" s="19"/>
      <c r="C728" s="19"/>
      <c r="D728" s="50"/>
      <c r="E728" s="48"/>
      <c r="F728" s="48"/>
      <c r="G728" s="48"/>
      <c r="H728" s="48"/>
      <c r="I728" s="49"/>
      <c r="J728" s="25"/>
      <c r="K728" s="25"/>
      <c r="L728" s="49"/>
      <c r="M728" s="25"/>
      <c r="N728" s="25"/>
      <c r="P728" s="19"/>
    </row>
    <row r="729" spans="1:16" ht="12.75" customHeight="1">
      <c r="A729" s="19"/>
      <c r="B729" s="19"/>
      <c r="C729" s="19"/>
      <c r="D729" s="50"/>
      <c r="E729" s="48"/>
      <c r="F729" s="48"/>
      <c r="G729" s="48"/>
      <c r="H729" s="48"/>
      <c r="I729" s="49"/>
      <c r="J729" s="25"/>
      <c r="K729" s="25"/>
      <c r="L729" s="49"/>
      <c r="M729" s="25"/>
      <c r="N729" s="25"/>
      <c r="P729" s="19"/>
    </row>
    <row r="730" spans="1:16" ht="12.75" customHeight="1">
      <c r="A730" s="19"/>
      <c r="B730" s="19"/>
      <c r="C730" s="19"/>
      <c r="D730" s="50"/>
      <c r="E730" s="48"/>
      <c r="F730" s="48"/>
      <c r="G730" s="48"/>
      <c r="H730" s="48"/>
      <c r="I730" s="49"/>
      <c r="J730" s="25"/>
      <c r="K730" s="25"/>
      <c r="L730" s="49"/>
      <c r="M730" s="25"/>
      <c r="N730" s="25"/>
      <c r="P730" s="19"/>
    </row>
    <row r="731" spans="1:16" ht="12.75" customHeight="1">
      <c r="A731" s="19"/>
      <c r="B731" s="19"/>
      <c r="C731" s="19"/>
      <c r="D731" s="50"/>
      <c r="E731" s="48"/>
      <c r="F731" s="48"/>
      <c r="G731" s="48"/>
      <c r="H731" s="48"/>
      <c r="I731" s="49"/>
      <c r="J731" s="25"/>
      <c r="K731" s="25"/>
      <c r="L731" s="49"/>
      <c r="M731" s="25"/>
      <c r="N731" s="25"/>
      <c r="P731" s="19"/>
    </row>
    <row r="732" spans="1:16" ht="12.75" customHeight="1">
      <c r="A732" s="19"/>
      <c r="B732" s="19"/>
      <c r="C732" s="19"/>
      <c r="D732" s="50"/>
      <c r="E732" s="48"/>
      <c r="F732" s="48"/>
      <c r="G732" s="48"/>
      <c r="H732" s="48"/>
      <c r="I732" s="49"/>
      <c r="J732" s="25"/>
      <c r="K732" s="25"/>
      <c r="L732" s="49"/>
      <c r="M732" s="25"/>
      <c r="N732" s="25"/>
      <c r="P732" s="19"/>
    </row>
    <row r="733" spans="1:16" ht="12.75" customHeight="1">
      <c r="A733" s="19"/>
      <c r="B733" s="19"/>
      <c r="C733" s="19"/>
      <c r="D733" s="50"/>
      <c r="E733" s="48"/>
      <c r="F733" s="48"/>
      <c r="G733" s="48"/>
      <c r="H733" s="48"/>
      <c r="I733" s="49"/>
      <c r="J733" s="25"/>
      <c r="K733" s="25"/>
      <c r="L733" s="49"/>
      <c r="M733" s="25"/>
      <c r="N733" s="25"/>
      <c r="P733" s="19"/>
    </row>
    <row r="734" spans="1:16" ht="12.75" customHeight="1">
      <c r="A734" s="19"/>
      <c r="B734" s="19"/>
      <c r="C734" s="19"/>
      <c r="D734" s="50"/>
      <c r="E734" s="48"/>
      <c r="F734" s="48"/>
      <c r="G734" s="48"/>
      <c r="H734" s="48"/>
      <c r="I734" s="49"/>
      <c r="J734" s="25"/>
      <c r="K734" s="25"/>
      <c r="L734" s="49"/>
      <c r="M734" s="25"/>
      <c r="N734" s="25"/>
      <c r="P734" s="19"/>
    </row>
    <row r="735" spans="1:16" ht="12.75" customHeight="1">
      <c r="A735" s="19"/>
      <c r="B735" s="19"/>
      <c r="C735" s="19"/>
      <c r="D735" s="50"/>
      <c r="E735" s="48"/>
      <c r="F735" s="48"/>
      <c r="G735" s="48"/>
      <c r="H735" s="48"/>
      <c r="I735" s="49"/>
      <c r="J735" s="25"/>
      <c r="K735" s="25"/>
      <c r="L735" s="49"/>
      <c r="M735" s="25"/>
      <c r="N735" s="25"/>
      <c r="P735" s="19"/>
    </row>
    <row r="736" spans="1:16" ht="12.75" customHeight="1">
      <c r="A736" s="19"/>
      <c r="B736" s="19"/>
      <c r="C736" s="19"/>
      <c r="D736" s="50"/>
      <c r="E736" s="48"/>
      <c r="F736" s="48"/>
      <c r="G736" s="48"/>
      <c r="H736" s="48"/>
      <c r="I736" s="49"/>
      <c r="J736" s="25"/>
      <c r="K736" s="25"/>
      <c r="L736" s="49"/>
      <c r="M736" s="25"/>
      <c r="N736" s="25"/>
      <c r="P736" s="19"/>
    </row>
    <row r="737" spans="1:16" ht="12.75" customHeight="1">
      <c r="A737" s="19"/>
      <c r="B737" s="19"/>
      <c r="C737" s="19"/>
      <c r="D737" s="50"/>
      <c r="E737" s="48"/>
      <c r="F737" s="48"/>
      <c r="G737" s="48"/>
      <c r="H737" s="48"/>
      <c r="I737" s="49"/>
      <c r="J737" s="25"/>
      <c r="K737" s="25"/>
      <c r="L737" s="49"/>
      <c r="M737" s="25"/>
      <c r="N737" s="25"/>
      <c r="P737" s="19"/>
    </row>
    <row r="738" spans="1:16" ht="12.75" customHeight="1">
      <c r="A738" s="19"/>
      <c r="B738" s="19"/>
      <c r="C738" s="19"/>
      <c r="D738" s="50"/>
      <c r="E738" s="48"/>
      <c r="F738" s="48"/>
      <c r="G738" s="48"/>
      <c r="H738" s="48"/>
      <c r="I738" s="49"/>
      <c r="J738" s="25"/>
      <c r="K738" s="25"/>
      <c r="L738" s="49"/>
      <c r="M738" s="25"/>
      <c r="N738" s="25"/>
      <c r="P738" s="19"/>
    </row>
    <row r="739" spans="1:16" ht="12.75" customHeight="1">
      <c r="A739" s="19"/>
      <c r="B739" s="19"/>
      <c r="C739" s="19"/>
      <c r="D739" s="50"/>
      <c r="E739" s="48"/>
      <c r="F739" s="48"/>
      <c r="G739" s="48"/>
      <c r="H739" s="48"/>
      <c r="I739" s="49"/>
      <c r="J739" s="25"/>
      <c r="K739" s="25"/>
      <c r="L739" s="49"/>
      <c r="M739" s="25"/>
      <c r="N739" s="25"/>
      <c r="P739" s="19"/>
    </row>
    <row r="740" spans="1:16" ht="12.75" customHeight="1">
      <c r="A740" s="19"/>
      <c r="B740" s="19"/>
      <c r="C740" s="19"/>
      <c r="D740" s="50"/>
      <c r="E740" s="48"/>
      <c r="F740" s="48"/>
      <c r="G740" s="48"/>
      <c r="H740" s="48"/>
      <c r="I740" s="49"/>
      <c r="J740" s="25"/>
      <c r="K740" s="25"/>
      <c r="L740" s="49"/>
      <c r="M740" s="25"/>
      <c r="N740" s="25"/>
      <c r="P740" s="19"/>
    </row>
    <row r="741" spans="1:16" ht="12.75" customHeight="1">
      <c r="A741" s="19"/>
      <c r="B741" s="19"/>
      <c r="C741" s="19"/>
      <c r="D741" s="50"/>
      <c r="E741" s="48"/>
      <c r="F741" s="48"/>
      <c r="G741" s="48"/>
      <c r="H741" s="48"/>
      <c r="I741" s="49"/>
      <c r="J741" s="25"/>
      <c r="K741" s="25"/>
      <c r="L741" s="49"/>
      <c r="M741" s="25"/>
      <c r="N741" s="25"/>
      <c r="P741" s="19"/>
    </row>
    <row r="742" spans="1:16" ht="12.75" customHeight="1">
      <c r="A742" s="19"/>
      <c r="B742" s="19"/>
      <c r="C742" s="19"/>
      <c r="D742" s="50"/>
      <c r="E742" s="48"/>
      <c r="F742" s="48"/>
      <c r="G742" s="48"/>
      <c r="H742" s="48"/>
      <c r="I742" s="49"/>
      <c r="J742" s="25"/>
      <c r="K742" s="25"/>
      <c r="L742" s="49"/>
      <c r="M742" s="25"/>
      <c r="N742" s="25"/>
      <c r="P742" s="19"/>
    </row>
    <row r="743" spans="1:16" ht="12.75" customHeight="1">
      <c r="A743" s="19"/>
      <c r="B743" s="19"/>
      <c r="C743" s="19"/>
      <c r="D743" s="50"/>
      <c r="E743" s="48"/>
      <c r="F743" s="48"/>
      <c r="G743" s="48"/>
      <c r="H743" s="48"/>
      <c r="I743" s="49"/>
      <c r="J743" s="25"/>
      <c r="K743" s="25"/>
      <c r="L743" s="49"/>
      <c r="M743" s="25"/>
      <c r="N743" s="25"/>
      <c r="P743" s="19"/>
    </row>
    <row r="744" spans="1:16" ht="12.75" customHeight="1">
      <c r="A744" s="19"/>
      <c r="B744" s="19"/>
      <c r="C744" s="19"/>
      <c r="D744" s="50"/>
      <c r="E744" s="48"/>
      <c r="F744" s="48"/>
      <c r="G744" s="48"/>
      <c r="H744" s="48"/>
      <c r="I744" s="49"/>
      <c r="J744" s="25"/>
      <c r="K744" s="25"/>
      <c r="L744" s="49"/>
      <c r="M744" s="25"/>
      <c r="N744" s="25"/>
      <c r="P744" s="19"/>
    </row>
    <row r="745" spans="1:16" ht="12.75" customHeight="1">
      <c r="A745" s="19"/>
      <c r="B745" s="19"/>
      <c r="C745" s="19"/>
      <c r="D745" s="50"/>
      <c r="E745" s="48"/>
      <c r="F745" s="48"/>
      <c r="G745" s="48"/>
      <c r="H745" s="48"/>
      <c r="I745" s="49"/>
      <c r="J745" s="25"/>
      <c r="K745" s="25"/>
      <c r="L745" s="49"/>
      <c r="M745" s="25"/>
      <c r="N745" s="25"/>
      <c r="P745" s="19"/>
    </row>
    <row r="746" spans="1:16" ht="12.75" customHeight="1">
      <c r="A746" s="19"/>
      <c r="B746" s="19"/>
      <c r="C746" s="19"/>
      <c r="D746" s="50"/>
      <c r="E746" s="48"/>
      <c r="F746" s="48"/>
      <c r="G746" s="48"/>
      <c r="H746" s="48"/>
      <c r="I746" s="49"/>
      <c r="J746" s="25"/>
      <c r="K746" s="25"/>
      <c r="L746" s="49"/>
      <c r="M746" s="25"/>
      <c r="N746" s="25"/>
      <c r="P746" s="19"/>
    </row>
    <row r="747" spans="1:16" ht="12.75" customHeight="1">
      <c r="A747" s="19"/>
      <c r="B747" s="19"/>
      <c r="C747" s="19"/>
      <c r="D747" s="50"/>
      <c r="E747" s="48"/>
      <c r="F747" s="48"/>
      <c r="G747" s="48"/>
      <c r="H747" s="48"/>
      <c r="I747" s="49"/>
      <c r="J747" s="25"/>
      <c r="K747" s="25"/>
      <c r="L747" s="49"/>
      <c r="M747" s="25"/>
      <c r="N747" s="25"/>
      <c r="P747" s="19"/>
    </row>
    <row r="748" spans="1:16" ht="12.75" customHeight="1">
      <c r="A748" s="19"/>
      <c r="B748" s="19"/>
      <c r="C748" s="19"/>
      <c r="D748" s="50"/>
      <c r="E748" s="48"/>
      <c r="F748" s="48"/>
      <c r="G748" s="48"/>
      <c r="H748" s="48"/>
      <c r="I748" s="49"/>
      <c r="J748" s="25"/>
      <c r="K748" s="25"/>
      <c r="L748" s="49"/>
      <c r="M748" s="25"/>
      <c r="N748" s="25"/>
      <c r="P748" s="19"/>
    </row>
    <row r="749" spans="1:16" ht="12.75" customHeight="1">
      <c r="A749" s="19"/>
      <c r="B749" s="19"/>
      <c r="C749" s="19"/>
      <c r="D749" s="50"/>
      <c r="E749" s="48"/>
      <c r="F749" s="48"/>
      <c r="G749" s="48"/>
      <c r="H749" s="48"/>
      <c r="I749" s="49"/>
      <c r="J749" s="25"/>
      <c r="K749" s="25"/>
      <c r="L749" s="49"/>
      <c r="M749" s="25"/>
      <c r="N749" s="25"/>
      <c r="P749" s="19"/>
    </row>
    <row r="750" spans="1:16" ht="12.75" customHeight="1">
      <c r="A750" s="19"/>
      <c r="B750" s="19"/>
      <c r="C750" s="19"/>
      <c r="D750" s="50"/>
      <c r="E750" s="48"/>
      <c r="F750" s="48"/>
      <c r="G750" s="48"/>
      <c r="H750" s="48"/>
      <c r="I750" s="49"/>
      <c r="J750" s="25"/>
      <c r="K750" s="25"/>
      <c r="L750" s="49"/>
      <c r="M750" s="25"/>
      <c r="N750" s="25"/>
      <c r="P750" s="19"/>
    </row>
    <row r="751" spans="1:16" ht="12.75" customHeight="1">
      <c r="A751" s="19"/>
      <c r="B751" s="19"/>
      <c r="C751" s="19"/>
      <c r="D751" s="50"/>
      <c r="E751" s="48"/>
      <c r="F751" s="48"/>
      <c r="G751" s="48"/>
      <c r="H751" s="48"/>
      <c r="I751" s="49"/>
      <c r="J751" s="25"/>
      <c r="K751" s="25"/>
      <c r="L751" s="49"/>
      <c r="M751" s="25"/>
      <c r="N751" s="25"/>
      <c r="P751" s="19"/>
    </row>
    <row r="752" spans="1:16" ht="12.75" customHeight="1">
      <c r="A752" s="19"/>
      <c r="B752" s="19"/>
      <c r="C752" s="19"/>
      <c r="D752" s="50"/>
      <c r="E752" s="48"/>
      <c r="F752" s="48"/>
      <c r="G752" s="48"/>
      <c r="H752" s="48"/>
      <c r="I752" s="49"/>
      <c r="J752" s="25"/>
      <c r="K752" s="25"/>
      <c r="L752" s="49"/>
      <c r="M752" s="25"/>
      <c r="N752" s="25"/>
      <c r="P752" s="19"/>
    </row>
    <row r="753" spans="1:16" ht="12.75" customHeight="1">
      <c r="A753" s="19"/>
      <c r="B753" s="19"/>
      <c r="C753" s="19"/>
      <c r="D753" s="50"/>
      <c r="E753" s="48"/>
      <c r="F753" s="48"/>
      <c r="G753" s="48"/>
      <c r="H753" s="48"/>
      <c r="I753" s="49"/>
      <c r="J753" s="25"/>
      <c r="K753" s="25"/>
      <c r="L753" s="49"/>
      <c r="M753" s="25"/>
      <c r="N753" s="25"/>
      <c r="P753" s="19"/>
    </row>
    <row r="754" spans="1:16" ht="12.75" customHeight="1">
      <c r="A754" s="19"/>
      <c r="B754" s="19"/>
      <c r="C754" s="19"/>
      <c r="D754" s="50"/>
      <c r="E754" s="48"/>
      <c r="F754" s="48"/>
      <c r="G754" s="48"/>
      <c r="H754" s="48"/>
      <c r="I754" s="49"/>
      <c r="J754" s="25"/>
      <c r="K754" s="25"/>
      <c r="L754" s="49"/>
      <c r="M754" s="25"/>
      <c r="N754" s="25"/>
      <c r="P754" s="19"/>
    </row>
    <row r="755" spans="1:16" ht="12.75" customHeight="1">
      <c r="A755" s="19"/>
      <c r="B755" s="19"/>
      <c r="C755" s="19"/>
      <c r="D755" s="50"/>
      <c r="E755" s="48"/>
      <c r="F755" s="48"/>
      <c r="G755" s="48"/>
      <c r="H755" s="48"/>
      <c r="I755" s="49"/>
      <c r="J755" s="25"/>
      <c r="K755" s="25"/>
      <c r="L755" s="49"/>
      <c r="M755" s="25"/>
      <c r="N755" s="25"/>
      <c r="P755" s="19"/>
    </row>
    <row r="756" spans="1:16" ht="12.75" customHeight="1">
      <c r="A756" s="19"/>
      <c r="B756" s="19"/>
      <c r="C756" s="19"/>
      <c r="D756" s="50"/>
      <c r="E756" s="48"/>
      <c r="F756" s="48"/>
      <c r="G756" s="48"/>
      <c r="H756" s="48"/>
      <c r="I756" s="49"/>
      <c r="J756" s="25"/>
      <c r="K756" s="25"/>
      <c r="L756" s="49"/>
      <c r="M756" s="25"/>
      <c r="N756" s="25"/>
      <c r="P756" s="19"/>
    </row>
    <row r="757" spans="1:16" ht="12.75" customHeight="1">
      <c r="A757" s="19"/>
      <c r="B757" s="19"/>
      <c r="C757" s="19"/>
      <c r="D757" s="50"/>
      <c r="E757" s="48"/>
      <c r="F757" s="48"/>
      <c r="G757" s="48"/>
      <c r="H757" s="48"/>
      <c r="I757" s="49"/>
      <c r="J757" s="25"/>
      <c r="K757" s="25"/>
      <c r="L757" s="49"/>
      <c r="M757" s="25"/>
      <c r="N757" s="25"/>
      <c r="P757" s="19"/>
    </row>
    <row r="758" spans="1:16" ht="12.75" customHeight="1">
      <c r="A758" s="19"/>
      <c r="B758" s="19"/>
      <c r="C758" s="19"/>
      <c r="D758" s="50"/>
      <c r="E758" s="48"/>
      <c r="F758" s="48"/>
      <c r="G758" s="48"/>
      <c r="H758" s="48"/>
      <c r="I758" s="49"/>
      <c r="J758" s="25"/>
      <c r="K758" s="25"/>
      <c r="L758" s="49"/>
      <c r="M758" s="25"/>
      <c r="N758" s="25"/>
      <c r="P758" s="19"/>
    </row>
    <row r="759" spans="1:16" ht="12.75" customHeight="1">
      <c r="A759" s="19"/>
      <c r="B759" s="19"/>
      <c r="C759" s="19"/>
      <c r="D759" s="50"/>
      <c r="E759" s="48"/>
      <c r="F759" s="48"/>
      <c r="G759" s="48"/>
      <c r="H759" s="48"/>
      <c r="I759" s="49"/>
      <c r="J759" s="25"/>
      <c r="K759" s="25"/>
      <c r="L759" s="49"/>
      <c r="M759" s="25"/>
      <c r="N759" s="25"/>
      <c r="P759" s="19"/>
    </row>
    <row r="760" spans="1:16" ht="12.75" customHeight="1">
      <c r="A760" s="19"/>
      <c r="B760" s="19"/>
      <c r="C760" s="19"/>
      <c r="D760" s="50"/>
      <c r="E760" s="48"/>
      <c r="F760" s="48"/>
      <c r="G760" s="48"/>
      <c r="H760" s="48"/>
      <c r="I760" s="49"/>
      <c r="J760" s="25"/>
      <c r="K760" s="25"/>
      <c r="L760" s="49"/>
      <c r="M760" s="25"/>
      <c r="N760" s="25"/>
      <c r="P760" s="19"/>
    </row>
    <row r="761" spans="1:16" ht="12.75" customHeight="1">
      <c r="A761" s="19"/>
      <c r="B761" s="19"/>
      <c r="C761" s="19"/>
      <c r="D761" s="50"/>
      <c r="E761" s="48"/>
      <c r="F761" s="48"/>
      <c r="G761" s="48"/>
      <c r="H761" s="48"/>
      <c r="I761" s="49"/>
      <c r="J761" s="25"/>
      <c r="K761" s="25"/>
      <c r="L761" s="49"/>
      <c r="M761" s="25"/>
      <c r="N761" s="25"/>
      <c r="P761" s="19"/>
    </row>
    <row r="762" spans="1:16" ht="12.75" customHeight="1">
      <c r="A762" s="19"/>
      <c r="B762" s="19"/>
      <c r="C762" s="19"/>
      <c r="D762" s="50"/>
      <c r="E762" s="48"/>
      <c r="F762" s="48"/>
      <c r="G762" s="48"/>
      <c r="H762" s="48"/>
      <c r="I762" s="49"/>
      <c r="J762" s="25"/>
      <c r="K762" s="25"/>
      <c r="L762" s="49"/>
      <c r="M762" s="25"/>
      <c r="N762" s="25"/>
      <c r="P762" s="19"/>
    </row>
    <row r="763" spans="1:16" ht="12.75" customHeight="1">
      <c r="A763" s="19"/>
      <c r="B763" s="19"/>
      <c r="C763" s="19"/>
      <c r="D763" s="50"/>
      <c r="E763" s="48"/>
      <c r="F763" s="48"/>
      <c r="G763" s="48"/>
      <c r="H763" s="48"/>
      <c r="I763" s="49"/>
      <c r="J763" s="25"/>
      <c r="K763" s="25"/>
      <c r="L763" s="49"/>
      <c r="M763" s="25"/>
      <c r="N763" s="25"/>
      <c r="P763" s="19"/>
    </row>
    <row r="764" spans="1:16" ht="12.75" customHeight="1">
      <c r="A764" s="19"/>
      <c r="B764" s="19"/>
      <c r="C764" s="19"/>
      <c r="D764" s="50"/>
      <c r="E764" s="48"/>
      <c r="F764" s="48"/>
      <c r="G764" s="48"/>
      <c r="H764" s="48"/>
      <c r="I764" s="49"/>
      <c r="J764" s="25"/>
      <c r="K764" s="25"/>
      <c r="L764" s="49"/>
      <c r="M764" s="25"/>
      <c r="N764" s="25"/>
      <c r="P764" s="19"/>
    </row>
    <row r="765" spans="1:16" ht="12.75" customHeight="1">
      <c r="A765" s="19"/>
      <c r="B765" s="19"/>
      <c r="C765" s="19"/>
      <c r="D765" s="50"/>
      <c r="E765" s="48"/>
      <c r="F765" s="48"/>
      <c r="G765" s="48"/>
      <c r="H765" s="48"/>
      <c r="I765" s="49"/>
      <c r="J765" s="25"/>
      <c r="K765" s="25"/>
      <c r="L765" s="49"/>
      <c r="M765" s="25"/>
      <c r="N765" s="25"/>
      <c r="P765" s="19"/>
    </row>
    <row r="766" spans="1:16" ht="12.75" customHeight="1">
      <c r="A766" s="19"/>
      <c r="B766" s="19"/>
      <c r="C766" s="19"/>
      <c r="D766" s="50"/>
      <c r="E766" s="48"/>
      <c r="F766" s="48"/>
      <c r="G766" s="48"/>
      <c r="H766" s="48"/>
      <c r="I766" s="49"/>
      <c r="J766" s="25"/>
      <c r="K766" s="25"/>
      <c r="L766" s="49"/>
      <c r="M766" s="25"/>
      <c r="N766" s="25"/>
      <c r="P766" s="19"/>
    </row>
    <row r="767" spans="1:16" ht="12.75" customHeight="1">
      <c r="A767" s="19"/>
      <c r="B767" s="19"/>
      <c r="C767" s="19"/>
      <c r="D767" s="50"/>
      <c r="E767" s="48"/>
      <c r="F767" s="48"/>
      <c r="G767" s="48"/>
      <c r="H767" s="48"/>
      <c r="I767" s="49"/>
      <c r="J767" s="25"/>
      <c r="K767" s="25"/>
      <c r="L767" s="49"/>
      <c r="M767" s="25"/>
      <c r="N767" s="25"/>
      <c r="P767" s="19"/>
    </row>
    <row r="768" spans="1:16" ht="12.75" customHeight="1">
      <c r="A768" s="19"/>
      <c r="B768" s="19"/>
      <c r="C768" s="19"/>
      <c r="D768" s="50"/>
      <c r="E768" s="48"/>
      <c r="F768" s="48"/>
      <c r="G768" s="48"/>
      <c r="H768" s="48"/>
      <c r="I768" s="49"/>
      <c r="J768" s="25"/>
      <c r="K768" s="25"/>
      <c r="L768" s="49"/>
      <c r="M768" s="25"/>
      <c r="N768" s="25"/>
      <c r="P768" s="19"/>
    </row>
    <row r="769" spans="1:16" ht="12.75" customHeight="1">
      <c r="A769" s="19"/>
      <c r="B769" s="19"/>
      <c r="C769" s="19"/>
      <c r="D769" s="50"/>
      <c r="E769" s="48"/>
      <c r="F769" s="48"/>
      <c r="G769" s="48"/>
      <c r="H769" s="48"/>
      <c r="I769" s="49"/>
      <c r="J769" s="25"/>
      <c r="K769" s="25"/>
      <c r="L769" s="49"/>
      <c r="M769" s="25"/>
      <c r="N769" s="25"/>
      <c r="P769" s="19"/>
    </row>
    <row r="770" spans="1:16" ht="12.75" customHeight="1">
      <c r="A770" s="19"/>
      <c r="B770" s="19"/>
      <c r="C770" s="19"/>
      <c r="D770" s="50"/>
      <c r="E770" s="48"/>
      <c r="F770" s="48"/>
      <c r="G770" s="48"/>
      <c r="H770" s="48"/>
      <c r="I770" s="49"/>
      <c r="J770" s="25"/>
      <c r="K770" s="25"/>
      <c r="L770" s="49"/>
      <c r="M770" s="25"/>
      <c r="N770" s="25"/>
      <c r="P770" s="19"/>
    </row>
    <row r="771" spans="1:16" ht="12.75" customHeight="1">
      <c r="A771" s="19"/>
      <c r="B771" s="19"/>
      <c r="C771" s="19"/>
      <c r="D771" s="50"/>
      <c r="E771" s="48"/>
      <c r="F771" s="48"/>
      <c r="G771" s="48"/>
      <c r="H771" s="48"/>
      <c r="I771" s="49"/>
      <c r="J771" s="25"/>
      <c r="K771" s="25"/>
      <c r="L771" s="49"/>
      <c r="M771" s="25"/>
      <c r="N771" s="25"/>
      <c r="P771" s="19"/>
    </row>
    <row r="772" spans="1:16" ht="12.75" customHeight="1">
      <c r="A772" s="19"/>
      <c r="B772" s="19"/>
      <c r="C772" s="19"/>
      <c r="D772" s="50"/>
      <c r="E772" s="48"/>
      <c r="F772" s="48"/>
      <c r="G772" s="48"/>
      <c r="H772" s="48"/>
      <c r="I772" s="49"/>
      <c r="J772" s="25"/>
      <c r="K772" s="25"/>
      <c r="L772" s="49"/>
      <c r="M772" s="25"/>
      <c r="N772" s="25"/>
      <c r="P772" s="19"/>
    </row>
    <row r="773" spans="1:16" ht="12.75" customHeight="1">
      <c r="A773" s="19"/>
      <c r="B773" s="19"/>
      <c r="C773" s="19"/>
      <c r="D773" s="50"/>
      <c r="E773" s="48"/>
      <c r="F773" s="48"/>
      <c r="G773" s="48"/>
      <c r="H773" s="48"/>
      <c r="I773" s="49"/>
      <c r="J773" s="25"/>
      <c r="K773" s="25"/>
      <c r="L773" s="49"/>
      <c r="M773" s="25"/>
      <c r="N773" s="25"/>
      <c r="P773" s="19"/>
    </row>
    <row r="774" spans="1:16" ht="12.75" customHeight="1">
      <c r="A774" s="19"/>
      <c r="B774" s="19"/>
      <c r="C774" s="19"/>
      <c r="D774" s="50"/>
      <c r="E774" s="48"/>
      <c r="F774" s="48"/>
      <c r="G774" s="48"/>
      <c r="H774" s="48"/>
      <c r="I774" s="49"/>
      <c r="J774" s="25"/>
      <c r="K774" s="25"/>
      <c r="L774" s="49"/>
      <c r="M774" s="25"/>
      <c r="N774" s="25"/>
      <c r="P774" s="19"/>
    </row>
    <row r="775" spans="1:16" ht="12.75" customHeight="1">
      <c r="A775" s="19"/>
      <c r="B775" s="19"/>
      <c r="C775" s="19"/>
      <c r="D775" s="50"/>
      <c r="E775" s="48"/>
      <c r="F775" s="48"/>
      <c r="G775" s="48"/>
      <c r="H775" s="48"/>
      <c r="I775" s="49"/>
      <c r="J775" s="25"/>
      <c r="K775" s="25"/>
      <c r="L775" s="49"/>
      <c r="M775" s="25"/>
      <c r="N775" s="25"/>
      <c r="P775" s="19"/>
    </row>
    <row r="776" spans="1:16" ht="12.75" customHeight="1">
      <c r="A776" s="19"/>
      <c r="B776" s="19"/>
      <c r="C776" s="19"/>
      <c r="D776" s="50"/>
      <c r="E776" s="48"/>
      <c r="F776" s="48"/>
      <c r="G776" s="48"/>
      <c r="H776" s="48"/>
      <c r="I776" s="49"/>
      <c r="J776" s="25"/>
      <c r="K776" s="25"/>
      <c r="L776" s="49"/>
      <c r="M776" s="25"/>
      <c r="N776" s="25"/>
      <c r="P776" s="19"/>
    </row>
    <row r="777" spans="1:16" ht="12.75" customHeight="1">
      <c r="A777" s="19"/>
      <c r="B777" s="19"/>
      <c r="C777" s="19"/>
      <c r="D777" s="50"/>
      <c r="E777" s="48"/>
      <c r="F777" s="48"/>
      <c r="G777" s="48"/>
      <c r="H777" s="48"/>
      <c r="I777" s="49"/>
      <c r="J777" s="25"/>
      <c r="K777" s="25"/>
      <c r="L777" s="49"/>
      <c r="M777" s="25"/>
      <c r="N777" s="25"/>
      <c r="P777" s="19"/>
    </row>
    <row r="778" spans="1:16" ht="12.75" customHeight="1">
      <c r="A778" s="19"/>
      <c r="B778" s="19"/>
      <c r="C778" s="19"/>
      <c r="D778" s="50"/>
      <c r="E778" s="48"/>
      <c r="F778" s="48"/>
      <c r="G778" s="48"/>
      <c r="H778" s="48"/>
      <c r="I778" s="49"/>
      <c r="J778" s="25"/>
      <c r="K778" s="25"/>
      <c r="L778" s="49"/>
      <c r="M778" s="25"/>
      <c r="N778" s="25"/>
      <c r="P778" s="19"/>
    </row>
    <row r="779" spans="1:16" ht="12.75" customHeight="1">
      <c r="A779" s="19"/>
      <c r="B779" s="19"/>
      <c r="C779" s="19"/>
      <c r="D779" s="50"/>
      <c r="E779" s="48"/>
      <c r="F779" s="48"/>
      <c r="G779" s="48"/>
      <c r="H779" s="48"/>
      <c r="I779" s="49"/>
      <c r="J779" s="25"/>
      <c r="K779" s="25"/>
      <c r="L779" s="49"/>
      <c r="M779" s="25"/>
      <c r="N779" s="25"/>
      <c r="P779" s="19"/>
    </row>
    <row r="780" spans="1:16" ht="12.75" customHeight="1">
      <c r="A780" s="19"/>
      <c r="B780" s="19"/>
      <c r="C780" s="19"/>
      <c r="D780" s="50"/>
      <c r="E780" s="48"/>
      <c r="F780" s="48"/>
      <c r="G780" s="48"/>
      <c r="H780" s="48"/>
      <c r="I780" s="49"/>
      <c r="J780" s="25"/>
      <c r="K780" s="25"/>
      <c r="L780" s="49"/>
      <c r="M780" s="25"/>
      <c r="N780" s="25"/>
      <c r="P780" s="19"/>
    </row>
    <row r="781" spans="1:16" ht="12.75" customHeight="1">
      <c r="A781" s="19"/>
      <c r="B781" s="19"/>
      <c r="C781" s="19"/>
      <c r="D781" s="50"/>
      <c r="E781" s="48"/>
      <c r="F781" s="48"/>
      <c r="G781" s="48"/>
      <c r="H781" s="48"/>
      <c r="I781" s="49"/>
      <c r="J781" s="25"/>
      <c r="K781" s="25"/>
      <c r="L781" s="49"/>
      <c r="M781" s="25"/>
      <c r="N781" s="25"/>
      <c r="P781" s="19"/>
    </row>
    <row r="782" spans="1:16" ht="12.75" customHeight="1">
      <c r="A782" s="19"/>
      <c r="B782" s="19"/>
      <c r="C782" s="19"/>
      <c r="D782" s="50"/>
      <c r="E782" s="48"/>
      <c r="F782" s="48"/>
      <c r="G782" s="48"/>
      <c r="H782" s="48"/>
      <c r="I782" s="49"/>
      <c r="J782" s="25"/>
      <c r="K782" s="25"/>
      <c r="L782" s="49"/>
      <c r="M782" s="25"/>
      <c r="N782" s="25"/>
      <c r="P782" s="19"/>
    </row>
    <row r="783" spans="1:16" ht="12.75" customHeight="1">
      <c r="A783" s="19"/>
      <c r="B783" s="19"/>
      <c r="C783" s="19"/>
      <c r="D783" s="50"/>
      <c r="E783" s="48"/>
      <c r="F783" s="48"/>
      <c r="G783" s="48"/>
      <c r="H783" s="48"/>
      <c r="I783" s="49"/>
      <c r="J783" s="25"/>
      <c r="K783" s="25"/>
      <c r="L783" s="49"/>
      <c r="M783" s="25"/>
      <c r="N783" s="25"/>
      <c r="P783" s="19"/>
    </row>
    <row r="784" spans="1:16" ht="12.75" customHeight="1">
      <c r="A784" s="19"/>
      <c r="B784" s="19"/>
      <c r="C784" s="19"/>
      <c r="D784" s="50"/>
      <c r="E784" s="48"/>
      <c r="F784" s="48"/>
      <c r="G784" s="48"/>
      <c r="H784" s="48"/>
      <c r="I784" s="49"/>
      <c r="J784" s="25"/>
      <c r="K784" s="25"/>
      <c r="L784" s="49"/>
      <c r="M784" s="25"/>
      <c r="N784" s="25"/>
      <c r="P784" s="19"/>
    </row>
    <row r="785" spans="1:16" ht="12.75" customHeight="1">
      <c r="A785" s="19"/>
      <c r="B785" s="19"/>
      <c r="C785" s="19"/>
      <c r="D785" s="50"/>
      <c r="E785" s="48"/>
      <c r="F785" s="48"/>
      <c r="G785" s="48"/>
      <c r="H785" s="48"/>
      <c r="I785" s="49"/>
      <c r="J785" s="25"/>
      <c r="K785" s="25"/>
      <c r="L785" s="49"/>
      <c r="M785" s="25"/>
      <c r="N785" s="25"/>
      <c r="P785" s="19"/>
    </row>
    <row r="786" spans="1:16" ht="12.75" customHeight="1">
      <c r="A786" s="19"/>
      <c r="B786" s="19"/>
      <c r="C786" s="19"/>
      <c r="D786" s="50"/>
      <c r="E786" s="48"/>
      <c r="F786" s="48"/>
      <c r="G786" s="48"/>
      <c r="H786" s="48"/>
      <c r="I786" s="49"/>
      <c r="J786" s="25"/>
      <c r="K786" s="25"/>
      <c r="L786" s="49"/>
      <c r="M786" s="25"/>
      <c r="N786" s="25"/>
      <c r="P786" s="19"/>
    </row>
    <row r="787" spans="1:16" ht="12.75" customHeight="1">
      <c r="A787" s="19"/>
      <c r="B787" s="19"/>
      <c r="C787" s="19"/>
      <c r="D787" s="50"/>
      <c r="E787" s="48"/>
      <c r="F787" s="48"/>
      <c r="G787" s="48"/>
      <c r="H787" s="48"/>
      <c r="I787" s="49"/>
      <c r="J787" s="25"/>
      <c r="K787" s="25"/>
      <c r="L787" s="49"/>
      <c r="M787" s="25"/>
      <c r="N787" s="25"/>
      <c r="P787" s="19"/>
    </row>
    <row r="788" spans="1:16" ht="12.75" customHeight="1">
      <c r="A788" s="19"/>
      <c r="B788" s="19"/>
      <c r="C788" s="19"/>
      <c r="D788" s="50"/>
      <c r="E788" s="48"/>
      <c r="F788" s="48"/>
      <c r="G788" s="48"/>
      <c r="H788" s="48"/>
      <c r="I788" s="49"/>
      <c r="J788" s="25"/>
      <c r="K788" s="25"/>
      <c r="L788" s="49"/>
      <c r="M788" s="25"/>
      <c r="N788" s="25"/>
      <c r="P788" s="19"/>
    </row>
    <row r="789" spans="1:16" ht="12.75" customHeight="1">
      <c r="A789" s="19"/>
      <c r="B789" s="19"/>
      <c r="C789" s="19"/>
      <c r="D789" s="50"/>
      <c r="E789" s="48"/>
      <c r="F789" s="48"/>
      <c r="G789" s="48"/>
      <c r="H789" s="48"/>
      <c r="I789" s="49"/>
      <c r="J789" s="25"/>
      <c r="K789" s="25"/>
      <c r="L789" s="49"/>
      <c r="M789" s="25"/>
      <c r="N789" s="25"/>
      <c r="P789" s="19"/>
    </row>
    <row r="790" spans="1:16" ht="12.75" customHeight="1">
      <c r="A790" s="19"/>
      <c r="B790" s="19"/>
      <c r="C790" s="19"/>
      <c r="D790" s="50"/>
      <c r="E790" s="48"/>
      <c r="F790" s="48"/>
      <c r="G790" s="48"/>
      <c r="H790" s="48"/>
      <c r="I790" s="49"/>
      <c r="J790" s="25"/>
      <c r="K790" s="25"/>
      <c r="L790" s="49"/>
      <c r="M790" s="25"/>
      <c r="N790" s="25"/>
      <c r="P790" s="19"/>
    </row>
    <row r="791" spans="1:16" ht="12.75" customHeight="1">
      <c r="A791" s="19"/>
      <c r="B791" s="19"/>
      <c r="C791" s="19"/>
      <c r="D791" s="50"/>
      <c r="E791" s="48"/>
      <c r="F791" s="48"/>
      <c r="G791" s="48"/>
      <c r="H791" s="48"/>
      <c r="I791" s="49"/>
      <c r="J791" s="25"/>
      <c r="K791" s="25"/>
      <c r="L791" s="49"/>
      <c r="M791" s="25"/>
      <c r="N791" s="25"/>
      <c r="P791" s="19"/>
    </row>
    <row r="792" spans="1:16" ht="12.75" customHeight="1">
      <c r="A792" s="19"/>
      <c r="B792" s="19"/>
      <c r="C792" s="19"/>
      <c r="D792" s="50"/>
      <c r="E792" s="48"/>
      <c r="F792" s="48"/>
      <c r="G792" s="48"/>
      <c r="H792" s="48"/>
      <c r="I792" s="49"/>
      <c r="J792" s="25"/>
      <c r="K792" s="25"/>
      <c r="L792" s="49"/>
      <c r="M792" s="25"/>
      <c r="N792" s="25"/>
      <c r="P792" s="19"/>
    </row>
    <row r="793" spans="1:16" ht="12.75" customHeight="1">
      <c r="A793" s="19"/>
      <c r="B793" s="19"/>
      <c r="C793" s="19"/>
      <c r="D793" s="50"/>
      <c r="E793" s="48"/>
      <c r="F793" s="48"/>
      <c r="G793" s="48"/>
      <c r="H793" s="48"/>
      <c r="I793" s="49"/>
      <c r="J793" s="25"/>
      <c r="K793" s="25"/>
      <c r="L793" s="49"/>
      <c r="M793" s="25"/>
      <c r="N793" s="25"/>
      <c r="P793" s="19"/>
    </row>
    <row r="794" spans="1:16" ht="12.75" customHeight="1">
      <c r="A794" s="19"/>
      <c r="B794" s="19"/>
      <c r="C794" s="19"/>
      <c r="D794" s="50"/>
      <c r="E794" s="48"/>
      <c r="F794" s="48"/>
      <c r="G794" s="48"/>
      <c r="H794" s="48"/>
      <c r="I794" s="49"/>
      <c r="J794" s="25"/>
      <c r="K794" s="25"/>
      <c r="L794" s="49"/>
      <c r="M794" s="25"/>
      <c r="N794" s="25"/>
      <c r="P794" s="19"/>
    </row>
    <row r="795" spans="1:16" ht="12.75" customHeight="1">
      <c r="A795" s="19"/>
      <c r="B795" s="19"/>
      <c r="C795" s="19"/>
      <c r="D795" s="50"/>
      <c r="E795" s="48"/>
      <c r="F795" s="48"/>
      <c r="G795" s="48"/>
      <c r="H795" s="48"/>
      <c r="I795" s="49"/>
      <c r="J795" s="25"/>
      <c r="K795" s="25"/>
      <c r="L795" s="49"/>
      <c r="M795" s="25"/>
      <c r="N795" s="25"/>
      <c r="P795" s="19"/>
    </row>
    <row r="796" spans="1:16" ht="12.75" customHeight="1">
      <c r="A796" s="19"/>
      <c r="B796" s="19"/>
      <c r="C796" s="19"/>
      <c r="D796" s="50"/>
      <c r="E796" s="48"/>
      <c r="F796" s="48"/>
      <c r="G796" s="48"/>
      <c r="H796" s="48"/>
      <c r="I796" s="49"/>
      <c r="J796" s="25"/>
      <c r="K796" s="25"/>
      <c r="L796" s="49"/>
      <c r="M796" s="25"/>
      <c r="N796" s="25"/>
      <c r="P796" s="19"/>
    </row>
    <row r="797" spans="1:16" ht="12.75" customHeight="1">
      <c r="A797" s="19"/>
      <c r="B797" s="19"/>
      <c r="C797" s="19"/>
      <c r="D797" s="50"/>
      <c r="E797" s="48"/>
      <c r="F797" s="48"/>
      <c r="G797" s="48"/>
      <c r="H797" s="48"/>
      <c r="I797" s="49"/>
      <c r="J797" s="25"/>
      <c r="K797" s="25"/>
      <c r="L797" s="49"/>
      <c r="M797" s="25"/>
      <c r="N797" s="25"/>
      <c r="P797" s="19"/>
    </row>
    <row r="798" spans="1:16" ht="12.75" customHeight="1">
      <c r="A798" s="19"/>
      <c r="B798" s="19"/>
      <c r="C798" s="19"/>
      <c r="D798" s="50"/>
      <c r="E798" s="48"/>
      <c r="F798" s="48"/>
      <c r="G798" s="48"/>
      <c r="H798" s="48"/>
      <c r="I798" s="49"/>
      <c r="J798" s="25"/>
      <c r="K798" s="25"/>
      <c r="L798" s="49"/>
      <c r="M798" s="25"/>
      <c r="N798" s="25"/>
      <c r="P798" s="19"/>
    </row>
    <row r="799" spans="1:16" ht="12.75" customHeight="1">
      <c r="A799" s="19"/>
      <c r="B799" s="19"/>
      <c r="C799" s="19"/>
      <c r="D799" s="50"/>
      <c r="E799" s="48"/>
      <c r="F799" s="48"/>
      <c r="G799" s="48"/>
      <c r="H799" s="48"/>
      <c r="I799" s="49"/>
      <c r="J799" s="25"/>
      <c r="K799" s="25"/>
      <c r="L799" s="49"/>
      <c r="M799" s="25"/>
      <c r="N799" s="25"/>
      <c r="P799" s="19"/>
    </row>
    <row r="800" spans="1:16" ht="12.75" customHeight="1">
      <c r="A800" s="19"/>
      <c r="B800" s="19"/>
      <c r="C800" s="19"/>
      <c r="D800" s="50"/>
      <c r="E800" s="48"/>
      <c r="F800" s="48"/>
      <c r="G800" s="48"/>
      <c r="H800" s="48"/>
      <c r="I800" s="49"/>
      <c r="J800" s="25"/>
      <c r="K800" s="25"/>
      <c r="L800" s="49"/>
      <c r="M800" s="25"/>
      <c r="N800" s="25"/>
      <c r="P800" s="19"/>
    </row>
    <row r="801" spans="1:16" ht="12.75" customHeight="1">
      <c r="A801" s="19"/>
      <c r="B801" s="19"/>
      <c r="C801" s="19"/>
      <c r="D801" s="50"/>
      <c r="E801" s="48"/>
      <c r="F801" s="48"/>
      <c r="G801" s="48"/>
      <c r="H801" s="48"/>
      <c r="I801" s="49"/>
      <c r="J801" s="25"/>
      <c r="K801" s="25"/>
      <c r="L801" s="49"/>
      <c r="M801" s="25"/>
      <c r="N801" s="25"/>
      <c r="P801" s="19"/>
    </row>
    <row r="802" spans="1:16" ht="12.75" customHeight="1">
      <c r="A802" s="19"/>
      <c r="B802" s="19"/>
      <c r="C802" s="19"/>
      <c r="D802" s="50"/>
      <c r="E802" s="48"/>
      <c r="F802" s="48"/>
      <c r="G802" s="48"/>
      <c r="H802" s="48"/>
      <c r="I802" s="49"/>
      <c r="J802" s="25"/>
      <c r="K802" s="25"/>
      <c r="L802" s="49"/>
      <c r="M802" s="25"/>
      <c r="N802" s="25"/>
      <c r="P802" s="19"/>
    </row>
    <row r="803" spans="1:16" ht="12.75" customHeight="1">
      <c r="A803" s="19"/>
      <c r="B803" s="19"/>
      <c r="C803" s="19"/>
      <c r="D803" s="50"/>
      <c r="E803" s="48"/>
      <c r="F803" s="48"/>
      <c r="G803" s="48"/>
      <c r="H803" s="48"/>
      <c r="I803" s="49"/>
      <c r="J803" s="25"/>
      <c r="K803" s="25"/>
      <c r="L803" s="49"/>
      <c r="M803" s="25"/>
      <c r="N803" s="25"/>
      <c r="P803" s="19"/>
    </row>
    <row r="804" spans="1:16" ht="12.75" customHeight="1">
      <c r="A804" s="19"/>
      <c r="B804" s="19"/>
      <c r="C804" s="19"/>
      <c r="D804" s="50"/>
      <c r="E804" s="48"/>
      <c r="F804" s="48"/>
      <c r="G804" s="48"/>
      <c r="H804" s="48"/>
      <c r="I804" s="49"/>
      <c r="J804" s="25"/>
      <c r="K804" s="25"/>
      <c r="L804" s="49"/>
      <c r="M804" s="25"/>
      <c r="N804" s="25"/>
      <c r="P804" s="19"/>
    </row>
    <row r="805" spans="1:16" ht="12.75" customHeight="1">
      <c r="A805" s="19"/>
      <c r="B805" s="19"/>
      <c r="C805" s="19"/>
      <c r="D805" s="50"/>
      <c r="E805" s="48"/>
      <c r="F805" s="48"/>
      <c r="G805" s="48"/>
      <c r="H805" s="48"/>
      <c r="I805" s="49"/>
      <c r="J805" s="25"/>
      <c r="K805" s="25"/>
      <c r="L805" s="49"/>
      <c r="M805" s="25"/>
      <c r="N805" s="25"/>
      <c r="P805" s="19"/>
    </row>
    <row r="806" spans="1:16" ht="12.75" customHeight="1">
      <c r="A806" s="19"/>
      <c r="B806" s="19"/>
      <c r="C806" s="19"/>
      <c r="D806" s="50"/>
      <c r="E806" s="48"/>
      <c r="F806" s="48"/>
      <c r="G806" s="48"/>
      <c r="H806" s="48"/>
      <c r="I806" s="49"/>
      <c r="J806" s="25"/>
      <c r="K806" s="25"/>
      <c r="L806" s="49"/>
      <c r="M806" s="25"/>
      <c r="N806" s="25"/>
      <c r="P806" s="19"/>
    </row>
    <row r="807" spans="1:16" ht="12.75" customHeight="1">
      <c r="A807" s="19"/>
      <c r="B807" s="19"/>
      <c r="C807" s="19"/>
      <c r="D807" s="50"/>
      <c r="E807" s="48"/>
      <c r="F807" s="48"/>
      <c r="G807" s="48"/>
      <c r="H807" s="48"/>
      <c r="I807" s="49"/>
      <c r="J807" s="25"/>
      <c r="K807" s="25"/>
      <c r="L807" s="49"/>
      <c r="M807" s="25"/>
      <c r="N807" s="25"/>
      <c r="P807" s="19"/>
    </row>
    <row r="808" spans="1:16" ht="12.75" customHeight="1">
      <c r="A808" s="19"/>
      <c r="B808" s="19"/>
      <c r="C808" s="19"/>
      <c r="D808" s="50"/>
      <c r="E808" s="48"/>
      <c r="F808" s="48"/>
      <c r="G808" s="48"/>
      <c r="H808" s="48"/>
      <c r="I808" s="49"/>
      <c r="J808" s="25"/>
      <c r="K808" s="25"/>
      <c r="L808" s="49"/>
      <c r="M808" s="25"/>
      <c r="N808" s="25"/>
      <c r="P808" s="19"/>
    </row>
    <row r="809" spans="1:16" ht="12.75" customHeight="1">
      <c r="A809" s="19"/>
      <c r="B809" s="19"/>
      <c r="C809" s="19"/>
      <c r="D809" s="50"/>
      <c r="E809" s="48"/>
      <c r="F809" s="48"/>
      <c r="G809" s="48"/>
      <c r="H809" s="48"/>
      <c r="I809" s="49"/>
      <c r="J809" s="25"/>
      <c r="K809" s="25"/>
      <c r="L809" s="49"/>
      <c r="M809" s="25"/>
      <c r="N809" s="25"/>
      <c r="P809" s="19"/>
    </row>
    <row r="810" spans="1:16" ht="12.75" customHeight="1">
      <c r="A810" s="19"/>
      <c r="B810" s="19"/>
      <c r="C810" s="19"/>
      <c r="D810" s="50"/>
      <c r="E810" s="48"/>
      <c r="F810" s="48"/>
      <c r="G810" s="48"/>
      <c r="H810" s="48"/>
      <c r="I810" s="49"/>
      <c r="J810" s="25"/>
      <c r="K810" s="25"/>
      <c r="L810" s="49"/>
      <c r="M810" s="25"/>
      <c r="N810" s="25"/>
      <c r="P810" s="19"/>
    </row>
    <row r="811" spans="1:16" ht="12.75" customHeight="1">
      <c r="A811" s="19"/>
      <c r="B811" s="19"/>
      <c r="C811" s="19"/>
      <c r="D811" s="50"/>
      <c r="E811" s="48"/>
      <c r="F811" s="48"/>
      <c r="G811" s="48"/>
      <c r="H811" s="48"/>
      <c r="I811" s="49"/>
      <c r="J811" s="25"/>
      <c r="K811" s="25"/>
      <c r="L811" s="49"/>
      <c r="M811" s="25"/>
      <c r="N811" s="25"/>
      <c r="P811" s="19"/>
    </row>
    <row r="812" spans="1:16" ht="12.75" customHeight="1">
      <c r="A812" s="19"/>
      <c r="B812" s="19"/>
      <c r="C812" s="19"/>
      <c r="D812" s="50"/>
      <c r="E812" s="48"/>
      <c r="F812" s="48"/>
      <c r="G812" s="48"/>
      <c r="H812" s="48"/>
      <c r="I812" s="49"/>
      <c r="J812" s="25"/>
      <c r="K812" s="25"/>
      <c r="L812" s="49"/>
      <c r="M812" s="25"/>
      <c r="N812" s="25"/>
      <c r="P812" s="19"/>
    </row>
    <row r="813" spans="1:16" ht="12.75" customHeight="1">
      <c r="A813" s="19"/>
      <c r="B813" s="19"/>
      <c r="C813" s="19"/>
      <c r="D813" s="50"/>
      <c r="E813" s="48"/>
      <c r="F813" s="48"/>
      <c r="G813" s="48"/>
      <c r="H813" s="48"/>
      <c r="I813" s="49"/>
      <c r="J813" s="25"/>
      <c r="K813" s="25"/>
      <c r="L813" s="49"/>
      <c r="M813" s="25"/>
      <c r="N813" s="25"/>
      <c r="P813" s="19"/>
    </row>
    <row r="814" spans="1:16" ht="12.75" customHeight="1">
      <c r="A814" s="19"/>
      <c r="B814" s="19"/>
      <c r="C814" s="19"/>
      <c r="D814" s="50"/>
      <c r="E814" s="48"/>
      <c r="F814" s="48"/>
      <c r="G814" s="48"/>
      <c r="H814" s="48"/>
      <c r="I814" s="49"/>
      <c r="J814" s="25"/>
      <c r="K814" s="25"/>
      <c r="L814" s="49"/>
      <c r="M814" s="25"/>
      <c r="N814" s="25"/>
      <c r="P814" s="19"/>
    </row>
    <row r="815" spans="1:16" ht="12.75" customHeight="1">
      <c r="A815" s="19"/>
      <c r="B815" s="19"/>
      <c r="C815" s="19"/>
      <c r="D815" s="50"/>
      <c r="E815" s="48"/>
      <c r="F815" s="48"/>
      <c r="G815" s="48"/>
      <c r="H815" s="48"/>
      <c r="I815" s="49"/>
      <c r="J815" s="25"/>
      <c r="K815" s="25"/>
      <c r="L815" s="49"/>
      <c r="M815" s="25"/>
      <c r="N815" s="25"/>
      <c r="P815" s="19"/>
    </row>
    <row r="816" spans="1:16" ht="12.75" customHeight="1">
      <c r="A816" s="19"/>
      <c r="B816" s="19"/>
      <c r="C816" s="19"/>
      <c r="D816" s="50"/>
      <c r="E816" s="48"/>
      <c r="F816" s="48"/>
      <c r="G816" s="48"/>
      <c r="H816" s="48"/>
      <c r="I816" s="49"/>
      <c r="J816" s="25"/>
      <c r="K816" s="25"/>
      <c r="L816" s="49"/>
      <c r="M816" s="25"/>
      <c r="N816" s="25"/>
      <c r="P816" s="19"/>
    </row>
    <row r="817" spans="1:16" ht="12.75" customHeight="1">
      <c r="A817" s="19"/>
      <c r="B817" s="19"/>
      <c r="C817" s="19"/>
      <c r="D817" s="50"/>
      <c r="E817" s="48"/>
      <c r="F817" s="48"/>
      <c r="G817" s="48"/>
      <c r="H817" s="48"/>
      <c r="I817" s="49"/>
      <c r="J817" s="25"/>
      <c r="K817" s="25"/>
      <c r="L817" s="49"/>
      <c r="M817" s="25"/>
      <c r="N817" s="25"/>
      <c r="P817" s="19"/>
    </row>
    <row r="818" spans="1:16" ht="12.75" customHeight="1">
      <c r="A818" s="19"/>
      <c r="B818" s="19"/>
      <c r="C818" s="19"/>
      <c r="D818" s="50"/>
      <c r="E818" s="48"/>
      <c r="F818" s="48"/>
      <c r="G818" s="48"/>
      <c r="H818" s="48"/>
      <c r="I818" s="49"/>
      <c r="J818" s="25"/>
      <c r="K818" s="25"/>
      <c r="L818" s="49"/>
      <c r="M818" s="25"/>
      <c r="N818" s="25"/>
      <c r="P818" s="19"/>
    </row>
    <row r="819" spans="1:16" ht="12.75" customHeight="1">
      <c r="A819" s="19"/>
      <c r="B819" s="19"/>
      <c r="C819" s="19"/>
      <c r="D819" s="50"/>
      <c r="E819" s="48"/>
      <c r="F819" s="48"/>
      <c r="G819" s="48"/>
      <c r="H819" s="48"/>
      <c r="I819" s="49"/>
      <c r="J819" s="25"/>
      <c r="K819" s="25"/>
      <c r="L819" s="49"/>
      <c r="M819" s="25"/>
      <c r="N819" s="25"/>
      <c r="P819" s="19"/>
    </row>
    <row r="820" spans="1:16" ht="12.75" customHeight="1">
      <c r="A820" s="19"/>
      <c r="B820" s="19"/>
      <c r="C820" s="19"/>
      <c r="D820" s="50"/>
      <c r="E820" s="48"/>
      <c r="F820" s="48"/>
      <c r="G820" s="48"/>
      <c r="H820" s="48"/>
      <c r="I820" s="49"/>
      <c r="J820" s="25"/>
      <c r="K820" s="25"/>
      <c r="L820" s="49"/>
      <c r="M820" s="25"/>
      <c r="N820" s="25"/>
      <c r="P820" s="19"/>
    </row>
    <row r="821" spans="1:16" ht="12.75" customHeight="1">
      <c r="A821" s="19"/>
      <c r="B821" s="19"/>
      <c r="C821" s="19"/>
      <c r="D821" s="50"/>
      <c r="E821" s="48"/>
      <c r="F821" s="48"/>
      <c r="G821" s="48"/>
      <c r="H821" s="48"/>
      <c r="I821" s="49"/>
      <c r="J821" s="25"/>
      <c r="K821" s="25"/>
      <c r="L821" s="49"/>
      <c r="M821" s="25"/>
      <c r="N821" s="25"/>
      <c r="P821" s="19"/>
    </row>
    <row r="822" spans="1:16" ht="12.75" customHeight="1">
      <c r="A822" s="19"/>
      <c r="B822" s="19"/>
      <c r="C822" s="19"/>
      <c r="D822" s="50"/>
      <c r="E822" s="48"/>
      <c r="F822" s="48"/>
      <c r="G822" s="48"/>
      <c r="H822" s="48"/>
      <c r="I822" s="49"/>
      <c r="J822" s="25"/>
      <c r="K822" s="25"/>
      <c r="L822" s="49"/>
      <c r="M822" s="25"/>
      <c r="N822" s="25"/>
      <c r="P822" s="19"/>
    </row>
    <row r="823" spans="1:16" ht="12.75" customHeight="1">
      <c r="A823" s="19"/>
      <c r="B823" s="19"/>
      <c r="C823" s="19"/>
      <c r="D823" s="50"/>
      <c r="E823" s="48"/>
      <c r="F823" s="48"/>
      <c r="G823" s="48"/>
      <c r="H823" s="48"/>
      <c r="I823" s="49"/>
      <c r="J823" s="25"/>
      <c r="K823" s="25"/>
      <c r="L823" s="49"/>
      <c r="M823" s="25"/>
      <c r="N823" s="25"/>
      <c r="P823" s="19"/>
    </row>
    <row r="824" spans="1:16" ht="12.75" customHeight="1">
      <c r="A824" s="19"/>
      <c r="B824" s="19"/>
      <c r="C824" s="19"/>
      <c r="D824" s="50"/>
      <c r="E824" s="48"/>
      <c r="F824" s="48"/>
      <c r="G824" s="48"/>
      <c r="H824" s="48"/>
      <c r="I824" s="49"/>
      <c r="J824" s="25"/>
      <c r="K824" s="25"/>
      <c r="L824" s="49"/>
      <c r="M824" s="25"/>
      <c r="N824" s="25"/>
      <c r="P824" s="19"/>
    </row>
    <row r="825" spans="1:16" ht="12.75" customHeight="1">
      <c r="A825" s="19"/>
      <c r="B825" s="19"/>
      <c r="C825" s="19"/>
      <c r="D825" s="50"/>
      <c r="E825" s="48"/>
      <c r="F825" s="48"/>
      <c r="G825" s="48"/>
      <c r="H825" s="48"/>
      <c r="I825" s="49"/>
      <c r="J825" s="25"/>
      <c r="K825" s="25"/>
      <c r="L825" s="49"/>
      <c r="M825" s="25"/>
      <c r="N825" s="25"/>
      <c r="P825" s="19"/>
    </row>
    <row r="826" spans="1:16" ht="12.75" customHeight="1">
      <c r="A826" s="19"/>
      <c r="B826" s="19"/>
      <c r="C826" s="19"/>
      <c r="D826" s="50"/>
      <c r="E826" s="48"/>
      <c r="F826" s="48"/>
      <c r="G826" s="48"/>
      <c r="H826" s="48"/>
      <c r="I826" s="49"/>
      <c r="J826" s="25"/>
      <c r="K826" s="25"/>
      <c r="L826" s="49"/>
      <c r="M826" s="25"/>
      <c r="N826" s="25"/>
      <c r="P826" s="19"/>
    </row>
    <row r="827" spans="1:16" ht="12.75" customHeight="1">
      <c r="A827" s="19"/>
      <c r="B827" s="19"/>
      <c r="C827" s="19"/>
      <c r="D827" s="50"/>
      <c r="E827" s="48"/>
      <c r="F827" s="48"/>
      <c r="G827" s="48"/>
      <c r="H827" s="48"/>
      <c r="I827" s="49"/>
      <c r="J827" s="25"/>
      <c r="K827" s="25"/>
      <c r="L827" s="49"/>
      <c r="M827" s="25"/>
      <c r="N827" s="25"/>
      <c r="P827" s="19"/>
    </row>
    <row r="828" spans="1:16" ht="12.75" customHeight="1">
      <c r="A828" s="19"/>
      <c r="B828" s="19"/>
      <c r="C828" s="19"/>
      <c r="D828" s="50"/>
      <c r="E828" s="48"/>
      <c r="F828" s="48"/>
      <c r="G828" s="48"/>
      <c r="H828" s="48"/>
      <c r="I828" s="49"/>
      <c r="J828" s="25"/>
      <c r="K828" s="25"/>
      <c r="L828" s="49"/>
      <c r="M828" s="25"/>
      <c r="N828" s="25"/>
      <c r="P828" s="19"/>
    </row>
    <row r="829" spans="1:16" ht="12.75" customHeight="1">
      <c r="A829" s="19"/>
      <c r="B829" s="19"/>
      <c r="C829" s="19"/>
      <c r="D829" s="50"/>
      <c r="E829" s="48"/>
      <c r="F829" s="48"/>
      <c r="G829" s="48"/>
      <c r="H829" s="48"/>
      <c r="I829" s="49"/>
      <c r="J829" s="25"/>
      <c r="K829" s="25"/>
      <c r="L829" s="49"/>
      <c r="M829" s="25"/>
      <c r="N829" s="25"/>
      <c r="P829" s="19"/>
    </row>
    <row r="830" spans="1:16" ht="12.75" customHeight="1">
      <c r="A830" s="19"/>
      <c r="B830" s="19"/>
      <c r="C830" s="19"/>
      <c r="D830" s="50"/>
      <c r="E830" s="48"/>
      <c r="F830" s="48"/>
      <c r="G830" s="48"/>
      <c r="H830" s="48"/>
      <c r="I830" s="49"/>
      <c r="J830" s="25"/>
      <c r="K830" s="25"/>
      <c r="L830" s="49"/>
      <c r="M830" s="25"/>
      <c r="N830" s="25"/>
      <c r="P830" s="19"/>
    </row>
    <row r="831" spans="1:16" ht="12.75" customHeight="1">
      <c r="A831" s="19"/>
      <c r="B831" s="19"/>
      <c r="C831" s="19"/>
      <c r="D831" s="50"/>
      <c r="E831" s="48"/>
      <c r="F831" s="48"/>
      <c r="G831" s="48"/>
      <c r="H831" s="48"/>
      <c r="I831" s="49"/>
      <c r="J831" s="25"/>
      <c r="K831" s="25"/>
      <c r="L831" s="49"/>
      <c r="M831" s="25"/>
      <c r="N831" s="25"/>
      <c r="P831" s="19"/>
    </row>
    <row r="832" spans="1:16" ht="12.75" customHeight="1">
      <c r="A832" s="19"/>
      <c r="B832" s="19"/>
      <c r="C832" s="19"/>
      <c r="D832" s="50"/>
      <c r="E832" s="48"/>
      <c r="F832" s="48"/>
      <c r="G832" s="48"/>
      <c r="H832" s="48"/>
      <c r="I832" s="49"/>
      <c r="J832" s="25"/>
      <c r="K832" s="25"/>
      <c r="L832" s="49"/>
      <c r="M832" s="25"/>
      <c r="N832" s="25"/>
      <c r="P832" s="19"/>
    </row>
    <row r="833" spans="1:16" ht="12.75" customHeight="1">
      <c r="A833" s="19"/>
      <c r="B833" s="19"/>
      <c r="C833" s="19"/>
      <c r="D833" s="50"/>
      <c r="E833" s="48"/>
      <c r="F833" s="48"/>
      <c r="G833" s="48"/>
      <c r="H833" s="48"/>
      <c r="I833" s="49"/>
      <c r="J833" s="25"/>
      <c r="K833" s="25"/>
      <c r="L833" s="49"/>
      <c r="M833" s="25"/>
      <c r="N833" s="25"/>
      <c r="P833" s="19"/>
    </row>
    <row r="834" spans="1:16" ht="12.75" customHeight="1">
      <c r="A834" s="19"/>
      <c r="B834" s="19"/>
      <c r="C834" s="19"/>
      <c r="D834" s="50"/>
      <c r="E834" s="48"/>
      <c r="F834" s="48"/>
      <c r="G834" s="48"/>
      <c r="H834" s="48"/>
      <c r="I834" s="49"/>
      <c r="J834" s="25"/>
      <c r="K834" s="25"/>
      <c r="L834" s="49"/>
      <c r="M834" s="25"/>
      <c r="N834" s="25"/>
      <c r="P834" s="19"/>
    </row>
    <row r="835" spans="1:16" ht="12.75" customHeight="1">
      <c r="A835" s="19"/>
      <c r="B835" s="19"/>
      <c r="C835" s="19"/>
      <c r="D835" s="50"/>
      <c r="E835" s="48"/>
      <c r="F835" s="48"/>
      <c r="G835" s="48"/>
      <c r="H835" s="48"/>
      <c r="I835" s="49"/>
      <c r="J835" s="25"/>
      <c r="K835" s="25"/>
      <c r="L835" s="49"/>
      <c r="M835" s="25"/>
      <c r="N835" s="25"/>
      <c r="P835" s="19"/>
    </row>
    <row r="836" spans="1:16" ht="12.75" customHeight="1">
      <c r="A836" s="19"/>
      <c r="B836" s="19"/>
      <c r="C836" s="19"/>
      <c r="D836" s="50"/>
      <c r="E836" s="48"/>
      <c r="F836" s="48"/>
      <c r="G836" s="48"/>
      <c r="H836" s="48"/>
      <c r="I836" s="49"/>
      <c r="J836" s="25"/>
      <c r="K836" s="25"/>
      <c r="L836" s="49"/>
      <c r="M836" s="25"/>
      <c r="N836" s="25"/>
      <c r="P836" s="19"/>
    </row>
    <row r="837" spans="1:16" ht="12.75" customHeight="1">
      <c r="A837" s="19"/>
      <c r="B837" s="19"/>
      <c r="C837" s="19"/>
      <c r="D837" s="50"/>
      <c r="E837" s="48"/>
      <c r="F837" s="48"/>
      <c r="G837" s="48"/>
      <c r="H837" s="48"/>
      <c r="I837" s="49"/>
      <c r="J837" s="25"/>
      <c r="K837" s="25"/>
      <c r="L837" s="49"/>
      <c r="M837" s="25"/>
      <c r="N837" s="25"/>
      <c r="P837" s="19"/>
    </row>
    <row r="838" spans="1:16" ht="12.75" customHeight="1">
      <c r="A838" s="19"/>
      <c r="B838" s="19"/>
      <c r="C838" s="19"/>
      <c r="D838" s="50"/>
      <c r="E838" s="48"/>
      <c r="F838" s="48"/>
      <c r="G838" s="48"/>
      <c r="H838" s="48"/>
      <c r="I838" s="49"/>
      <c r="J838" s="25"/>
      <c r="K838" s="25"/>
      <c r="L838" s="49"/>
      <c r="M838" s="25"/>
      <c r="N838" s="25"/>
      <c r="P838" s="19"/>
    </row>
    <row r="839" spans="1:16" ht="12.75" customHeight="1">
      <c r="A839" s="19"/>
      <c r="B839" s="19"/>
      <c r="C839" s="19"/>
      <c r="D839" s="50"/>
      <c r="E839" s="48"/>
      <c r="F839" s="48"/>
      <c r="G839" s="48"/>
      <c r="H839" s="48"/>
      <c r="I839" s="49"/>
      <c r="J839" s="25"/>
      <c r="K839" s="25"/>
      <c r="L839" s="49"/>
      <c r="M839" s="25"/>
      <c r="N839" s="25"/>
      <c r="P839" s="19"/>
    </row>
    <row r="840" spans="1:16" ht="12.75" customHeight="1">
      <c r="A840" s="19"/>
      <c r="B840" s="19"/>
      <c r="C840" s="19"/>
      <c r="D840" s="50"/>
      <c r="E840" s="48"/>
      <c r="F840" s="48"/>
      <c r="G840" s="48"/>
      <c r="H840" s="48"/>
      <c r="I840" s="49"/>
      <c r="J840" s="25"/>
      <c r="K840" s="25"/>
      <c r="L840" s="49"/>
      <c r="M840" s="25"/>
      <c r="N840" s="25"/>
      <c r="P840" s="19"/>
    </row>
    <row r="841" spans="1:16" ht="12.75" customHeight="1">
      <c r="A841" s="19"/>
      <c r="B841" s="19"/>
      <c r="C841" s="19"/>
      <c r="D841" s="50"/>
      <c r="E841" s="48"/>
      <c r="F841" s="48"/>
      <c r="G841" s="48"/>
      <c r="H841" s="48"/>
      <c r="I841" s="49"/>
      <c r="J841" s="25"/>
      <c r="K841" s="25"/>
      <c r="L841" s="49"/>
      <c r="M841" s="25"/>
      <c r="N841" s="25"/>
      <c r="P841" s="19"/>
    </row>
    <row r="842" spans="1:16" ht="12.75" customHeight="1">
      <c r="A842" s="19"/>
      <c r="B842" s="19"/>
      <c r="C842" s="19"/>
      <c r="D842" s="50"/>
      <c r="E842" s="48"/>
      <c r="F842" s="48"/>
      <c r="G842" s="48"/>
      <c r="H842" s="48"/>
      <c r="I842" s="49"/>
      <c r="J842" s="25"/>
      <c r="K842" s="25"/>
      <c r="L842" s="49"/>
      <c r="M842" s="25"/>
      <c r="N842" s="25"/>
      <c r="P842" s="19"/>
    </row>
    <row r="843" spans="1:16" ht="12.75" customHeight="1">
      <c r="A843" s="19"/>
      <c r="B843" s="19"/>
      <c r="C843" s="19"/>
      <c r="D843" s="50"/>
      <c r="E843" s="48"/>
      <c r="F843" s="48"/>
      <c r="G843" s="48"/>
      <c r="H843" s="48"/>
      <c r="I843" s="49"/>
      <c r="J843" s="25"/>
      <c r="K843" s="25"/>
      <c r="L843" s="49"/>
      <c r="M843" s="25"/>
      <c r="N843" s="25"/>
      <c r="P843" s="19"/>
    </row>
    <row r="844" spans="1:16" ht="12.75" customHeight="1">
      <c r="A844" s="19"/>
      <c r="B844" s="19"/>
      <c r="C844" s="19"/>
      <c r="D844" s="50"/>
      <c r="E844" s="48"/>
      <c r="F844" s="48"/>
      <c r="G844" s="48"/>
      <c r="H844" s="48"/>
      <c r="I844" s="49"/>
      <c r="J844" s="25"/>
      <c r="K844" s="25"/>
      <c r="L844" s="49"/>
      <c r="M844" s="25"/>
      <c r="N844" s="25"/>
      <c r="P844" s="19"/>
    </row>
    <row r="845" spans="1:16" ht="12.75" customHeight="1">
      <c r="A845" s="19"/>
      <c r="B845" s="19"/>
      <c r="C845" s="19"/>
      <c r="D845" s="50"/>
      <c r="E845" s="48"/>
      <c r="F845" s="48"/>
      <c r="G845" s="48"/>
      <c r="H845" s="48"/>
      <c r="I845" s="49"/>
      <c r="J845" s="25"/>
      <c r="K845" s="25"/>
      <c r="L845" s="49"/>
      <c r="M845" s="25"/>
      <c r="N845" s="25"/>
      <c r="P845" s="19"/>
    </row>
    <row r="846" spans="1:16" ht="12.75" customHeight="1">
      <c r="A846" s="19"/>
      <c r="B846" s="19"/>
      <c r="C846" s="19"/>
      <c r="D846" s="50"/>
      <c r="E846" s="48"/>
      <c r="F846" s="48"/>
      <c r="G846" s="48"/>
      <c r="H846" s="48"/>
      <c r="I846" s="49"/>
      <c r="J846" s="25"/>
      <c r="K846" s="25"/>
      <c r="L846" s="49"/>
      <c r="M846" s="25"/>
      <c r="N846" s="25"/>
      <c r="P846" s="19"/>
    </row>
    <row r="847" spans="1:16" ht="12.75" customHeight="1">
      <c r="A847" s="19"/>
      <c r="B847" s="19"/>
      <c r="C847" s="19"/>
      <c r="D847" s="50"/>
      <c r="E847" s="48"/>
      <c r="F847" s="48"/>
      <c r="G847" s="48"/>
      <c r="H847" s="48"/>
      <c r="I847" s="49"/>
      <c r="J847" s="25"/>
      <c r="K847" s="25"/>
      <c r="L847" s="49"/>
      <c r="M847" s="25"/>
      <c r="N847" s="25"/>
      <c r="P847" s="19"/>
    </row>
    <row r="848" spans="1:16" ht="12.75" customHeight="1">
      <c r="A848" s="19"/>
      <c r="B848" s="19"/>
      <c r="C848" s="19"/>
      <c r="D848" s="50"/>
      <c r="E848" s="48"/>
      <c r="F848" s="48"/>
      <c r="G848" s="48"/>
      <c r="H848" s="48"/>
      <c r="I848" s="49"/>
      <c r="J848" s="25"/>
      <c r="K848" s="25"/>
      <c r="L848" s="49"/>
      <c r="M848" s="25"/>
      <c r="N848" s="25"/>
      <c r="P848" s="19"/>
    </row>
    <row r="849" spans="1:16" ht="12.75" customHeight="1">
      <c r="A849" s="19"/>
      <c r="B849" s="19"/>
      <c r="C849" s="19"/>
      <c r="D849" s="50"/>
      <c r="E849" s="48"/>
      <c r="F849" s="48"/>
      <c r="G849" s="48"/>
      <c r="H849" s="48"/>
      <c r="I849" s="49"/>
      <c r="J849" s="25"/>
      <c r="K849" s="25"/>
      <c r="L849" s="49"/>
      <c r="M849" s="25"/>
      <c r="N849" s="25"/>
      <c r="P849" s="19"/>
    </row>
    <row r="850" spans="1:16" ht="12.75" customHeight="1">
      <c r="A850" s="19"/>
      <c r="B850" s="19"/>
      <c r="C850" s="19"/>
      <c r="D850" s="50"/>
      <c r="E850" s="48"/>
      <c r="F850" s="48"/>
      <c r="G850" s="48"/>
      <c r="H850" s="48"/>
      <c r="I850" s="49"/>
      <c r="J850" s="25"/>
      <c r="K850" s="25"/>
      <c r="L850" s="49"/>
      <c r="M850" s="25"/>
      <c r="N850" s="25"/>
      <c r="P850" s="19"/>
    </row>
    <row r="851" spans="1:16" ht="12.75" customHeight="1">
      <c r="A851" s="19"/>
      <c r="B851" s="19"/>
      <c r="C851" s="19"/>
      <c r="D851" s="50"/>
      <c r="E851" s="48"/>
      <c r="F851" s="48"/>
      <c r="G851" s="48"/>
      <c r="H851" s="48"/>
      <c r="I851" s="49"/>
      <c r="J851" s="25"/>
      <c r="K851" s="25"/>
      <c r="L851" s="49"/>
      <c r="M851" s="25"/>
      <c r="N851" s="25"/>
      <c r="P851" s="19"/>
    </row>
    <row r="852" spans="1:16" ht="12.75" customHeight="1">
      <c r="A852" s="19"/>
      <c r="B852" s="19"/>
      <c r="C852" s="19"/>
      <c r="D852" s="50"/>
      <c r="E852" s="48"/>
      <c r="F852" s="48"/>
      <c r="G852" s="48"/>
      <c r="H852" s="48"/>
      <c r="I852" s="49"/>
      <c r="J852" s="25"/>
      <c r="K852" s="25"/>
      <c r="L852" s="49"/>
      <c r="M852" s="25"/>
      <c r="N852" s="25"/>
      <c r="P852" s="19"/>
    </row>
    <row r="853" spans="1:16" ht="12.75" customHeight="1">
      <c r="A853" s="19"/>
      <c r="B853" s="19"/>
      <c r="C853" s="19"/>
      <c r="D853" s="50"/>
      <c r="E853" s="48"/>
      <c r="F853" s="48"/>
      <c r="G853" s="48"/>
      <c r="H853" s="48"/>
      <c r="I853" s="49"/>
      <c r="J853" s="25"/>
      <c r="K853" s="25"/>
      <c r="L853" s="49"/>
      <c r="M853" s="25"/>
      <c r="N853" s="25"/>
      <c r="P853" s="19"/>
    </row>
    <row r="854" spans="1:16" ht="12.75" customHeight="1">
      <c r="A854" s="19"/>
      <c r="B854" s="19"/>
      <c r="C854" s="19"/>
      <c r="D854" s="50"/>
      <c r="E854" s="48"/>
      <c r="F854" s="48"/>
      <c r="G854" s="48"/>
      <c r="H854" s="48"/>
      <c r="I854" s="49"/>
      <c r="J854" s="25"/>
      <c r="K854" s="25"/>
      <c r="L854" s="49"/>
      <c r="M854" s="25"/>
      <c r="N854" s="25"/>
      <c r="P854" s="19"/>
    </row>
    <row r="855" spans="1:16" ht="12.75" customHeight="1">
      <c r="A855" s="19"/>
      <c r="B855" s="19"/>
      <c r="C855" s="19"/>
      <c r="D855" s="50"/>
      <c r="E855" s="48"/>
      <c r="F855" s="48"/>
      <c r="G855" s="48"/>
      <c r="H855" s="48"/>
      <c r="I855" s="49"/>
      <c r="J855" s="25"/>
      <c r="K855" s="25"/>
      <c r="L855" s="49"/>
      <c r="M855" s="25"/>
      <c r="N855" s="25"/>
      <c r="P855" s="19"/>
    </row>
    <row r="856" spans="1:16" ht="12.75" customHeight="1">
      <c r="A856" s="19"/>
      <c r="B856" s="19"/>
      <c r="C856" s="19"/>
      <c r="D856" s="50"/>
      <c r="E856" s="48"/>
      <c r="F856" s="48"/>
      <c r="G856" s="48"/>
      <c r="H856" s="48"/>
      <c r="I856" s="49"/>
      <c r="J856" s="25"/>
      <c r="K856" s="25"/>
      <c r="L856" s="49"/>
      <c r="M856" s="25"/>
      <c r="N856" s="25"/>
      <c r="P856" s="19"/>
    </row>
    <row r="857" spans="1:16" ht="12.75" customHeight="1">
      <c r="A857" s="19"/>
      <c r="B857" s="19"/>
      <c r="C857" s="19"/>
      <c r="D857" s="50"/>
      <c r="E857" s="48"/>
      <c r="F857" s="48"/>
      <c r="G857" s="48"/>
      <c r="H857" s="48"/>
      <c r="I857" s="49"/>
      <c r="J857" s="25"/>
      <c r="K857" s="25"/>
      <c r="L857" s="49"/>
      <c r="M857" s="25"/>
      <c r="N857" s="25"/>
      <c r="P857" s="19"/>
    </row>
    <row r="858" spans="1:16" ht="12.75" customHeight="1">
      <c r="A858" s="19"/>
      <c r="B858" s="19"/>
      <c r="C858" s="19"/>
      <c r="D858" s="50"/>
      <c r="E858" s="48"/>
      <c r="F858" s="48"/>
      <c r="G858" s="48"/>
      <c r="H858" s="48"/>
      <c r="I858" s="49"/>
      <c r="J858" s="25"/>
      <c r="K858" s="25"/>
      <c r="L858" s="49"/>
      <c r="M858" s="25"/>
      <c r="N858" s="25"/>
      <c r="P858" s="19"/>
    </row>
    <row r="859" spans="1:16" ht="12.75" customHeight="1">
      <c r="A859" s="19"/>
      <c r="B859" s="19"/>
      <c r="C859" s="19"/>
      <c r="D859" s="50"/>
      <c r="E859" s="48"/>
      <c r="F859" s="48"/>
      <c r="G859" s="48"/>
      <c r="H859" s="48"/>
      <c r="I859" s="49"/>
      <c r="J859" s="25"/>
      <c r="K859" s="25"/>
      <c r="L859" s="49"/>
      <c r="M859" s="25"/>
      <c r="N859" s="25"/>
      <c r="P859" s="19"/>
    </row>
    <row r="860" spans="1:16" ht="12.75" customHeight="1">
      <c r="A860" s="19"/>
      <c r="B860" s="19"/>
      <c r="C860" s="19"/>
      <c r="D860" s="50"/>
      <c r="E860" s="48"/>
      <c r="F860" s="48"/>
      <c r="G860" s="48"/>
      <c r="H860" s="48"/>
      <c r="I860" s="49"/>
      <c r="J860" s="25"/>
      <c r="K860" s="25"/>
      <c r="L860" s="49"/>
      <c r="M860" s="25"/>
      <c r="N860" s="25"/>
      <c r="P860" s="19"/>
    </row>
    <row r="861" spans="1:16" ht="12.75" customHeight="1">
      <c r="A861" s="19"/>
      <c r="B861" s="19"/>
      <c r="C861" s="19"/>
      <c r="D861" s="50"/>
      <c r="E861" s="48"/>
      <c r="F861" s="48"/>
      <c r="G861" s="48"/>
      <c r="H861" s="48"/>
      <c r="I861" s="49"/>
      <c r="J861" s="25"/>
      <c r="K861" s="25"/>
      <c r="L861" s="49"/>
      <c r="M861" s="25"/>
      <c r="N861" s="25"/>
      <c r="P861" s="19"/>
    </row>
    <row r="862" spans="1:16" ht="12.75" customHeight="1">
      <c r="A862" s="19"/>
      <c r="B862" s="19"/>
      <c r="C862" s="19"/>
      <c r="D862" s="50"/>
      <c r="E862" s="48"/>
      <c r="F862" s="48"/>
      <c r="G862" s="48"/>
      <c r="H862" s="48"/>
      <c r="I862" s="49"/>
      <c r="J862" s="25"/>
      <c r="K862" s="25"/>
      <c r="L862" s="49"/>
      <c r="M862" s="25"/>
      <c r="N862" s="25"/>
      <c r="P862" s="19"/>
    </row>
    <row r="863" spans="1:16" ht="12.75" customHeight="1">
      <c r="A863" s="19"/>
      <c r="B863" s="19"/>
      <c r="C863" s="19"/>
      <c r="D863" s="50"/>
      <c r="E863" s="48"/>
      <c r="F863" s="48"/>
      <c r="G863" s="48"/>
      <c r="H863" s="48"/>
      <c r="I863" s="49"/>
      <c r="J863" s="25"/>
      <c r="K863" s="25"/>
      <c r="L863" s="49"/>
      <c r="M863" s="25"/>
      <c r="N863" s="25"/>
      <c r="P863" s="19"/>
    </row>
    <row r="864" spans="1:16" ht="12.75" customHeight="1">
      <c r="A864" s="19"/>
      <c r="B864" s="19"/>
      <c r="C864" s="19"/>
      <c r="D864" s="50"/>
      <c r="E864" s="48"/>
      <c r="F864" s="48"/>
      <c r="G864" s="48"/>
      <c r="H864" s="48"/>
      <c r="I864" s="49"/>
      <c r="J864" s="25"/>
      <c r="K864" s="25"/>
      <c r="L864" s="49"/>
      <c r="M864" s="25"/>
      <c r="N864" s="25"/>
      <c r="P864" s="19"/>
    </row>
    <row r="865" spans="1:16" ht="12.75" customHeight="1">
      <c r="A865" s="19"/>
      <c r="B865" s="19"/>
      <c r="C865" s="19"/>
      <c r="D865" s="50"/>
      <c r="E865" s="48"/>
      <c r="F865" s="48"/>
      <c r="G865" s="48"/>
      <c r="H865" s="48"/>
      <c r="I865" s="49"/>
      <c r="J865" s="25"/>
      <c r="K865" s="25"/>
      <c r="L865" s="49"/>
      <c r="M865" s="25"/>
      <c r="N865" s="25"/>
      <c r="P865" s="19"/>
    </row>
    <row r="866" spans="1:16" ht="12.75" customHeight="1">
      <c r="A866" s="19"/>
      <c r="B866" s="19"/>
      <c r="C866" s="19"/>
      <c r="D866" s="50"/>
      <c r="E866" s="48"/>
      <c r="F866" s="48"/>
      <c r="G866" s="48"/>
      <c r="H866" s="48"/>
      <c r="I866" s="49"/>
      <c r="J866" s="25"/>
      <c r="K866" s="25"/>
      <c r="L866" s="49"/>
      <c r="M866" s="25"/>
      <c r="N866" s="25"/>
      <c r="P866" s="19"/>
    </row>
    <row r="867" spans="1:16" ht="12.75" customHeight="1">
      <c r="A867" s="19"/>
      <c r="B867" s="19"/>
      <c r="C867" s="19"/>
      <c r="D867" s="50"/>
      <c r="E867" s="48"/>
      <c r="F867" s="48"/>
      <c r="G867" s="48"/>
      <c r="H867" s="48"/>
      <c r="I867" s="49"/>
      <c r="J867" s="25"/>
      <c r="K867" s="25"/>
      <c r="L867" s="49"/>
      <c r="M867" s="25"/>
      <c r="N867" s="25"/>
      <c r="P867" s="19"/>
    </row>
    <row r="868" spans="1:16" ht="12.75" customHeight="1">
      <c r="A868" s="19"/>
      <c r="B868" s="19"/>
      <c r="C868" s="19"/>
      <c r="D868" s="50"/>
      <c r="E868" s="48"/>
      <c r="F868" s="48"/>
      <c r="G868" s="48"/>
      <c r="H868" s="48"/>
      <c r="I868" s="49"/>
      <c r="J868" s="25"/>
      <c r="K868" s="25"/>
      <c r="L868" s="49"/>
      <c r="M868" s="25"/>
      <c r="N868" s="25"/>
      <c r="P868" s="19"/>
    </row>
    <row r="869" spans="1:16" ht="12.75" customHeight="1">
      <c r="A869" s="19"/>
      <c r="B869" s="19"/>
      <c r="C869" s="19"/>
      <c r="D869" s="50"/>
      <c r="E869" s="48"/>
      <c r="F869" s="48"/>
      <c r="G869" s="48"/>
      <c r="H869" s="48"/>
      <c r="I869" s="49"/>
      <c r="J869" s="25"/>
      <c r="K869" s="25"/>
      <c r="L869" s="49"/>
      <c r="M869" s="25"/>
      <c r="N869" s="25"/>
      <c r="P869" s="19"/>
    </row>
    <row r="870" spans="1:16" ht="12.75" customHeight="1">
      <c r="A870" s="19"/>
      <c r="B870" s="19"/>
      <c r="C870" s="19"/>
      <c r="D870" s="50"/>
      <c r="E870" s="48"/>
      <c r="F870" s="48"/>
      <c r="G870" s="48"/>
      <c r="H870" s="48"/>
      <c r="I870" s="49"/>
      <c r="J870" s="25"/>
      <c r="K870" s="25"/>
      <c r="L870" s="49"/>
      <c r="M870" s="25"/>
      <c r="N870" s="25"/>
      <c r="P870" s="19"/>
    </row>
    <row r="871" spans="1:16" ht="12.75" customHeight="1">
      <c r="A871" s="19"/>
      <c r="B871" s="19"/>
      <c r="C871" s="19"/>
      <c r="D871" s="50"/>
      <c r="E871" s="48"/>
      <c r="F871" s="48"/>
      <c r="G871" s="48"/>
      <c r="H871" s="48"/>
      <c r="I871" s="49"/>
      <c r="J871" s="25"/>
      <c r="K871" s="25"/>
      <c r="L871" s="49"/>
      <c r="M871" s="25"/>
      <c r="N871" s="25"/>
      <c r="P871" s="19"/>
    </row>
    <row r="872" spans="1:16" ht="12.75" customHeight="1">
      <c r="A872" s="19"/>
      <c r="B872" s="19"/>
      <c r="C872" s="19"/>
      <c r="D872" s="50"/>
      <c r="E872" s="48"/>
      <c r="F872" s="48"/>
      <c r="G872" s="48"/>
      <c r="H872" s="48"/>
      <c r="I872" s="49"/>
      <c r="J872" s="25"/>
      <c r="K872" s="25"/>
      <c r="L872" s="49"/>
      <c r="M872" s="25"/>
      <c r="N872" s="25"/>
      <c r="P872" s="19"/>
    </row>
    <row r="873" spans="1:16" ht="12.75" customHeight="1">
      <c r="A873" s="19"/>
      <c r="B873" s="19"/>
      <c r="C873" s="19"/>
      <c r="D873" s="50"/>
      <c r="E873" s="48"/>
      <c r="F873" s="48"/>
      <c r="G873" s="48"/>
      <c r="H873" s="48"/>
      <c r="I873" s="49"/>
      <c r="J873" s="25"/>
      <c r="K873" s="25"/>
      <c r="L873" s="49"/>
      <c r="M873" s="25"/>
      <c r="N873" s="25"/>
      <c r="P873" s="19"/>
    </row>
    <row r="874" spans="1:16" ht="12.75" customHeight="1">
      <c r="A874" s="19"/>
      <c r="B874" s="19"/>
      <c r="C874" s="19"/>
      <c r="D874" s="50"/>
      <c r="E874" s="48"/>
      <c r="F874" s="48"/>
      <c r="G874" s="48"/>
      <c r="H874" s="48"/>
      <c r="I874" s="49"/>
      <c r="J874" s="25"/>
      <c r="K874" s="25"/>
      <c r="L874" s="49"/>
      <c r="M874" s="25"/>
      <c r="N874" s="25"/>
      <c r="P874" s="19"/>
    </row>
    <row r="875" spans="1:16" ht="12.75" customHeight="1">
      <c r="A875" s="19"/>
      <c r="B875" s="19"/>
      <c r="C875" s="19"/>
      <c r="D875" s="50"/>
      <c r="E875" s="48"/>
      <c r="F875" s="48"/>
      <c r="G875" s="48"/>
      <c r="H875" s="48"/>
      <c r="I875" s="49"/>
      <c r="J875" s="25"/>
      <c r="K875" s="25"/>
      <c r="L875" s="49"/>
      <c r="M875" s="25"/>
      <c r="N875" s="25"/>
      <c r="P875" s="19"/>
    </row>
    <row r="876" spans="1:16" ht="12.75" customHeight="1">
      <c r="A876" s="19"/>
      <c r="B876" s="19"/>
      <c r="C876" s="19"/>
      <c r="D876" s="50"/>
      <c r="E876" s="48"/>
      <c r="F876" s="48"/>
      <c r="G876" s="48"/>
      <c r="H876" s="48"/>
      <c r="I876" s="49"/>
      <c r="J876" s="25"/>
      <c r="K876" s="25"/>
      <c r="L876" s="49"/>
      <c r="M876" s="25"/>
      <c r="N876" s="25"/>
      <c r="P876" s="19"/>
    </row>
    <row r="877" spans="1:16" ht="12.75" customHeight="1">
      <c r="A877" s="19"/>
      <c r="B877" s="19"/>
      <c r="C877" s="19"/>
      <c r="D877" s="50"/>
      <c r="E877" s="48"/>
      <c r="F877" s="48"/>
      <c r="G877" s="48"/>
      <c r="H877" s="48"/>
      <c r="I877" s="49"/>
      <c r="J877" s="25"/>
      <c r="K877" s="25"/>
      <c r="L877" s="49"/>
      <c r="M877" s="25"/>
      <c r="N877" s="25"/>
      <c r="P877" s="19"/>
    </row>
    <row r="878" spans="1:16" ht="12.75" customHeight="1">
      <c r="A878" s="19"/>
      <c r="B878" s="19"/>
      <c r="C878" s="19"/>
      <c r="D878" s="50"/>
      <c r="E878" s="48"/>
      <c r="F878" s="48"/>
      <c r="G878" s="48"/>
      <c r="H878" s="48"/>
      <c r="I878" s="49"/>
      <c r="J878" s="25"/>
      <c r="K878" s="25"/>
      <c r="L878" s="49"/>
      <c r="M878" s="25"/>
      <c r="N878" s="25"/>
      <c r="P878" s="19"/>
    </row>
    <row r="879" spans="1:16" ht="12.75" customHeight="1">
      <c r="A879" s="19"/>
      <c r="B879" s="19"/>
      <c r="C879" s="19"/>
      <c r="D879" s="50"/>
      <c r="E879" s="48"/>
      <c r="F879" s="48"/>
      <c r="G879" s="48"/>
      <c r="H879" s="48"/>
      <c r="I879" s="49"/>
      <c r="J879" s="25"/>
      <c r="K879" s="25"/>
      <c r="L879" s="49"/>
      <c r="M879" s="25"/>
      <c r="N879" s="25"/>
      <c r="P879" s="19"/>
    </row>
    <row r="880" spans="1:16" ht="12.75" customHeight="1">
      <c r="A880" s="19"/>
      <c r="B880" s="19"/>
      <c r="C880" s="19"/>
      <c r="D880" s="50"/>
      <c r="E880" s="48"/>
      <c r="F880" s="48"/>
      <c r="G880" s="48"/>
      <c r="H880" s="48"/>
      <c r="I880" s="49"/>
      <c r="J880" s="25"/>
      <c r="K880" s="25"/>
      <c r="L880" s="49"/>
      <c r="M880" s="25"/>
      <c r="N880" s="25"/>
      <c r="P880" s="19"/>
    </row>
    <row r="881" spans="1:16" ht="12.75" customHeight="1">
      <c r="A881" s="19"/>
      <c r="B881" s="19"/>
      <c r="C881" s="19"/>
      <c r="D881" s="50"/>
      <c r="E881" s="48"/>
      <c r="F881" s="48"/>
      <c r="G881" s="48"/>
      <c r="H881" s="48"/>
      <c r="I881" s="49"/>
      <c r="J881" s="25"/>
      <c r="K881" s="25"/>
      <c r="L881" s="49"/>
      <c r="M881" s="25"/>
      <c r="N881" s="25"/>
      <c r="P881" s="19"/>
    </row>
    <row r="882" spans="1:16" ht="12.75" customHeight="1">
      <c r="A882" s="19"/>
      <c r="B882" s="19"/>
      <c r="C882" s="19"/>
      <c r="D882" s="50"/>
      <c r="E882" s="48"/>
      <c r="F882" s="48"/>
      <c r="G882" s="48"/>
      <c r="H882" s="48"/>
      <c r="I882" s="49"/>
      <c r="J882" s="25"/>
      <c r="K882" s="25"/>
      <c r="L882" s="49"/>
      <c r="M882" s="25"/>
      <c r="N882" s="25"/>
      <c r="P882" s="19"/>
    </row>
    <row r="883" spans="1:16" ht="12.75" customHeight="1">
      <c r="A883" s="19"/>
      <c r="B883" s="19"/>
      <c r="C883" s="19"/>
      <c r="D883" s="50"/>
      <c r="E883" s="48"/>
      <c r="F883" s="48"/>
      <c r="G883" s="48"/>
      <c r="H883" s="48"/>
      <c r="I883" s="49"/>
      <c r="J883" s="25"/>
      <c r="K883" s="25"/>
      <c r="L883" s="49"/>
      <c r="M883" s="25"/>
      <c r="N883" s="25"/>
      <c r="P883" s="19"/>
    </row>
    <row r="884" spans="1:16" ht="12.75" customHeight="1">
      <c r="A884" s="19"/>
      <c r="B884" s="19"/>
      <c r="C884" s="19"/>
      <c r="D884" s="50"/>
      <c r="E884" s="48"/>
      <c r="F884" s="48"/>
      <c r="G884" s="48"/>
      <c r="H884" s="48"/>
      <c r="I884" s="49"/>
      <c r="J884" s="25"/>
      <c r="K884" s="25"/>
      <c r="L884" s="49"/>
      <c r="M884" s="25"/>
      <c r="N884" s="25"/>
      <c r="P884" s="19"/>
    </row>
    <row r="885" spans="1:16" ht="12.75" customHeight="1">
      <c r="A885" s="19"/>
      <c r="B885" s="19"/>
      <c r="C885" s="19"/>
      <c r="D885" s="50"/>
      <c r="E885" s="48"/>
      <c r="F885" s="48"/>
      <c r="G885" s="48"/>
      <c r="H885" s="48"/>
      <c r="I885" s="49"/>
      <c r="J885" s="25"/>
      <c r="K885" s="25"/>
      <c r="L885" s="49"/>
      <c r="M885" s="25"/>
      <c r="N885" s="25"/>
      <c r="P885" s="19"/>
    </row>
    <row r="886" spans="1:16" ht="12.75" customHeight="1">
      <c r="A886" s="19"/>
      <c r="B886" s="19"/>
      <c r="C886" s="19"/>
      <c r="D886" s="50"/>
      <c r="E886" s="48"/>
      <c r="F886" s="48"/>
      <c r="G886" s="48"/>
      <c r="H886" s="48"/>
      <c r="I886" s="49"/>
      <c r="J886" s="25"/>
      <c r="K886" s="25"/>
      <c r="L886" s="49"/>
      <c r="M886" s="25"/>
      <c r="N886" s="25"/>
      <c r="P886" s="19"/>
    </row>
    <row r="887" spans="1:16" ht="12.75" customHeight="1">
      <c r="A887" s="19"/>
      <c r="B887" s="19"/>
      <c r="C887" s="19"/>
      <c r="D887" s="50"/>
      <c r="E887" s="48"/>
      <c r="F887" s="48"/>
      <c r="G887" s="48"/>
      <c r="H887" s="48"/>
      <c r="I887" s="49"/>
      <c r="J887" s="25"/>
      <c r="K887" s="25"/>
      <c r="L887" s="49"/>
      <c r="M887" s="25"/>
      <c r="N887" s="25"/>
      <c r="P887" s="19"/>
    </row>
    <row r="888" spans="1:16" ht="12.75" customHeight="1">
      <c r="A888" s="19"/>
      <c r="B888" s="19"/>
      <c r="C888" s="19"/>
      <c r="D888" s="50"/>
      <c r="E888" s="48"/>
      <c r="F888" s="48"/>
      <c r="G888" s="48"/>
      <c r="H888" s="48"/>
      <c r="I888" s="49"/>
      <c r="J888" s="25"/>
      <c r="K888" s="25"/>
      <c r="L888" s="49"/>
      <c r="M888" s="25"/>
      <c r="N888" s="25"/>
      <c r="P888" s="19"/>
    </row>
    <row r="889" spans="1:16" ht="12.75" customHeight="1">
      <c r="A889" s="19"/>
      <c r="B889" s="19"/>
      <c r="C889" s="19"/>
      <c r="D889" s="50"/>
      <c r="E889" s="48"/>
      <c r="F889" s="48"/>
      <c r="G889" s="48"/>
      <c r="H889" s="48"/>
      <c r="I889" s="49"/>
      <c r="J889" s="25"/>
      <c r="K889" s="25"/>
      <c r="L889" s="49"/>
      <c r="M889" s="25"/>
      <c r="N889" s="25"/>
      <c r="P889" s="19"/>
    </row>
    <row r="890" spans="1:16" ht="12.75" customHeight="1">
      <c r="A890" s="19"/>
      <c r="B890" s="19"/>
      <c r="C890" s="19"/>
      <c r="D890" s="50"/>
      <c r="E890" s="48"/>
      <c r="F890" s="48"/>
      <c r="G890" s="48"/>
      <c r="H890" s="48"/>
      <c r="I890" s="49"/>
      <c r="J890" s="25"/>
      <c r="K890" s="25"/>
      <c r="L890" s="49"/>
      <c r="M890" s="25"/>
      <c r="N890" s="25"/>
      <c r="P890" s="19"/>
    </row>
    <row r="891" spans="1:16" ht="12.75" customHeight="1">
      <c r="A891" s="19"/>
      <c r="B891" s="19"/>
      <c r="C891" s="19"/>
      <c r="D891" s="50"/>
      <c r="E891" s="48"/>
      <c r="F891" s="48"/>
      <c r="G891" s="48"/>
      <c r="H891" s="48"/>
      <c r="I891" s="49"/>
      <c r="J891" s="25"/>
      <c r="K891" s="25"/>
      <c r="L891" s="49"/>
      <c r="M891" s="25"/>
      <c r="N891" s="25"/>
      <c r="P891" s="19"/>
    </row>
    <row r="892" spans="1:16" ht="12.75" customHeight="1">
      <c r="A892" s="19"/>
      <c r="B892" s="19"/>
      <c r="C892" s="19"/>
      <c r="D892" s="50"/>
      <c r="E892" s="48"/>
      <c r="F892" s="48"/>
      <c r="G892" s="48"/>
      <c r="H892" s="48"/>
      <c r="I892" s="49"/>
      <c r="J892" s="25"/>
      <c r="K892" s="25"/>
      <c r="L892" s="49"/>
      <c r="M892" s="25"/>
      <c r="N892" s="25"/>
      <c r="P892" s="19"/>
    </row>
    <row r="893" spans="1:16" ht="12.75" customHeight="1">
      <c r="A893" s="19"/>
      <c r="B893" s="19"/>
      <c r="C893" s="19"/>
      <c r="D893" s="50"/>
      <c r="E893" s="48"/>
      <c r="F893" s="48"/>
      <c r="G893" s="48"/>
      <c r="H893" s="48"/>
      <c r="I893" s="49"/>
      <c r="J893" s="25"/>
      <c r="K893" s="25"/>
      <c r="L893" s="49"/>
      <c r="M893" s="25"/>
      <c r="N893" s="25"/>
      <c r="P893" s="19"/>
    </row>
    <row r="894" spans="1:16" ht="12.75" customHeight="1">
      <c r="A894" s="19"/>
      <c r="B894" s="19"/>
      <c r="C894" s="19"/>
      <c r="D894" s="50"/>
      <c r="E894" s="48"/>
      <c r="F894" s="48"/>
      <c r="G894" s="48"/>
      <c r="H894" s="48"/>
      <c r="I894" s="49"/>
      <c r="J894" s="25"/>
      <c r="K894" s="25"/>
      <c r="L894" s="49"/>
      <c r="M894" s="25"/>
      <c r="N894" s="25"/>
      <c r="P894" s="19"/>
    </row>
    <row r="895" spans="1:16" ht="12.75" customHeight="1">
      <c r="A895" s="19"/>
      <c r="B895" s="19"/>
      <c r="C895" s="19"/>
      <c r="D895" s="50"/>
      <c r="E895" s="48"/>
      <c r="F895" s="48"/>
      <c r="G895" s="48"/>
      <c r="H895" s="48"/>
      <c r="I895" s="49"/>
      <c r="J895" s="25"/>
      <c r="K895" s="25"/>
      <c r="L895" s="49"/>
      <c r="M895" s="25"/>
      <c r="N895" s="25"/>
      <c r="P895" s="19"/>
    </row>
    <row r="896" spans="1:16" ht="12.75" customHeight="1">
      <c r="A896" s="19"/>
      <c r="B896" s="19"/>
      <c r="C896" s="19"/>
      <c r="D896" s="50"/>
      <c r="E896" s="48"/>
      <c r="F896" s="48"/>
      <c r="G896" s="48"/>
      <c r="H896" s="48"/>
      <c r="I896" s="49"/>
      <c r="J896" s="25"/>
      <c r="K896" s="25"/>
      <c r="L896" s="49"/>
      <c r="M896" s="25"/>
      <c r="N896" s="25"/>
      <c r="P896" s="19"/>
    </row>
    <row r="897" spans="1:16" ht="12.75" customHeight="1">
      <c r="A897" s="19"/>
      <c r="B897" s="19"/>
      <c r="C897" s="19"/>
      <c r="D897" s="50"/>
      <c r="E897" s="48"/>
      <c r="F897" s="48"/>
      <c r="G897" s="48"/>
      <c r="H897" s="48"/>
      <c r="I897" s="49"/>
      <c r="J897" s="25"/>
      <c r="K897" s="25"/>
      <c r="L897" s="49"/>
      <c r="M897" s="25"/>
      <c r="N897" s="25"/>
      <c r="P897" s="19"/>
    </row>
    <row r="898" spans="1:16" ht="12.75" customHeight="1">
      <c r="A898" s="19"/>
      <c r="B898" s="19"/>
      <c r="C898" s="19"/>
      <c r="D898" s="50"/>
      <c r="E898" s="48"/>
      <c r="F898" s="48"/>
      <c r="G898" s="48"/>
      <c r="H898" s="48"/>
      <c r="I898" s="49"/>
      <c r="J898" s="25"/>
      <c r="K898" s="25"/>
      <c r="L898" s="49"/>
      <c r="M898" s="25"/>
      <c r="N898" s="25"/>
      <c r="P898" s="19"/>
    </row>
    <row r="899" spans="1:16" ht="12.75" customHeight="1">
      <c r="A899" s="19"/>
      <c r="B899" s="19"/>
      <c r="C899" s="19"/>
      <c r="D899" s="50"/>
      <c r="E899" s="48"/>
      <c r="F899" s="48"/>
      <c r="G899" s="48"/>
      <c r="H899" s="48"/>
      <c r="I899" s="49"/>
      <c r="J899" s="25"/>
      <c r="K899" s="25"/>
      <c r="L899" s="49"/>
      <c r="M899" s="25"/>
      <c r="N899" s="25"/>
      <c r="P899" s="19"/>
    </row>
    <row r="900" spans="1:16" ht="12.75" customHeight="1">
      <c r="A900" s="19"/>
      <c r="B900" s="19"/>
      <c r="C900" s="19"/>
      <c r="D900" s="50"/>
      <c r="E900" s="48"/>
      <c r="F900" s="48"/>
      <c r="G900" s="48"/>
      <c r="H900" s="48"/>
      <c r="I900" s="49"/>
      <c r="J900" s="25"/>
      <c r="K900" s="25"/>
      <c r="L900" s="49"/>
      <c r="M900" s="25"/>
      <c r="N900" s="25"/>
      <c r="P900" s="19"/>
    </row>
    <row r="901" spans="1:16" ht="12.75" customHeight="1">
      <c r="A901" s="19"/>
      <c r="B901" s="19"/>
      <c r="C901" s="19"/>
      <c r="D901" s="50"/>
      <c r="E901" s="48"/>
      <c r="F901" s="48"/>
      <c r="G901" s="48"/>
      <c r="H901" s="48"/>
      <c r="I901" s="49"/>
      <c r="J901" s="25"/>
      <c r="K901" s="25"/>
      <c r="L901" s="49"/>
      <c r="M901" s="25"/>
      <c r="N901" s="25"/>
      <c r="P901" s="19"/>
    </row>
    <row r="902" spans="1:16" ht="12.75" customHeight="1">
      <c r="A902" s="19"/>
      <c r="B902" s="19"/>
      <c r="C902" s="19"/>
      <c r="D902" s="50"/>
      <c r="E902" s="48"/>
      <c r="F902" s="48"/>
      <c r="G902" s="48"/>
      <c r="H902" s="48"/>
      <c r="I902" s="49"/>
      <c r="J902" s="25"/>
      <c r="K902" s="25"/>
      <c r="L902" s="49"/>
      <c r="M902" s="25"/>
      <c r="N902" s="25"/>
      <c r="P902" s="19"/>
    </row>
    <row r="903" spans="1:16" ht="12.75" customHeight="1">
      <c r="A903" s="19"/>
      <c r="B903" s="19"/>
      <c r="C903" s="19"/>
      <c r="D903" s="50"/>
      <c r="E903" s="48"/>
      <c r="F903" s="48"/>
      <c r="G903" s="48"/>
      <c r="H903" s="48"/>
      <c r="I903" s="49"/>
      <c r="J903" s="25"/>
      <c r="K903" s="25"/>
      <c r="L903" s="49"/>
      <c r="M903" s="25"/>
      <c r="N903" s="25"/>
      <c r="P903" s="19"/>
    </row>
    <row r="904" spans="1:16" ht="12.75" customHeight="1">
      <c r="A904" s="19"/>
      <c r="B904" s="19"/>
      <c r="C904" s="19"/>
      <c r="D904" s="50"/>
      <c r="E904" s="48"/>
      <c r="F904" s="48"/>
      <c r="G904" s="48"/>
      <c r="H904" s="48"/>
      <c r="I904" s="49"/>
      <c r="J904" s="25"/>
      <c r="K904" s="25"/>
      <c r="L904" s="49"/>
      <c r="M904" s="25"/>
      <c r="N904" s="25"/>
      <c r="P904" s="19"/>
    </row>
    <row r="905" spans="1:16" ht="12.75" customHeight="1">
      <c r="A905" s="19"/>
      <c r="B905" s="19"/>
      <c r="C905" s="19"/>
      <c r="D905" s="50"/>
      <c r="E905" s="48"/>
      <c r="F905" s="48"/>
      <c r="G905" s="48"/>
      <c r="H905" s="48"/>
      <c r="I905" s="49"/>
      <c r="J905" s="25"/>
      <c r="K905" s="25"/>
      <c r="L905" s="49"/>
      <c r="M905" s="25"/>
      <c r="N905" s="25"/>
      <c r="P905" s="19"/>
    </row>
    <row r="906" spans="1:16" ht="12.75" customHeight="1">
      <c r="A906" s="19"/>
      <c r="B906" s="19"/>
      <c r="C906" s="19"/>
      <c r="D906" s="50"/>
      <c r="E906" s="48"/>
      <c r="F906" s="48"/>
      <c r="G906" s="48"/>
      <c r="H906" s="48"/>
      <c r="I906" s="49"/>
      <c r="J906" s="25"/>
      <c r="K906" s="25"/>
      <c r="L906" s="49"/>
      <c r="M906" s="25"/>
      <c r="N906" s="25"/>
      <c r="P906" s="19"/>
    </row>
    <row r="907" spans="1:16" ht="12.75" customHeight="1">
      <c r="A907" s="19"/>
      <c r="B907" s="19"/>
      <c r="C907" s="19"/>
      <c r="D907" s="50"/>
      <c r="E907" s="48"/>
      <c r="F907" s="48"/>
      <c r="G907" s="48"/>
      <c r="H907" s="48"/>
      <c r="I907" s="49"/>
      <c r="J907" s="25"/>
      <c r="K907" s="25"/>
      <c r="L907" s="49"/>
      <c r="M907" s="25"/>
      <c r="N907" s="25"/>
      <c r="P907" s="19"/>
    </row>
    <row r="908" spans="1:16" ht="12.75" customHeight="1">
      <c r="A908" s="19"/>
      <c r="B908" s="19"/>
      <c r="C908" s="19"/>
      <c r="D908" s="50"/>
      <c r="E908" s="48"/>
      <c r="F908" s="48"/>
      <c r="G908" s="48"/>
      <c r="H908" s="48"/>
      <c r="I908" s="49"/>
      <c r="J908" s="25"/>
      <c r="K908" s="25"/>
      <c r="L908" s="49"/>
      <c r="M908" s="25"/>
      <c r="N908" s="25"/>
      <c r="P908" s="19"/>
    </row>
    <row r="909" spans="1:16" ht="12.75" customHeight="1">
      <c r="A909" s="19"/>
      <c r="B909" s="19"/>
      <c r="C909" s="19"/>
      <c r="D909" s="50"/>
      <c r="E909" s="48"/>
      <c r="F909" s="48"/>
      <c r="G909" s="48"/>
      <c r="H909" s="48"/>
      <c r="I909" s="49"/>
      <c r="J909" s="25"/>
      <c r="K909" s="25"/>
      <c r="L909" s="49"/>
      <c r="M909" s="25"/>
      <c r="N909" s="25"/>
      <c r="P909" s="19"/>
    </row>
    <row r="910" spans="1:16" ht="12.75" customHeight="1">
      <c r="A910" s="19"/>
      <c r="B910" s="19"/>
      <c r="C910" s="19"/>
      <c r="D910" s="50"/>
      <c r="E910" s="48"/>
      <c r="F910" s="48"/>
      <c r="G910" s="48"/>
      <c r="H910" s="48"/>
      <c r="I910" s="49"/>
      <c r="J910" s="25"/>
      <c r="K910" s="25"/>
      <c r="L910" s="49"/>
      <c r="M910" s="25"/>
      <c r="N910" s="25"/>
      <c r="P910" s="19"/>
    </row>
    <row r="911" spans="1:16" ht="12.75" customHeight="1">
      <c r="A911" s="19"/>
      <c r="B911" s="19"/>
      <c r="C911" s="19"/>
      <c r="D911" s="50"/>
      <c r="E911" s="48"/>
      <c r="F911" s="48"/>
      <c r="G911" s="48"/>
      <c r="H911" s="48"/>
      <c r="I911" s="49"/>
      <c r="J911" s="25"/>
      <c r="K911" s="25"/>
      <c r="L911" s="49"/>
      <c r="M911" s="25"/>
      <c r="N911" s="25"/>
      <c r="P911" s="19"/>
    </row>
    <row r="912" spans="1:16" ht="12.75" customHeight="1">
      <c r="A912" s="19"/>
      <c r="B912" s="19"/>
      <c r="C912" s="19"/>
      <c r="D912" s="50"/>
      <c r="E912" s="48"/>
      <c r="F912" s="48"/>
      <c r="G912" s="48"/>
      <c r="H912" s="48"/>
      <c r="I912" s="49"/>
      <c r="J912" s="25"/>
      <c r="K912" s="25"/>
      <c r="L912" s="49"/>
      <c r="M912" s="25"/>
      <c r="N912" s="25"/>
      <c r="P912" s="19"/>
    </row>
    <row r="913" spans="1:16" ht="12.75" customHeight="1">
      <c r="A913" s="19"/>
      <c r="B913" s="19"/>
      <c r="C913" s="19"/>
      <c r="D913" s="50"/>
      <c r="E913" s="48"/>
      <c r="F913" s="48"/>
      <c r="G913" s="48"/>
      <c r="H913" s="48"/>
      <c r="I913" s="49"/>
      <c r="J913" s="25"/>
      <c r="K913" s="25"/>
      <c r="L913" s="49"/>
      <c r="M913" s="25"/>
      <c r="N913" s="25"/>
      <c r="P913" s="19"/>
    </row>
    <row r="914" spans="1:16" ht="12.75" customHeight="1">
      <c r="A914" s="19"/>
      <c r="B914" s="19"/>
      <c r="C914" s="19"/>
      <c r="D914" s="50"/>
      <c r="E914" s="48"/>
      <c r="F914" s="48"/>
      <c r="G914" s="48"/>
      <c r="H914" s="48"/>
      <c r="I914" s="49"/>
      <c r="J914" s="25"/>
      <c r="K914" s="25"/>
      <c r="L914" s="49"/>
      <c r="M914" s="25"/>
      <c r="N914" s="25"/>
      <c r="P914" s="19"/>
    </row>
    <row r="915" spans="1:16" ht="12.75" customHeight="1">
      <c r="A915" s="19"/>
      <c r="B915" s="19"/>
      <c r="C915" s="19"/>
      <c r="D915" s="50"/>
      <c r="E915" s="48"/>
      <c r="F915" s="48"/>
      <c r="G915" s="48"/>
      <c r="H915" s="48"/>
      <c r="I915" s="49"/>
      <c r="J915" s="25"/>
      <c r="K915" s="25"/>
      <c r="L915" s="49"/>
      <c r="M915" s="25"/>
      <c r="N915" s="25"/>
      <c r="P915" s="19"/>
    </row>
    <row r="916" spans="1:16" ht="12.75" customHeight="1">
      <c r="A916" s="19"/>
      <c r="B916" s="19"/>
      <c r="C916" s="19"/>
      <c r="D916" s="50"/>
      <c r="E916" s="48"/>
      <c r="F916" s="48"/>
      <c r="G916" s="48"/>
      <c r="H916" s="48"/>
      <c r="I916" s="49"/>
      <c r="J916" s="25"/>
      <c r="K916" s="25"/>
      <c r="L916" s="49"/>
      <c r="M916" s="25"/>
      <c r="N916" s="25"/>
      <c r="P916" s="19"/>
    </row>
    <row r="917" spans="1:16" ht="12.75" customHeight="1">
      <c r="A917" s="19"/>
      <c r="B917" s="19"/>
      <c r="C917" s="19"/>
      <c r="D917" s="50"/>
      <c r="E917" s="48"/>
      <c r="F917" s="48"/>
      <c r="G917" s="48"/>
      <c r="H917" s="48"/>
      <c r="I917" s="49"/>
      <c r="J917" s="25"/>
      <c r="K917" s="25"/>
      <c r="L917" s="49"/>
      <c r="M917" s="25"/>
      <c r="N917" s="25"/>
      <c r="P917" s="19"/>
    </row>
    <row r="918" spans="1:16" ht="12.75" customHeight="1">
      <c r="A918" s="19"/>
      <c r="B918" s="19"/>
      <c r="C918" s="19"/>
      <c r="D918" s="50"/>
      <c r="E918" s="48"/>
      <c r="F918" s="48"/>
      <c r="G918" s="48"/>
      <c r="H918" s="48"/>
      <c r="I918" s="49"/>
      <c r="J918" s="25"/>
      <c r="K918" s="25"/>
      <c r="L918" s="49"/>
      <c r="M918" s="25"/>
      <c r="N918" s="25"/>
      <c r="P918" s="19"/>
    </row>
    <row r="919" spans="1:16" ht="12.75" customHeight="1">
      <c r="A919" s="19"/>
      <c r="B919" s="19"/>
      <c r="C919" s="19"/>
      <c r="D919" s="50"/>
      <c r="E919" s="48"/>
      <c r="F919" s="48"/>
      <c r="G919" s="48"/>
      <c r="H919" s="48"/>
      <c r="I919" s="49"/>
      <c r="J919" s="25"/>
      <c r="K919" s="25"/>
      <c r="L919" s="49"/>
      <c r="M919" s="25"/>
      <c r="N919" s="25"/>
      <c r="P919" s="19"/>
    </row>
    <row r="920" spans="1:16" ht="12.75" customHeight="1">
      <c r="A920" s="19"/>
      <c r="B920" s="19"/>
      <c r="C920" s="19"/>
      <c r="D920" s="50"/>
      <c r="E920" s="48"/>
      <c r="F920" s="48"/>
      <c r="G920" s="48"/>
      <c r="H920" s="48"/>
      <c r="I920" s="49"/>
      <c r="J920" s="25"/>
      <c r="K920" s="25"/>
      <c r="L920" s="49"/>
      <c r="M920" s="25"/>
      <c r="N920" s="25"/>
      <c r="P920" s="19"/>
    </row>
    <row r="921" spans="1:16" ht="12.75" customHeight="1">
      <c r="A921" s="19"/>
      <c r="B921" s="19"/>
      <c r="C921" s="19"/>
      <c r="D921" s="50"/>
      <c r="E921" s="48"/>
      <c r="F921" s="48"/>
      <c r="G921" s="48"/>
      <c r="H921" s="48"/>
      <c r="I921" s="49"/>
      <c r="J921" s="25"/>
      <c r="K921" s="25"/>
      <c r="L921" s="49"/>
      <c r="M921" s="25"/>
      <c r="N921" s="25"/>
      <c r="P921" s="19"/>
    </row>
    <row r="922" spans="1:16" ht="12.75" customHeight="1">
      <c r="A922" s="19"/>
      <c r="B922" s="19"/>
      <c r="C922" s="19"/>
      <c r="D922" s="50"/>
      <c r="E922" s="48"/>
      <c r="F922" s="48"/>
      <c r="G922" s="48"/>
      <c r="H922" s="48"/>
      <c r="I922" s="49"/>
      <c r="J922" s="25"/>
      <c r="K922" s="25"/>
      <c r="L922" s="49"/>
      <c r="M922" s="25"/>
      <c r="N922" s="25"/>
      <c r="P922" s="19"/>
    </row>
    <row r="923" spans="1:16" ht="12.75" customHeight="1">
      <c r="A923" s="19"/>
      <c r="B923" s="19"/>
      <c r="C923" s="19"/>
      <c r="D923" s="50"/>
      <c r="E923" s="48"/>
      <c r="F923" s="48"/>
      <c r="G923" s="48"/>
      <c r="H923" s="48"/>
      <c r="I923" s="49"/>
      <c r="J923" s="25"/>
      <c r="K923" s="25"/>
      <c r="L923" s="49"/>
      <c r="M923" s="25"/>
      <c r="N923" s="25"/>
      <c r="P923" s="19"/>
    </row>
    <row r="924" spans="1:16" ht="12.75" customHeight="1">
      <c r="A924" s="19"/>
      <c r="B924" s="19"/>
      <c r="C924" s="19"/>
      <c r="D924" s="50"/>
      <c r="E924" s="48"/>
      <c r="F924" s="48"/>
      <c r="G924" s="48"/>
      <c r="H924" s="48"/>
      <c r="I924" s="49"/>
      <c r="J924" s="25"/>
      <c r="K924" s="25"/>
      <c r="L924" s="49"/>
      <c r="M924" s="25"/>
      <c r="N924" s="25"/>
      <c r="P924" s="19"/>
    </row>
    <row r="925" spans="1:16" ht="12.75" customHeight="1">
      <c r="A925" s="19"/>
      <c r="B925" s="19"/>
      <c r="C925" s="19"/>
      <c r="D925" s="50"/>
      <c r="E925" s="48"/>
      <c r="F925" s="48"/>
      <c r="G925" s="48"/>
      <c r="H925" s="48"/>
      <c r="I925" s="49"/>
      <c r="J925" s="25"/>
      <c r="K925" s="25"/>
      <c r="L925" s="49"/>
      <c r="M925" s="25"/>
      <c r="N925" s="25"/>
      <c r="P925" s="19"/>
    </row>
    <row r="926" spans="1:16" ht="12.75" customHeight="1">
      <c r="A926" s="19"/>
      <c r="B926" s="19"/>
      <c r="C926" s="19"/>
      <c r="D926" s="50"/>
      <c r="E926" s="48"/>
      <c r="F926" s="48"/>
      <c r="G926" s="48"/>
      <c r="H926" s="48"/>
      <c r="I926" s="49"/>
      <c r="J926" s="25"/>
      <c r="K926" s="25"/>
      <c r="L926" s="49"/>
      <c r="M926" s="25"/>
      <c r="N926" s="25"/>
      <c r="P926" s="19"/>
    </row>
    <row r="927" spans="1:16" ht="12.75" customHeight="1">
      <c r="A927" s="19"/>
      <c r="B927" s="19"/>
      <c r="C927" s="19"/>
      <c r="D927" s="50"/>
      <c r="E927" s="48"/>
      <c r="F927" s="48"/>
      <c r="G927" s="48"/>
      <c r="H927" s="48"/>
      <c r="I927" s="49"/>
      <c r="J927" s="25"/>
      <c r="K927" s="25"/>
      <c r="L927" s="49"/>
      <c r="M927" s="25"/>
      <c r="N927" s="25"/>
      <c r="P927" s="19"/>
    </row>
    <row r="928" spans="1:16" ht="12.75" customHeight="1">
      <c r="A928" s="19"/>
      <c r="B928" s="19"/>
      <c r="C928" s="19"/>
      <c r="D928" s="50"/>
      <c r="E928" s="48"/>
      <c r="F928" s="48"/>
      <c r="G928" s="48"/>
      <c r="H928" s="48"/>
      <c r="I928" s="49"/>
      <c r="J928" s="25"/>
      <c r="K928" s="25"/>
      <c r="L928" s="49"/>
      <c r="M928" s="25"/>
      <c r="N928" s="25"/>
      <c r="P928" s="19"/>
    </row>
    <row r="929" spans="1:16" ht="12.75" customHeight="1">
      <c r="A929" s="19"/>
      <c r="B929" s="19"/>
      <c r="C929" s="19"/>
      <c r="D929" s="50"/>
      <c r="E929" s="48"/>
      <c r="F929" s="48"/>
      <c r="G929" s="48"/>
      <c r="H929" s="48"/>
      <c r="I929" s="49"/>
      <c r="J929" s="25"/>
      <c r="K929" s="25"/>
      <c r="L929" s="49"/>
      <c r="M929" s="25"/>
      <c r="N929" s="25"/>
      <c r="P929" s="19"/>
    </row>
    <row r="930" spans="1:16" ht="12.75" customHeight="1">
      <c r="A930" s="19"/>
      <c r="B930" s="19"/>
      <c r="C930" s="19"/>
      <c r="D930" s="50"/>
      <c r="E930" s="48"/>
      <c r="F930" s="48"/>
      <c r="G930" s="48"/>
      <c r="H930" s="48"/>
      <c r="I930" s="49"/>
      <c r="J930" s="25"/>
      <c r="K930" s="25"/>
      <c r="L930" s="49"/>
      <c r="M930" s="25"/>
      <c r="N930" s="25"/>
      <c r="P930" s="19"/>
    </row>
    <row r="931" spans="1:16" ht="12.75" customHeight="1">
      <c r="A931" s="19"/>
      <c r="B931" s="19"/>
      <c r="C931" s="19"/>
      <c r="D931" s="50"/>
      <c r="E931" s="48"/>
      <c r="F931" s="48"/>
      <c r="G931" s="48"/>
      <c r="H931" s="48"/>
      <c r="I931" s="49"/>
      <c r="J931" s="25"/>
      <c r="K931" s="25"/>
      <c r="L931" s="49"/>
      <c r="M931" s="25"/>
      <c r="N931" s="25"/>
      <c r="P931" s="19"/>
    </row>
    <row r="932" spans="1:16" ht="12.75" customHeight="1">
      <c r="A932" s="19"/>
      <c r="B932" s="19"/>
      <c r="C932" s="19"/>
      <c r="D932" s="50"/>
      <c r="E932" s="48"/>
      <c r="F932" s="48"/>
      <c r="G932" s="48"/>
      <c r="H932" s="48"/>
      <c r="I932" s="49"/>
      <c r="J932" s="25"/>
      <c r="K932" s="25"/>
      <c r="L932" s="49"/>
      <c r="M932" s="25"/>
      <c r="N932" s="25"/>
      <c r="P932" s="19"/>
    </row>
    <row r="933" spans="1:16" ht="12.75" customHeight="1">
      <c r="A933" s="19"/>
      <c r="B933" s="19"/>
      <c r="C933" s="19"/>
      <c r="D933" s="50"/>
      <c r="E933" s="48"/>
      <c r="F933" s="48"/>
      <c r="G933" s="48"/>
      <c r="H933" s="48"/>
      <c r="I933" s="49"/>
      <c r="J933" s="25"/>
      <c r="K933" s="25"/>
      <c r="L933" s="49"/>
      <c r="M933" s="25"/>
      <c r="N933" s="25"/>
      <c r="P933" s="19"/>
    </row>
    <row r="934" spans="1:16" ht="12.75" customHeight="1">
      <c r="A934" s="19"/>
      <c r="B934" s="19"/>
      <c r="C934" s="19"/>
      <c r="D934" s="50"/>
      <c r="E934" s="48"/>
      <c r="F934" s="48"/>
      <c r="G934" s="48"/>
      <c r="H934" s="48"/>
      <c r="I934" s="49"/>
      <c r="J934" s="25"/>
      <c r="K934" s="25"/>
      <c r="L934" s="49"/>
      <c r="M934" s="25"/>
      <c r="N934" s="25"/>
      <c r="P934" s="19"/>
    </row>
    <row r="935" spans="1:16" ht="12.75" customHeight="1">
      <c r="A935" s="19"/>
      <c r="B935" s="19"/>
      <c r="C935" s="19"/>
      <c r="D935" s="50"/>
      <c r="E935" s="48"/>
      <c r="F935" s="48"/>
      <c r="G935" s="48"/>
      <c r="H935" s="48"/>
      <c r="I935" s="49"/>
      <c r="J935" s="25"/>
      <c r="K935" s="25"/>
      <c r="L935" s="49"/>
      <c r="M935" s="25"/>
      <c r="N935" s="25"/>
      <c r="P935" s="19"/>
    </row>
    <row r="936" spans="1:16" ht="12.75" customHeight="1">
      <c r="A936" s="19"/>
      <c r="B936" s="19"/>
      <c r="C936" s="19"/>
      <c r="D936" s="50"/>
      <c r="E936" s="48"/>
      <c r="F936" s="48"/>
      <c r="G936" s="48"/>
      <c r="H936" s="48"/>
      <c r="I936" s="49"/>
      <c r="J936" s="25"/>
      <c r="K936" s="25"/>
      <c r="L936" s="49"/>
      <c r="M936" s="25"/>
      <c r="N936" s="25"/>
      <c r="P936" s="19"/>
    </row>
    <row r="937" spans="1:16" ht="12.75" customHeight="1">
      <c r="A937" s="19"/>
      <c r="B937" s="19"/>
      <c r="C937" s="19"/>
      <c r="D937" s="50"/>
      <c r="E937" s="48"/>
      <c r="F937" s="48"/>
      <c r="G937" s="48"/>
      <c r="H937" s="48"/>
      <c r="I937" s="49"/>
      <c r="J937" s="25"/>
      <c r="K937" s="25"/>
      <c r="L937" s="49"/>
      <c r="M937" s="25"/>
      <c r="N937" s="25"/>
      <c r="P937" s="19"/>
    </row>
    <row r="938" spans="1:16" ht="12.75" customHeight="1">
      <c r="A938" s="19"/>
      <c r="B938" s="19"/>
      <c r="C938" s="19"/>
      <c r="D938" s="50"/>
      <c r="E938" s="48"/>
      <c r="F938" s="48"/>
      <c r="G938" s="48"/>
      <c r="H938" s="48"/>
      <c r="I938" s="49"/>
      <c r="J938" s="25"/>
      <c r="K938" s="25"/>
      <c r="L938" s="49"/>
      <c r="M938" s="25"/>
      <c r="N938" s="25"/>
      <c r="P938" s="19"/>
    </row>
    <row r="939" spans="1:16" ht="12.75" customHeight="1">
      <c r="A939" s="19"/>
      <c r="B939" s="19"/>
      <c r="C939" s="19"/>
      <c r="D939" s="50"/>
      <c r="E939" s="48"/>
      <c r="F939" s="48"/>
      <c r="G939" s="48"/>
      <c r="H939" s="48"/>
      <c r="I939" s="49"/>
      <c r="J939" s="25"/>
      <c r="K939" s="25"/>
      <c r="L939" s="49"/>
      <c r="M939" s="25"/>
      <c r="N939" s="25"/>
      <c r="P939" s="19"/>
    </row>
    <row r="940" spans="1:16" ht="12.75" customHeight="1">
      <c r="A940" s="19"/>
      <c r="B940" s="19"/>
      <c r="C940" s="19"/>
      <c r="D940" s="50"/>
      <c r="E940" s="48"/>
      <c r="F940" s="48"/>
      <c r="G940" s="48"/>
      <c r="H940" s="48"/>
      <c r="I940" s="49"/>
      <c r="J940" s="25"/>
      <c r="K940" s="25"/>
      <c r="L940" s="49"/>
      <c r="M940" s="25"/>
      <c r="N940" s="25"/>
      <c r="P940" s="19"/>
    </row>
    <row r="941" spans="1:16" ht="12.75" customHeight="1">
      <c r="A941" s="19"/>
      <c r="B941" s="19"/>
      <c r="C941" s="19"/>
      <c r="D941" s="50"/>
      <c r="E941" s="48"/>
      <c r="F941" s="48"/>
      <c r="G941" s="48"/>
      <c r="H941" s="48"/>
      <c r="I941" s="49"/>
      <c r="J941" s="25"/>
      <c r="K941" s="25"/>
      <c r="L941" s="49"/>
      <c r="M941" s="25"/>
      <c r="N941" s="25"/>
      <c r="P941" s="19"/>
    </row>
    <row r="942" spans="1:16" ht="12.75" customHeight="1">
      <c r="A942" s="19"/>
      <c r="B942" s="19"/>
      <c r="C942" s="19"/>
      <c r="D942" s="50"/>
      <c r="E942" s="48"/>
      <c r="F942" s="48"/>
      <c r="G942" s="48"/>
      <c r="H942" s="48"/>
      <c r="I942" s="49"/>
      <c r="J942" s="25"/>
      <c r="K942" s="25"/>
      <c r="L942" s="49"/>
      <c r="M942" s="25"/>
      <c r="N942" s="25"/>
      <c r="P942" s="19"/>
    </row>
    <row r="943" spans="1:16" ht="12.75" customHeight="1">
      <c r="A943" s="19"/>
      <c r="B943" s="19"/>
      <c r="C943" s="19"/>
      <c r="D943" s="50"/>
      <c r="E943" s="48"/>
      <c r="F943" s="48"/>
      <c r="G943" s="48"/>
      <c r="H943" s="48"/>
      <c r="I943" s="49"/>
      <c r="J943" s="25"/>
      <c r="K943" s="25"/>
      <c r="L943" s="49"/>
      <c r="M943" s="25"/>
      <c r="N943" s="25"/>
      <c r="P943" s="19"/>
    </row>
    <row r="944" spans="1:16" ht="12.75" customHeight="1">
      <c r="A944" s="19"/>
      <c r="B944" s="19"/>
      <c r="C944" s="19"/>
      <c r="D944" s="50"/>
      <c r="E944" s="48"/>
      <c r="F944" s="48"/>
      <c r="G944" s="48"/>
      <c r="H944" s="48"/>
      <c r="I944" s="49"/>
      <c r="J944" s="25"/>
      <c r="K944" s="25"/>
      <c r="L944" s="49"/>
      <c r="M944" s="25"/>
      <c r="N944" s="25"/>
      <c r="P944" s="19"/>
    </row>
    <row r="945" spans="1:16" ht="12.75" customHeight="1">
      <c r="A945" s="19"/>
      <c r="B945" s="19"/>
      <c r="C945" s="19"/>
      <c r="D945" s="50"/>
      <c r="E945" s="48"/>
      <c r="F945" s="48"/>
      <c r="G945" s="48"/>
      <c r="H945" s="48"/>
      <c r="I945" s="49"/>
      <c r="J945" s="25"/>
      <c r="K945" s="25"/>
      <c r="L945" s="49"/>
      <c r="M945" s="25"/>
      <c r="N945" s="25"/>
      <c r="P945" s="19"/>
    </row>
    <row r="946" spans="1:16" ht="12.75" customHeight="1">
      <c r="A946" s="19"/>
      <c r="B946" s="19"/>
      <c r="C946" s="19"/>
      <c r="D946" s="50"/>
      <c r="E946" s="48"/>
      <c r="F946" s="48"/>
      <c r="G946" s="48"/>
      <c r="H946" s="48"/>
      <c r="I946" s="49"/>
      <c r="J946" s="25"/>
      <c r="K946" s="25"/>
      <c r="L946" s="49"/>
      <c r="M946" s="25"/>
      <c r="N946" s="25"/>
      <c r="P946" s="19"/>
    </row>
    <row r="947" spans="1:16" ht="12.75" customHeight="1">
      <c r="A947" s="19"/>
      <c r="B947" s="19"/>
      <c r="C947" s="19"/>
      <c r="D947" s="50"/>
      <c r="E947" s="48"/>
      <c r="F947" s="48"/>
      <c r="G947" s="48"/>
      <c r="H947" s="48"/>
      <c r="I947" s="49"/>
      <c r="J947" s="25"/>
      <c r="K947" s="25"/>
      <c r="L947" s="49"/>
      <c r="M947" s="25"/>
      <c r="N947" s="25"/>
      <c r="P947" s="19"/>
    </row>
    <row r="948" spans="1:16" ht="12.75" customHeight="1">
      <c r="A948" s="19"/>
      <c r="B948" s="19"/>
      <c r="C948" s="19"/>
      <c r="D948" s="50"/>
      <c r="E948" s="48"/>
      <c r="F948" s="48"/>
      <c r="G948" s="48"/>
      <c r="H948" s="48"/>
      <c r="I948" s="49"/>
      <c r="J948" s="25"/>
      <c r="K948" s="25"/>
      <c r="L948" s="49"/>
      <c r="M948" s="25"/>
      <c r="N948" s="25"/>
      <c r="P948" s="19"/>
    </row>
    <row r="949" spans="1:16" ht="12.75" customHeight="1">
      <c r="A949" s="19"/>
      <c r="B949" s="19"/>
      <c r="C949" s="19"/>
      <c r="D949" s="50"/>
      <c r="E949" s="48"/>
      <c r="F949" s="48"/>
      <c r="G949" s="48"/>
      <c r="H949" s="48"/>
      <c r="I949" s="49"/>
      <c r="J949" s="25"/>
      <c r="K949" s="25"/>
      <c r="L949" s="49"/>
      <c r="M949" s="25"/>
      <c r="N949" s="25"/>
      <c r="P949" s="19"/>
    </row>
    <row r="950" spans="1:16" ht="12.75" customHeight="1">
      <c r="A950" s="19"/>
      <c r="B950" s="19"/>
      <c r="C950" s="19"/>
      <c r="D950" s="50"/>
      <c r="E950" s="48"/>
      <c r="F950" s="48"/>
      <c r="G950" s="48"/>
      <c r="H950" s="48"/>
      <c r="I950" s="49"/>
      <c r="J950" s="25"/>
      <c r="K950" s="25"/>
      <c r="L950" s="49"/>
      <c r="M950" s="25"/>
      <c r="N950" s="25"/>
      <c r="P950" s="19"/>
    </row>
    <row r="951" spans="1:16" ht="12.75" customHeight="1">
      <c r="A951" s="19"/>
      <c r="B951" s="19"/>
      <c r="C951" s="19"/>
      <c r="D951" s="50"/>
      <c r="E951" s="48"/>
      <c r="F951" s="48"/>
      <c r="G951" s="48"/>
      <c r="H951" s="48"/>
      <c r="I951" s="49"/>
      <c r="J951" s="25"/>
      <c r="K951" s="25"/>
      <c r="L951" s="49"/>
      <c r="M951" s="25"/>
      <c r="N951" s="25"/>
      <c r="P951" s="19"/>
    </row>
    <row r="952" spans="1:16" ht="12.75" customHeight="1">
      <c r="A952" s="19"/>
      <c r="B952" s="19"/>
      <c r="C952" s="19"/>
      <c r="D952" s="50"/>
      <c r="E952" s="48"/>
      <c r="F952" s="48"/>
      <c r="G952" s="48"/>
      <c r="H952" s="48"/>
      <c r="I952" s="49"/>
      <c r="J952" s="25"/>
      <c r="K952" s="25"/>
      <c r="L952" s="49"/>
      <c r="M952" s="25"/>
      <c r="N952" s="25"/>
      <c r="P952" s="19"/>
    </row>
    <row r="953" spans="1:16" ht="12.75" customHeight="1">
      <c r="A953" s="19"/>
      <c r="B953" s="19"/>
      <c r="C953" s="19"/>
      <c r="D953" s="50"/>
      <c r="E953" s="48"/>
      <c r="F953" s="48"/>
      <c r="G953" s="48"/>
      <c r="H953" s="48"/>
      <c r="I953" s="49"/>
      <c r="J953" s="25"/>
      <c r="K953" s="25"/>
      <c r="L953" s="49"/>
      <c r="M953" s="25"/>
      <c r="N953" s="25"/>
      <c r="P953" s="19"/>
    </row>
    <row r="954" spans="1:16" ht="12.75" customHeight="1">
      <c r="A954" s="19"/>
      <c r="B954" s="19"/>
      <c r="C954" s="19"/>
      <c r="D954" s="50"/>
      <c r="E954" s="48"/>
      <c r="F954" s="48"/>
      <c r="G954" s="48"/>
      <c r="H954" s="48"/>
      <c r="I954" s="49"/>
      <c r="J954" s="25"/>
      <c r="K954" s="25"/>
      <c r="L954" s="49"/>
      <c r="M954" s="25"/>
      <c r="N954" s="25"/>
      <c r="P954" s="19"/>
    </row>
    <row r="955" spans="1:16" ht="12.75" customHeight="1">
      <c r="A955" s="19"/>
      <c r="B955" s="19"/>
      <c r="C955" s="19"/>
      <c r="D955" s="50"/>
      <c r="E955" s="48"/>
      <c r="F955" s="48"/>
      <c r="G955" s="48"/>
      <c r="H955" s="48"/>
      <c r="I955" s="49"/>
      <c r="J955" s="25"/>
      <c r="K955" s="25"/>
      <c r="L955" s="49"/>
      <c r="M955" s="25"/>
      <c r="N955" s="25"/>
      <c r="P955" s="19"/>
    </row>
    <row r="956" spans="1:16" ht="12.75" customHeight="1">
      <c r="A956" s="19"/>
      <c r="B956" s="19"/>
      <c r="C956" s="19"/>
      <c r="D956" s="50"/>
      <c r="E956" s="48"/>
      <c r="F956" s="48"/>
      <c r="G956" s="48"/>
      <c r="H956" s="48"/>
      <c r="I956" s="49"/>
      <c r="J956" s="25"/>
      <c r="K956" s="25"/>
      <c r="L956" s="49"/>
      <c r="M956" s="25"/>
      <c r="N956" s="25"/>
      <c r="P956" s="19"/>
    </row>
    <row r="957" spans="1:16" ht="12.75" customHeight="1">
      <c r="A957" s="19"/>
      <c r="B957" s="19"/>
      <c r="C957" s="19"/>
      <c r="D957" s="50"/>
      <c r="E957" s="48"/>
      <c r="F957" s="48"/>
      <c r="G957" s="48"/>
      <c r="H957" s="48"/>
      <c r="I957" s="49"/>
      <c r="J957" s="25"/>
      <c r="K957" s="25"/>
      <c r="L957" s="49"/>
      <c r="M957" s="25"/>
      <c r="N957" s="25"/>
      <c r="P957" s="19"/>
    </row>
    <row r="958" spans="1:16" ht="12.75" customHeight="1">
      <c r="A958" s="19"/>
      <c r="B958" s="19"/>
      <c r="C958" s="19"/>
      <c r="D958" s="50"/>
      <c r="E958" s="48"/>
      <c r="F958" s="48"/>
      <c r="G958" s="48"/>
      <c r="H958" s="48"/>
      <c r="I958" s="49"/>
      <c r="J958" s="25"/>
      <c r="K958" s="25"/>
      <c r="L958" s="49"/>
      <c r="M958" s="25"/>
      <c r="N958" s="25"/>
      <c r="P958" s="19"/>
    </row>
    <row r="959" spans="1:16" ht="12.75" customHeight="1">
      <c r="A959" s="19"/>
      <c r="B959" s="19"/>
      <c r="C959" s="19"/>
      <c r="D959" s="50"/>
      <c r="E959" s="48"/>
      <c r="F959" s="48"/>
      <c r="G959" s="48"/>
      <c r="H959" s="48"/>
      <c r="I959" s="49"/>
      <c r="J959" s="25"/>
      <c r="K959" s="25"/>
      <c r="L959" s="49"/>
      <c r="M959" s="25"/>
      <c r="N959" s="25"/>
      <c r="P959" s="19"/>
    </row>
    <row r="960" spans="1:16" ht="12.75" customHeight="1">
      <c r="A960" s="19"/>
      <c r="B960" s="19"/>
      <c r="C960" s="19"/>
      <c r="D960" s="50"/>
      <c r="E960" s="48"/>
      <c r="F960" s="48"/>
      <c r="G960" s="48"/>
      <c r="H960" s="48"/>
      <c r="I960" s="49"/>
      <c r="J960" s="25"/>
      <c r="K960" s="25"/>
      <c r="L960" s="49"/>
      <c r="M960" s="25"/>
      <c r="N960" s="25"/>
      <c r="P960" s="19"/>
    </row>
    <row r="961" spans="1:16" ht="12.75" customHeight="1">
      <c r="A961" s="19"/>
      <c r="B961" s="19"/>
      <c r="C961" s="19"/>
      <c r="D961" s="50"/>
      <c r="E961" s="48"/>
      <c r="F961" s="48"/>
      <c r="G961" s="48"/>
      <c r="H961" s="48"/>
      <c r="I961" s="49"/>
      <c r="J961" s="25"/>
      <c r="K961" s="25"/>
      <c r="L961" s="49"/>
      <c r="M961" s="25"/>
      <c r="N961" s="25"/>
      <c r="P961" s="19"/>
    </row>
    <row r="962" spans="1:16" ht="12.75" customHeight="1">
      <c r="A962" s="19"/>
      <c r="B962" s="19"/>
      <c r="C962" s="19"/>
      <c r="D962" s="50"/>
      <c r="E962" s="48"/>
      <c r="F962" s="48"/>
      <c r="G962" s="48"/>
      <c r="H962" s="48"/>
      <c r="I962" s="49"/>
      <c r="J962" s="25"/>
      <c r="K962" s="25"/>
      <c r="L962" s="49"/>
      <c r="M962" s="25"/>
      <c r="N962" s="25"/>
      <c r="P962" s="19"/>
    </row>
    <row r="963" spans="1:16" ht="12.75" customHeight="1">
      <c r="A963" s="19"/>
      <c r="B963" s="19"/>
      <c r="C963" s="19"/>
      <c r="D963" s="50"/>
      <c r="E963" s="48"/>
      <c r="F963" s="48"/>
      <c r="G963" s="48"/>
      <c r="H963" s="48"/>
      <c r="I963" s="49"/>
      <c r="J963" s="25"/>
      <c r="K963" s="25"/>
      <c r="L963" s="49"/>
      <c r="M963" s="25"/>
      <c r="N963" s="25"/>
      <c r="P963" s="19"/>
    </row>
    <row r="964" spans="1:16" ht="12.75" customHeight="1">
      <c r="A964" s="19"/>
      <c r="B964" s="19"/>
      <c r="C964" s="19"/>
      <c r="D964" s="50"/>
      <c r="E964" s="48"/>
      <c r="F964" s="48"/>
      <c r="G964" s="48"/>
      <c r="H964" s="48"/>
      <c r="I964" s="49"/>
      <c r="J964" s="25"/>
      <c r="K964" s="25"/>
      <c r="L964" s="49"/>
      <c r="M964" s="25"/>
      <c r="N964" s="25"/>
      <c r="P964" s="19"/>
    </row>
    <row r="965" spans="1:16" ht="12.75" customHeight="1">
      <c r="A965" s="19"/>
      <c r="B965" s="19"/>
      <c r="C965" s="19"/>
      <c r="D965" s="50"/>
      <c r="E965" s="48"/>
      <c r="F965" s="48"/>
      <c r="G965" s="48"/>
      <c r="H965" s="48"/>
      <c r="I965" s="49"/>
      <c r="J965" s="25"/>
      <c r="K965" s="25"/>
      <c r="L965" s="49"/>
      <c r="M965" s="25"/>
      <c r="N965" s="25"/>
      <c r="P965" s="19"/>
    </row>
    <row r="966" spans="1:16" ht="12.75" customHeight="1">
      <c r="A966" s="19"/>
      <c r="B966" s="19"/>
      <c r="C966" s="19"/>
      <c r="D966" s="50"/>
      <c r="E966" s="48"/>
      <c r="F966" s="48"/>
      <c r="G966" s="48"/>
      <c r="H966" s="48"/>
      <c r="I966" s="49"/>
      <c r="J966" s="25"/>
      <c r="K966" s="25"/>
      <c r="L966" s="49"/>
      <c r="M966" s="25"/>
      <c r="N966" s="25"/>
      <c r="P966" s="19"/>
    </row>
    <row r="967" spans="1:16" ht="12.75" customHeight="1">
      <c r="A967" s="19"/>
      <c r="B967" s="19"/>
      <c r="C967" s="19"/>
      <c r="D967" s="50"/>
      <c r="E967" s="48"/>
      <c r="F967" s="48"/>
      <c r="G967" s="48"/>
      <c r="H967" s="48"/>
      <c r="I967" s="49"/>
      <c r="J967" s="25"/>
      <c r="K967" s="25"/>
      <c r="L967" s="49"/>
      <c r="M967" s="25"/>
      <c r="N967" s="25"/>
      <c r="P967" s="19"/>
    </row>
    <row r="968" spans="1:16" ht="12.75" customHeight="1">
      <c r="A968" s="19"/>
      <c r="B968" s="19"/>
      <c r="C968" s="19"/>
      <c r="D968" s="50"/>
      <c r="E968" s="48"/>
      <c r="F968" s="48"/>
      <c r="G968" s="48"/>
      <c r="H968" s="48"/>
      <c r="I968" s="49"/>
      <c r="J968" s="25"/>
      <c r="K968" s="25"/>
      <c r="L968" s="49"/>
      <c r="M968" s="25"/>
      <c r="N968" s="25"/>
      <c r="P968" s="19"/>
    </row>
    <row r="969" spans="1:16" ht="12.75" customHeight="1">
      <c r="A969" s="19"/>
      <c r="B969" s="19"/>
      <c r="C969" s="19"/>
      <c r="D969" s="50"/>
      <c r="E969" s="48"/>
      <c r="F969" s="48"/>
      <c r="G969" s="48"/>
      <c r="H969" s="48"/>
      <c r="I969" s="49"/>
      <c r="J969" s="25"/>
      <c r="K969" s="25"/>
      <c r="L969" s="49"/>
      <c r="M969" s="25"/>
      <c r="N969" s="25"/>
      <c r="P969" s="19"/>
    </row>
    <row r="970" spans="1:16" ht="12.75" customHeight="1">
      <c r="A970" s="19"/>
      <c r="B970" s="19"/>
      <c r="C970" s="19"/>
      <c r="D970" s="50"/>
      <c r="E970" s="48"/>
      <c r="F970" s="48"/>
      <c r="G970" s="48"/>
      <c r="H970" s="48"/>
      <c r="I970" s="49"/>
      <c r="J970" s="25"/>
      <c r="K970" s="25"/>
      <c r="L970" s="49"/>
      <c r="M970" s="25"/>
      <c r="N970" s="25"/>
      <c r="P970" s="19"/>
    </row>
    <row r="971" spans="1:16" ht="12.75" customHeight="1">
      <c r="A971" s="19"/>
      <c r="B971" s="19"/>
      <c r="C971" s="19"/>
      <c r="D971" s="50"/>
      <c r="E971" s="48"/>
      <c r="F971" s="48"/>
      <c r="G971" s="48"/>
      <c r="H971" s="48"/>
      <c r="I971" s="49"/>
      <c r="J971" s="25"/>
      <c r="K971" s="25"/>
      <c r="L971" s="49"/>
      <c r="M971" s="25"/>
      <c r="N971" s="25"/>
      <c r="P971" s="19"/>
    </row>
    <row r="972" spans="1:16" ht="12.75" customHeight="1">
      <c r="A972" s="19"/>
      <c r="B972" s="19"/>
      <c r="C972" s="19"/>
      <c r="D972" s="50"/>
      <c r="E972" s="48"/>
      <c r="F972" s="48"/>
      <c r="G972" s="48"/>
      <c r="H972" s="48"/>
      <c r="I972" s="49"/>
      <c r="J972" s="25"/>
      <c r="K972" s="25"/>
      <c r="L972" s="49"/>
      <c r="M972" s="25"/>
      <c r="N972" s="25"/>
      <c r="P972" s="19"/>
    </row>
    <row r="973" spans="1:16" ht="12.75" customHeight="1">
      <c r="A973" s="19"/>
      <c r="B973" s="19"/>
      <c r="C973" s="19"/>
      <c r="D973" s="50"/>
      <c r="E973" s="48"/>
      <c r="F973" s="48"/>
      <c r="G973" s="48"/>
      <c r="H973" s="48"/>
      <c r="I973" s="49"/>
      <c r="J973" s="25"/>
      <c r="K973" s="25"/>
      <c r="L973" s="49"/>
      <c r="M973" s="25"/>
      <c r="N973" s="25"/>
      <c r="P973" s="19"/>
    </row>
    <row r="974" spans="1:16" ht="12.75" customHeight="1">
      <c r="A974" s="19"/>
      <c r="B974" s="19"/>
      <c r="C974" s="19"/>
      <c r="D974" s="50"/>
      <c r="E974" s="48"/>
      <c r="F974" s="48"/>
      <c r="G974" s="48"/>
      <c r="H974" s="48"/>
      <c r="I974" s="49"/>
      <c r="J974" s="25"/>
      <c r="K974" s="25"/>
      <c r="L974" s="49"/>
      <c r="M974" s="25"/>
      <c r="N974" s="25"/>
      <c r="P974" s="19"/>
    </row>
    <row r="975" spans="1:16" ht="12.75" customHeight="1">
      <c r="A975" s="19"/>
      <c r="B975" s="19"/>
      <c r="C975" s="19"/>
      <c r="D975" s="50"/>
      <c r="E975" s="48"/>
      <c r="F975" s="48"/>
      <c r="G975" s="48"/>
      <c r="H975" s="48"/>
      <c r="I975" s="49"/>
      <c r="J975" s="25"/>
      <c r="K975" s="25"/>
      <c r="L975" s="49"/>
      <c r="M975" s="25"/>
      <c r="N975" s="25"/>
      <c r="P975" s="19"/>
    </row>
    <row r="976" spans="1:16" ht="12.75" customHeight="1">
      <c r="A976" s="19"/>
      <c r="B976" s="19"/>
      <c r="C976" s="19"/>
      <c r="D976" s="50"/>
      <c r="E976" s="48"/>
      <c r="F976" s="48"/>
      <c r="G976" s="48"/>
      <c r="H976" s="48"/>
      <c r="I976" s="49"/>
      <c r="J976" s="25"/>
      <c r="K976" s="25"/>
      <c r="L976" s="49"/>
      <c r="M976" s="25"/>
      <c r="N976" s="25"/>
      <c r="P976" s="19"/>
    </row>
    <row r="977" spans="1:16" ht="12.75" customHeight="1">
      <c r="A977" s="19"/>
      <c r="B977" s="19"/>
      <c r="C977" s="19"/>
      <c r="D977" s="50"/>
      <c r="E977" s="48"/>
      <c r="F977" s="48"/>
      <c r="G977" s="48"/>
      <c r="H977" s="48"/>
      <c r="I977" s="49"/>
      <c r="J977" s="25"/>
      <c r="K977" s="25"/>
      <c r="L977" s="49"/>
      <c r="M977" s="25"/>
      <c r="N977" s="25"/>
      <c r="P977" s="19"/>
    </row>
    <row r="978" spans="1:16" ht="12.75" customHeight="1">
      <c r="A978" s="19"/>
      <c r="B978" s="19"/>
      <c r="C978" s="19"/>
      <c r="D978" s="50"/>
      <c r="E978" s="48"/>
      <c r="F978" s="48"/>
      <c r="G978" s="48"/>
      <c r="H978" s="48"/>
      <c r="I978" s="49"/>
      <c r="J978" s="25"/>
      <c r="K978" s="25"/>
      <c r="L978" s="49"/>
      <c r="M978" s="25"/>
      <c r="N978" s="25"/>
      <c r="P978" s="19"/>
    </row>
    <row r="979" spans="1:16" ht="12.75" customHeight="1">
      <c r="A979" s="19"/>
      <c r="B979" s="19"/>
      <c r="C979" s="19"/>
      <c r="D979" s="50"/>
      <c r="E979" s="48"/>
      <c r="F979" s="48"/>
      <c r="G979" s="48"/>
      <c r="H979" s="48"/>
      <c r="I979" s="49"/>
      <c r="J979" s="25"/>
      <c r="K979" s="25"/>
      <c r="L979" s="49"/>
      <c r="M979" s="25"/>
      <c r="N979" s="25"/>
      <c r="P979" s="19"/>
    </row>
    <row r="980" spans="1:16" ht="12.75" customHeight="1">
      <c r="A980" s="19"/>
      <c r="B980" s="19"/>
      <c r="C980" s="19"/>
      <c r="D980" s="50"/>
      <c r="E980" s="48"/>
      <c r="F980" s="48"/>
      <c r="G980" s="48"/>
      <c r="H980" s="48"/>
      <c r="I980" s="49"/>
      <c r="J980" s="25"/>
      <c r="K980" s="25"/>
      <c r="L980" s="49"/>
      <c r="M980" s="25"/>
      <c r="N980" s="25"/>
      <c r="P980" s="19"/>
    </row>
    <row r="981" spans="1:16" ht="12.75" customHeight="1">
      <c r="A981" s="19"/>
      <c r="B981" s="19"/>
      <c r="C981" s="19"/>
      <c r="D981" s="50"/>
      <c r="E981" s="48"/>
      <c r="F981" s="48"/>
      <c r="G981" s="48"/>
      <c r="H981" s="48"/>
      <c r="I981" s="49"/>
      <c r="J981" s="25"/>
      <c r="K981" s="25"/>
      <c r="L981" s="49"/>
      <c r="M981" s="25"/>
      <c r="N981" s="25"/>
      <c r="P981" s="19"/>
    </row>
    <row r="982" spans="1:16" ht="12.75" customHeight="1">
      <c r="A982" s="19"/>
      <c r="B982" s="19"/>
      <c r="C982" s="19"/>
      <c r="D982" s="50"/>
      <c r="E982" s="48"/>
      <c r="F982" s="48"/>
      <c r="G982" s="48"/>
      <c r="H982" s="48"/>
      <c r="I982" s="49"/>
      <c r="J982" s="25"/>
      <c r="K982" s="25"/>
      <c r="L982" s="49"/>
      <c r="M982" s="25"/>
      <c r="N982" s="25"/>
      <c r="P982" s="19"/>
    </row>
    <row r="983" spans="1:16" ht="12.75" customHeight="1">
      <c r="A983" s="19"/>
      <c r="B983" s="19"/>
      <c r="C983" s="19"/>
      <c r="D983" s="50"/>
      <c r="E983" s="48"/>
      <c r="F983" s="48"/>
      <c r="G983" s="48"/>
      <c r="H983" s="48"/>
      <c r="I983" s="49"/>
      <c r="J983" s="25"/>
      <c r="K983" s="25"/>
      <c r="L983" s="49"/>
      <c r="M983" s="25"/>
      <c r="N983" s="25"/>
      <c r="P983" s="19"/>
    </row>
    <row r="984" spans="1:16" ht="12.75" customHeight="1">
      <c r="A984" s="19"/>
      <c r="B984" s="19"/>
      <c r="C984" s="19"/>
      <c r="D984" s="50"/>
      <c r="E984" s="48"/>
      <c r="F984" s="48"/>
      <c r="G984" s="48"/>
      <c r="H984" s="48"/>
      <c r="I984" s="49"/>
      <c r="J984" s="25"/>
      <c r="K984" s="25"/>
      <c r="L984" s="49"/>
      <c r="M984" s="25"/>
      <c r="N984" s="25"/>
      <c r="P984" s="19"/>
    </row>
    <row r="985" spans="1:16" ht="12.75" customHeight="1">
      <c r="A985" s="19"/>
      <c r="B985" s="19"/>
      <c r="C985" s="19"/>
      <c r="D985" s="50"/>
      <c r="E985" s="48"/>
      <c r="F985" s="48"/>
      <c r="G985" s="48"/>
      <c r="H985" s="48"/>
      <c r="I985" s="49"/>
      <c r="J985" s="25"/>
      <c r="K985" s="25"/>
      <c r="L985" s="49"/>
      <c r="M985" s="25"/>
      <c r="N985" s="25"/>
      <c r="P985" s="19"/>
    </row>
    <row r="986" spans="1:16" ht="12.75" customHeight="1">
      <c r="A986" s="19"/>
      <c r="B986" s="19"/>
      <c r="C986" s="19"/>
      <c r="D986" s="50"/>
      <c r="E986" s="48"/>
      <c r="F986" s="48"/>
      <c r="G986" s="48"/>
      <c r="H986" s="48"/>
      <c r="I986" s="49"/>
      <c r="J986" s="25"/>
      <c r="K986" s="25"/>
      <c r="L986" s="49"/>
      <c r="M986" s="25"/>
      <c r="N986" s="25"/>
      <c r="P986" s="19"/>
    </row>
    <row r="987" spans="1:16" ht="12.75" customHeight="1">
      <c r="A987" s="19"/>
      <c r="B987" s="19"/>
      <c r="C987" s="19"/>
      <c r="D987" s="50"/>
      <c r="E987" s="48"/>
      <c r="F987" s="48"/>
      <c r="G987" s="48"/>
      <c r="H987" s="48"/>
      <c r="I987" s="49"/>
      <c r="J987" s="25"/>
      <c r="K987" s="25"/>
      <c r="L987" s="49"/>
      <c r="M987" s="25"/>
      <c r="N987" s="25"/>
      <c r="P987" s="19"/>
    </row>
    <row r="988" spans="1:16" ht="12.75" customHeight="1">
      <c r="A988" s="19"/>
      <c r="B988" s="19"/>
      <c r="C988" s="19"/>
      <c r="D988" s="50"/>
      <c r="E988" s="48"/>
      <c r="F988" s="48"/>
      <c r="G988" s="48"/>
      <c r="H988" s="48"/>
      <c r="I988" s="49"/>
      <c r="J988" s="25"/>
      <c r="K988" s="25"/>
      <c r="L988" s="49"/>
      <c r="M988" s="25"/>
      <c r="N988" s="25"/>
      <c r="P988" s="19"/>
    </row>
    <row r="989" spans="1:16" ht="12.75" customHeight="1">
      <c r="A989" s="19"/>
      <c r="B989" s="19"/>
      <c r="C989" s="19"/>
      <c r="D989" s="50"/>
      <c r="E989" s="48"/>
      <c r="F989" s="48"/>
      <c r="G989" s="48"/>
      <c r="H989" s="48"/>
      <c r="I989" s="49"/>
      <c r="J989" s="25"/>
      <c r="K989" s="25"/>
      <c r="L989" s="49"/>
      <c r="M989" s="25"/>
      <c r="N989" s="25"/>
      <c r="P989" s="19"/>
    </row>
    <row r="990" spans="1:16" ht="12.75" customHeight="1">
      <c r="A990" s="19"/>
      <c r="B990" s="19"/>
      <c r="C990" s="19"/>
      <c r="D990" s="50"/>
      <c r="E990" s="48"/>
      <c r="F990" s="48"/>
      <c r="G990" s="48"/>
      <c r="H990" s="48"/>
      <c r="I990" s="49"/>
      <c r="J990" s="25"/>
      <c r="K990" s="25"/>
      <c r="L990" s="49"/>
      <c r="M990" s="25"/>
      <c r="N990" s="25"/>
      <c r="P990" s="19"/>
    </row>
    <row r="991" spans="1:16" ht="12.75" customHeight="1">
      <c r="A991" s="19"/>
      <c r="B991" s="19"/>
      <c r="C991" s="19"/>
      <c r="D991" s="50"/>
      <c r="E991" s="48"/>
      <c r="F991" s="48"/>
      <c r="G991" s="48"/>
      <c r="H991" s="48"/>
      <c r="I991" s="49"/>
      <c r="J991" s="25"/>
      <c r="K991" s="25"/>
      <c r="L991" s="49"/>
      <c r="M991" s="25"/>
      <c r="N991" s="25"/>
      <c r="P991" s="19"/>
    </row>
    <row r="992" spans="1:16" ht="12.75" customHeight="1">
      <c r="A992" s="19"/>
      <c r="B992" s="19"/>
      <c r="C992" s="19"/>
      <c r="D992" s="50"/>
      <c r="E992" s="48"/>
      <c r="F992" s="48"/>
      <c r="G992" s="48"/>
      <c r="H992" s="48"/>
      <c r="I992" s="49"/>
      <c r="J992" s="25"/>
      <c r="K992" s="25"/>
      <c r="L992" s="49"/>
      <c r="M992" s="25"/>
      <c r="N992" s="25"/>
      <c r="P992" s="19"/>
    </row>
    <row r="993" spans="1:16" ht="12.75" customHeight="1">
      <c r="A993" s="19"/>
      <c r="B993" s="19"/>
      <c r="C993" s="19"/>
      <c r="D993" s="50"/>
      <c r="E993" s="48"/>
      <c r="F993" s="48"/>
      <c r="G993" s="48"/>
      <c r="H993" s="48"/>
      <c r="I993" s="49"/>
      <c r="J993" s="25"/>
      <c r="K993" s="25"/>
      <c r="L993" s="49"/>
      <c r="M993" s="25"/>
      <c r="N993" s="25"/>
      <c r="P993" s="19"/>
    </row>
    <row r="994" spans="1:16" ht="12.75" customHeight="1">
      <c r="A994" s="19"/>
      <c r="B994" s="19"/>
      <c r="C994" s="19"/>
      <c r="D994" s="50"/>
      <c r="E994" s="48"/>
      <c r="F994" s="48"/>
      <c r="G994" s="48"/>
      <c r="H994" s="48"/>
      <c r="I994" s="49"/>
      <c r="J994" s="25"/>
      <c r="K994" s="25"/>
      <c r="L994" s="49"/>
      <c r="M994" s="25"/>
      <c r="N994" s="25"/>
      <c r="P994" s="19"/>
    </row>
    <row r="995" spans="1:16" ht="12.75" customHeight="1">
      <c r="A995" s="19"/>
      <c r="B995" s="19"/>
      <c r="C995" s="19"/>
      <c r="D995" s="50"/>
      <c r="E995" s="48"/>
      <c r="F995" s="48"/>
      <c r="G995" s="48"/>
      <c r="H995" s="48"/>
      <c r="I995" s="49"/>
      <c r="J995" s="25"/>
      <c r="K995" s="25"/>
      <c r="L995" s="49"/>
      <c r="M995" s="25"/>
      <c r="N995" s="25"/>
      <c r="P995" s="19"/>
    </row>
    <row r="996" spans="1:16" ht="12.75" customHeight="1">
      <c r="A996" s="19"/>
      <c r="B996" s="19"/>
      <c r="C996" s="19"/>
      <c r="D996" s="50"/>
      <c r="E996" s="48"/>
      <c r="F996" s="48"/>
      <c r="G996" s="48"/>
      <c r="H996" s="48"/>
      <c r="I996" s="49"/>
      <c r="J996" s="25"/>
      <c r="K996" s="25"/>
      <c r="L996" s="49"/>
      <c r="M996" s="25"/>
      <c r="N996" s="25"/>
      <c r="P996" s="19"/>
    </row>
    <row r="997" spans="1:16" ht="12.75" customHeight="1">
      <c r="A997" s="19"/>
      <c r="B997" s="19"/>
      <c r="C997" s="19"/>
      <c r="D997" s="50"/>
      <c r="E997" s="48"/>
      <c r="F997" s="48"/>
      <c r="G997" s="48"/>
      <c r="H997" s="48"/>
      <c r="I997" s="49"/>
      <c r="J997" s="25"/>
      <c r="K997" s="25"/>
      <c r="L997" s="49"/>
      <c r="M997" s="25"/>
      <c r="N997" s="25"/>
      <c r="P997" s="19"/>
    </row>
    <row r="998" spans="1:16" ht="12.75" customHeight="1">
      <c r="A998" s="19"/>
      <c r="B998" s="19"/>
      <c r="C998" s="19"/>
      <c r="D998" s="50"/>
      <c r="E998" s="48"/>
      <c r="F998" s="48"/>
      <c r="G998" s="48"/>
      <c r="H998" s="48"/>
      <c r="I998" s="49"/>
      <c r="J998" s="25"/>
      <c r="K998" s="25"/>
      <c r="L998" s="49"/>
      <c r="M998" s="25"/>
      <c r="N998" s="25"/>
      <c r="P998" s="19"/>
    </row>
    <row r="999" spans="1:16" ht="12.75" customHeight="1">
      <c r="A999" s="19"/>
      <c r="B999" s="19"/>
      <c r="C999" s="19"/>
      <c r="D999" s="50"/>
      <c r="E999" s="48"/>
      <c r="F999" s="48"/>
      <c r="G999" s="48"/>
      <c r="H999" s="48"/>
      <c r="I999" s="49"/>
      <c r="J999" s="25"/>
      <c r="K999" s="25"/>
      <c r="L999" s="49"/>
      <c r="M999" s="25"/>
      <c r="N999" s="25"/>
      <c r="P999" s="19"/>
    </row>
    <row r="1000" spans="1:16" ht="12.75" customHeight="1">
      <c r="A1000" s="19"/>
      <c r="B1000" s="19"/>
      <c r="C1000" s="19"/>
      <c r="D1000" s="50"/>
      <c r="E1000" s="48"/>
      <c r="F1000" s="48"/>
      <c r="G1000" s="48"/>
      <c r="H1000" s="48"/>
      <c r="I1000" s="49"/>
      <c r="J1000" s="25"/>
      <c r="K1000" s="25"/>
      <c r="L1000" s="49"/>
      <c r="M1000" s="25"/>
      <c r="N1000" s="25"/>
      <c r="P1000" s="19"/>
    </row>
  </sheetData>
  <autoFilter ref="A1:N1" xr:uid="{00000000-0009-0000-0000-000004000000}"/>
  <conditionalFormatting sqref="J2:J197 K2:K195 N2:N4 N6:N44 N46:N47 N49:N58 N61:N70 N73:N96 N98:N107 N109:N159 N161:N168 N170:N195 M191:M197 K197 N197">
    <cfRule type="cellIs" dxfId="12" priority="1" operator="lessThanOrEqual">
      <formula>0</formula>
    </cfRule>
  </conditionalFormatting>
  <conditionalFormatting sqref="J196:K196 N196">
    <cfRule type="cellIs" dxfId="11" priority="2" operator="lessThanOrEqual">
      <formula>0</formula>
    </cfRule>
  </conditionalFormatting>
  <conditionalFormatting sqref="N48 J48:K48">
    <cfRule type="cellIs" dxfId="10" priority="3" operator="lessThanOrEqual">
      <formula>0</formula>
    </cfRule>
  </conditionalFormatting>
  <conditionalFormatting sqref="N97 J97:K97">
    <cfRule type="cellIs" dxfId="9" priority="4" operator="lessThanOrEqual">
      <formula>0</formula>
    </cfRule>
  </conditionalFormatting>
  <conditionalFormatting sqref="N45 J45:K45">
    <cfRule type="cellIs" dxfId="8" priority="5" operator="lessThanOrEqual">
      <formula>0</formula>
    </cfRule>
  </conditionalFormatting>
  <conditionalFormatting sqref="J72:K72 N72">
    <cfRule type="cellIs" dxfId="7" priority="6" operator="lessThanOrEqual">
      <formula>0</formula>
    </cfRule>
  </conditionalFormatting>
  <conditionalFormatting sqref="N169 J169:K169">
    <cfRule type="cellIs" dxfId="6" priority="7" operator="lessThanOrEqual">
      <formula>0</formula>
    </cfRule>
  </conditionalFormatting>
  <conditionalFormatting sqref="N60 J60:K60">
    <cfRule type="cellIs" dxfId="5" priority="8" operator="lessThanOrEqual">
      <formula>0</formula>
    </cfRule>
  </conditionalFormatting>
  <conditionalFormatting sqref="N59 J59:K59">
    <cfRule type="cellIs" dxfId="4" priority="9" operator="lessThanOrEqual">
      <formula>0</formula>
    </cfRule>
  </conditionalFormatting>
  <conditionalFormatting sqref="N5 J5:K5">
    <cfRule type="cellIs" dxfId="3" priority="10" operator="lessThanOrEqual">
      <formula>0</formula>
    </cfRule>
  </conditionalFormatting>
  <conditionalFormatting sqref="J71:K71 N71">
    <cfRule type="cellIs" dxfId="2" priority="11" operator="lessThanOrEqual">
      <formula>0</formula>
    </cfRule>
  </conditionalFormatting>
  <conditionalFormatting sqref="J160:K160 N160">
    <cfRule type="cellIs" dxfId="1" priority="12" operator="lessThanOrEqual">
      <formula>0</formula>
    </cfRule>
  </conditionalFormatting>
  <conditionalFormatting sqref="J108:K108 N108">
    <cfRule type="cellIs" dxfId="0" priority="13" operator="lessThanOr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998"/>
  <sheetViews>
    <sheetView workbookViewId="0">
      <selection activeCell="K8" sqref="K8"/>
    </sheetView>
  </sheetViews>
  <sheetFormatPr defaultColWidth="14.42578125" defaultRowHeight="15" customHeight="1"/>
  <cols>
    <col min="1" max="1" width="21.28515625" customWidth="1"/>
    <col min="2" max="2" width="10.85546875" customWidth="1"/>
    <col min="3" max="3" width="9" hidden="1" customWidth="1"/>
    <col min="4" max="4" width="11.5703125" customWidth="1"/>
    <col min="5" max="5" width="7.28515625" customWidth="1"/>
    <col min="6" max="6" width="9" customWidth="1"/>
    <col min="7" max="7" width="11.7109375" customWidth="1"/>
    <col min="8" max="8" width="11.42578125" customWidth="1"/>
    <col min="9" max="9" width="13.140625" customWidth="1"/>
    <col min="10" max="10" width="17.28515625" hidden="1" customWidth="1"/>
    <col min="11" max="11" width="17.28515625" customWidth="1"/>
    <col min="12" max="12" width="7.5703125" customWidth="1"/>
    <col min="13" max="13" width="17.5703125" customWidth="1"/>
    <col min="14" max="27" width="8" customWidth="1"/>
  </cols>
  <sheetData>
    <row r="1" spans="1:14" ht="12.75" customHeight="1">
      <c r="A1" s="1" t="s">
        <v>317</v>
      </c>
      <c r="B1" s="2" t="s">
        <v>3</v>
      </c>
      <c r="C1" s="1" t="s">
        <v>4</v>
      </c>
      <c r="D1" s="1" t="s">
        <v>5</v>
      </c>
      <c r="E1" s="1" t="s">
        <v>6</v>
      </c>
      <c r="F1" s="1" t="s">
        <v>98</v>
      </c>
      <c r="G1" s="1" t="s">
        <v>99</v>
      </c>
      <c r="H1" s="1" t="s">
        <v>9</v>
      </c>
      <c r="I1" s="51" t="s">
        <v>318</v>
      </c>
      <c r="J1" s="1" t="s">
        <v>320</v>
      </c>
      <c r="K1" s="1" t="s">
        <v>320</v>
      </c>
      <c r="L1" s="19"/>
      <c r="M1" s="8" t="s">
        <v>15</v>
      </c>
    </row>
    <row r="2" spans="1:14" ht="12.75" customHeight="1">
      <c r="A2" s="9" t="s">
        <v>72</v>
      </c>
      <c r="B2" s="14" t="s">
        <v>17</v>
      </c>
      <c r="C2" s="14">
        <v>10</v>
      </c>
      <c r="D2" s="14">
        <v>9</v>
      </c>
      <c r="E2" s="14">
        <v>10</v>
      </c>
      <c r="F2" s="14">
        <v>10</v>
      </c>
      <c r="G2" s="14">
        <v>8</v>
      </c>
      <c r="H2" s="14">
        <v>10</v>
      </c>
      <c r="I2" s="15">
        <f>'Pesi e Budget Iniziale'!$F$15*'ATTACCANTI - GE'!D2+'Pesi e Budget Iniziale'!$F$16*'ATTACCANTI - GE'!E2+'ATTACCANTI - GE'!F2*'Pesi e Budget Iniziale'!$F$17+'Pesi e Budget Iniziale'!$F$18*'ATTACCANTI - GE'!G2+'Pesi e Budget Iniziale'!$F$19*'ATTACCANTI - GE'!H2+VLOOKUP(B2,SQUADRE!$A$2:$B$21,2,FALSE)*'Pesi e Budget Iniziale'!$F$20+'Pesi e Budget Iniziale'!$F$21*VLOOKUP(B2,'FATTORE CASA'!$A$2:$B$21,2,FALSE)+VLOOKUP(B2,ALLENATORE!$A$2:$B$21,2,FALSE)*'Pesi e Budget Iniziale'!$F$22</f>
        <v>125.63708</v>
      </c>
      <c r="J2" s="16">
        <f>'Pesi e Budget Iniziale'!C32</f>
        <v>200</v>
      </c>
      <c r="K2" s="16">
        <f t="shared" ref="K2:K123" si="0">IF(J2&lt;1,1,J2)</f>
        <v>200</v>
      </c>
      <c r="L2" s="19"/>
      <c r="M2" s="17" t="s">
        <v>18</v>
      </c>
    </row>
    <row r="3" spans="1:14" ht="12.75" customHeight="1">
      <c r="A3" s="9" t="s">
        <v>323</v>
      </c>
      <c r="B3" s="14" t="s">
        <v>36</v>
      </c>
      <c r="C3" s="14">
        <v>9</v>
      </c>
      <c r="D3" s="14">
        <v>10</v>
      </c>
      <c r="E3" s="14">
        <v>8</v>
      </c>
      <c r="F3" s="14">
        <v>10</v>
      </c>
      <c r="G3" s="14">
        <v>8.5</v>
      </c>
      <c r="H3" s="14">
        <v>9.5</v>
      </c>
      <c r="I3" s="15">
        <f>'Pesi e Budget Iniziale'!$F$15*'ATTACCANTI - GE'!D3+'Pesi e Budget Iniziale'!$F$16*'ATTACCANTI - GE'!E3+'ATTACCANTI - GE'!F3*'Pesi e Budget Iniziale'!$F$17+'Pesi e Budget Iniziale'!$F$18*'ATTACCANTI - GE'!G3+'Pesi e Budget Iniziale'!$F$19*'ATTACCANTI - GE'!H3+VLOOKUP(B3,SQUADRE!$A$2:$B$21,2,FALSE)*'Pesi e Budget Iniziale'!$F$20+'Pesi e Budget Iniziale'!$F$21*VLOOKUP(B3,'FATTORE CASA'!$A$2:$B$21,2,FALSE)+VLOOKUP(B3,ALLENATORE!$A$2:$B$21,2,FALSE)*'Pesi e Budget Iniziale'!$F$22</f>
        <v>118.54185999999999</v>
      </c>
      <c r="J3" s="16">
        <f t="shared" ref="J3:J123" si="1">$J$2-(($I$2-I3)/($I$2-$N$13)*$J$2)</f>
        <v>167.48077552393511</v>
      </c>
      <c r="K3" s="16">
        <f t="shared" si="0"/>
        <v>167.48077552393511</v>
      </c>
      <c r="L3" s="19"/>
      <c r="M3" s="17" t="s">
        <v>24</v>
      </c>
    </row>
    <row r="4" spans="1:14" ht="12.75" customHeight="1">
      <c r="A4" s="9" t="s">
        <v>326</v>
      </c>
      <c r="B4" s="14" t="s">
        <v>20</v>
      </c>
      <c r="C4" s="14">
        <v>9</v>
      </c>
      <c r="D4" s="14">
        <v>10</v>
      </c>
      <c r="E4" s="14">
        <v>6.5</v>
      </c>
      <c r="F4" s="14">
        <v>10</v>
      </c>
      <c r="G4" s="14">
        <v>8.5</v>
      </c>
      <c r="H4" s="14">
        <v>10</v>
      </c>
      <c r="I4" s="15">
        <f>'Pesi e Budget Iniziale'!$F$15*'ATTACCANTI - GE'!D4+'Pesi e Budget Iniziale'!$F$16*'ATTACCANTI - GE'!E4+'ATTACCANTI - GE'!F4*'Pesi e Budget Iniziale'!$F$17+'Pesi e Budget Iniziale'!$F$18*'ATTACCANTI - GE'!G4+'Pesi e Budget Iniziale'!$F$19*'ATTACCANTI - GE'!H4+VLOOKUP(B4,SQUADRE!$A$2:$B$21,2,FALSE)*'Pesi e Budget Iniziale'!$F$20+'Pesi e Budget Iniziale'!$F$21*VLOOKUP(B4,'FATTORE CASA'!$A$2:$B$21,2,FALSE)+VLOOKUP(B4,ALLENATORE!$A$2:$B$21,2,FALSE)*'Pesi e Budget Iniziale'!$F$22</f>
        <v>118.11405999999999</v>
      </c>
      <c r="J4" s="16">
        <f t="shared" si="1"/>
        <v>165.52005771238589</v>
      </c>
      <c r="K4" s="16">
        <f t="shared" si="0"/>
        <v>165.52005771238589</v>
      </c>
      <c r="L4" s="19"/>
      <c r="M4" s="17" t="s">
        <v>29</v>
      </c>
    </row>
    <row r="5" spans="1:14" ht="12.75" customHeight="1">
      <c r="A5" s="9" t="s">
        <v>328</v>
      </c>
      <c r="B5" s="14" t="s">
        <v>17</v>
      </c>
      <c r="C5" s="14">
        <v>9</v>
      </c>
      <c r="D5" s="14">
        <v>8</v>
      </c>
      <c r="E5" s="14">
        <v>8</v>
      </c>
      <c r="F5" s="14">
        <v>8</v>
      </c>
      <c r="G5" s="14">
        <v>7</v>
      </c>
      <c r="H5" s="14">
        <v>8</v>
      </c>
      <c r="I5" s="15">
        <f>'Pesi e Budget Iniziale'!$F$15*'ATTACCANTI - GE'!D5+'Pesi e Budget Iniziale'!$F$16*'ATTACCANTI - GE'!E5+'ATTACCANTI - GE'!F5*'Pesi e Budget Iniziale'!$F$17+'Pesi e Budget Iniziale'!$F$18*'ATTACCANTI - GE'!G5+'Pesi e Budget Iniziale'!$F$19*'ATTACCANTI - GE'!H5+VLOOKUP(B5,SQUADRE!$A$2:$B$21,2,FALSE)*'Pesi e Budget Iniziale'!$F$20+'Pesi e Budget Iniziale'!$F$21*VLOOKUP(B5,'FATTORE CASA'!$A$2:$B$21,2,FALSE)+VLOOKUP(B5,ALLENATORE!$A$2:$B$21,2,FALSE)*'Pesi e Budget Iniziale'!$F$22</f>
        <v>110.40212</v>
      </c>
      <c r="J5" s="16">
        <f t="shared" si="1"/>
        <v>130.17424630612314</v>
      </c>
      <c r="K5" s="16">
        <f t="shared" si="0"/>
        <v>130.17424630612314</v>
      </c>
      <c r="L5" s="19"/>
      <c r="M5" s="17" t="s">
        <v>34</v>
      </c>
    </row>
    <row r="6" spans="1:14" ht="12.75" customHeight="1">
      <c r="A6" s="9" t="s">
        <v>331</v>
      </c>
      <c r="B6" s="14" t="s">
        <v>31</v>
      </c>
      <c r="C6" s="14">
        <v>9</v>
      </c>
      <c r="D6" s="14">
        <v>8</v>
      </c>
      <c r="E6" s="14">
        <v>8</v>
      </c>
      <c r="F6" s="14">
        <v>8</v>
      </c>
      <c r="G6" s="14">
        <v>8</v>
      </c>
      <c r="H6" s="14">
        <v>8.5</v>
      </c>
      <c r="I6" s="15">
        <f>'Pesi e Budget Iniziale'!$F$15*'ATTACCANTI - GE'!D6+'Pesi e Budget Iniziale'!$F$16*'ATTACCANTI - GE'!E6+'ATTACCANTI - GE'!F6*'Pesi e Budget Iniziale'!$F$17+'Pesi e Budget Iniziale'!$F$18*'ATTACCANTI - GE'!G6+'Pesi e Budget Iniziale'!$F$19*'ATTACCANTI - GE'!H6+VLOOKUP(B6,SQUADRE!$A$2:$B$21,2,FALSE)*'Pesi e Budget Iniziale'!$F$20+'Pesi e Budget Iniziale'!$F$21*VLOOKUP(B6,'FATTORE CASA'!$A$2:$B$21,2,FALSE)+VLOOKUP(B6,ALLENATORE!$A$2:$B$21,2,FALSE)*'Pesi e Budget Iniziale'!$F$22</f>
        <v>108.60007999999999</v>
      </c>
      <c r="J6" s="16">
        <f t="shared" si="1"/>
        <v>121.91503189489302</v>
      </c>
      <c r="K6" s="16">
        <f t="shared" si="0"/>
        <v>121.91503189489302</v>
      </c>
      <c r="L6" s="19"/>
      <c r="M6" s="17" t="s">
        <v>41</v>
      </c>
    </row>
    <row r="7" spans="1:14" ht="12.75" customHeight="1">
      <c r="A7" s="9" t="s">
        <v>333</v>
      </c>
      <c r="B7" s="14" t="s">
        <v>26</v>
      </c>
      <c r="C7" s="14">
        <v>9</v>
      </c>
      <c r="D7" s="14">
        <v>8.5</v>
      </c>
      <c r="E7" s="14">
        <v>9</v>
      </c>
      <c r="F7" s="14">
        <v>7</v>
      </c>
      <c r="G7" s="14">
        <v>7</v>
      </c>
      <c r="H7" s="14">
        <v>8.5</v>
      </c>
      <c r="I7" s="15">
        <f>'Pesi e Budget Iniziale'!$F$15*'ATTACCANTI - GE'!D7+'Pesi e Budget Iniziale'!$F$16*'ATTACCANTI - GE'!E7+'ATTACCANTI - GE'!F7*'Pesi e Budget Iniziale'!$F$17+'Pesi e Budget Iniziale'!$F$18*'ATTACCANTI - GE'!G7+'Pesi e Budget Iniziale'!$F$19*'ATTACCANTI - GE'!H7+VLOOKUP(B7,SQUADRE!$A$2:$B$21,2,FALSE)*'Pesi e Budget Iniziale'!$F$20+'Pesi e Budget Iniziale'!$F$21*VLOOKUP(B7,'FATTORE CASA'!$A$2:$B$21,2,FALSE)+VLOOKUP(B7,ALLENATORE!$A$2:$B$21,2,FALSE)*'Pesi e Budget Iniziale'!$F$22</f>
        <v>108.28021999999999</v>
      </c>
      <c r="J7" s="16">
        <f t="shared" si="1"/>
        <v>120.44903096174166</v>
      </c>
      <c r="K7" s="16">
        <f t="shared" si="0"/>
        <v>120.44903096174166</v>
      </c>
      <c r="L7" s="19"/>
      <c r="M7" s="17" t="s">
        <v>47</v>
      </c>
    </row>
    <row r="8" spans="1:14" ht="12.75" customHeight="1">
      <c r="A8" s="9" t="s">
        <v>336</v>
      </c>
      <c r="B8" s="14" t="s">
        <v>26</v>
      </c>
      <c r="C8" s="14">
        <v>8</v>
      </c>
      <c r="D8" s="14">
        <v>8</v>
      </c>
      <c r="E8" s="14">
        <v>7.5</v>
      </c>
      <c r="F8" s="14">
        <v>8.5</v>
      </c>
      <c r="G8" s="14">
        <v>7</v>
      </c>
      <c r="H8" s="14">
        <v>9</v>
      </c>
      <c r="I8" s="15">
        <f>'Pesi e Budget Iniziale'!$F$15*'ATTACCANTI - GE'!D8+'Pesi e Budget Iniziale'!$F$16*'ATTACCANTI - GE'!E8+'ATTACCANTI - GE'!F8*'Pesi e Budget Iniziale'!$F$17+'Pesi e Budget Iniziale'!$F$18*'ATTACCANTI - GE'!G8+'Pesi e Budget Iniziale'!$F$19*'ATTACCANTI - GE'!H8+VLOOKUP(B8,SQUADRE!$A$2:$B$21,2,FALSE)*'Pesi e Budget Iniziale'!$F$20+'Pesi e Budget Iniziale'!$F$21*VLOOKUP(B8,'FATTORE CASA'!$A$2:$B$21,2,FALSE)+VLOOKUP(B8,ALLENATORE!$A$2:$B$21,2,FALSE)*'Pesi e Budget Iniziale'!$F$22</f>
        <v>109.27021999999999</v>
      </c>
      <c r="J8" s="16">
        <f t="shared" si="1"/>
        <v>124.98645647233955</v>
      </c>
      <c r="K8" s="16">
        <f t="shared" si="0"/>
        <v>124.98645647233955</v>
      </c>
      <c r="L8" s="19"/>
      <c r="M8" s="17" t="s">
        <v>50</v>
      </c>
    </row>
    <row r="9" spans="1:14" ht="12.75" customHeight="1">
      <c r="A9" s="9" t="s">
        <v>338</v>
      </c>
      <c r="B9" s="14" t="s">
        <v>49</v>
      </c>
      <c r="C9" s="14">
        <v>8</v>
      </c>
      <c r="D9" s="14">
        <v>9</v>
      </c>
      <c r="E9" s="14">
        <v>7.5</v>
      </c>
      <c r="F9" s="14">
        <v>9</v>
      </c>
      <c r="G9" s="14">
        <v>8</v>
      </c>
      <c r="H9" s="14">
        <v>9</v>
      </c>
      <c r="I9" s="15">
        <f>'Pesi e Budget Iniziale'!$F$15*'ATTACCANTI - GE'!D9+'Pesi e Budget Iniziale'!$F$16*'ATTACCANTI - GE'!E9+'ATTACCANTI - GE'!F9*'Pesi e Budget Iniziale'!$F$17+'Pesi e Budget Iniziale'!$F$18*'ATTACCANTI - GE'!G9+'Pesi e Budget Iniziale'!$F$19*'ATTACCANTI - GE'!H9+VLOOKUP(B9,SQUADRE!$A$2:$B$21,2,FALSE)*'Pesi e Budget Iniziale'!$F$20+'Pesi e Budget Iniziale'!$F$21*VLOOKUP(B9,'FATTORE CASA'!$A$2:$B$21,2,FALSE)+VLOOKUP(B9,ALLENATORE!$A$2:$B$21,2,FALSE)*'Pesi e Budget Iniziale'!$F$22</f>
        <v>108.52707999999998</v>
      </c>
      <c r="J9" s="16">
        <f t="shared" si="1"/>
        <v>121.58045405421254</v>
      </c>
      <c r="K9" s="16">
        <f t="shared" si="0"/>
        <v>121.58045405421254</v>
      </c>
      <c r="L9" s="19"/>
      <c r="M9" s="17" t="s">
        <v>54</v>
      </c>
    </row>
    <row r="10" spans="1:14" ht="12.75" customHeight="1">
      <c r="A10" s="9" t="s">
        <v>341</v>
      </c>
      <c r="B10" s="14" t="s">
        <v>26</v>
      </c>
      <c r="C10" s="14">
        <v>9</v>
      </c>
      <c r="D10" s="14">
        <v>7.5</v>
      </c>
      <c r="E10" s="14">
        <v>8</v>
      </c>
      <c r="F10" s="14">
        <v>8</v>
      </c>
      <c r="G10" s="14">
        <v>7</v>
      </c>
      <c r="H10" s="14">
        <v>8</v>
      </c>
      <c r="I10" s="15">
        <f>'Pesi e Budget Iniziale'!$F$15*'ATTACCANTI - GE'!D10+'Pesi e Budget Iniziale'!$F$16*'ATTACCANTI - GE'!E10+'ATTACCANTI - GE'!F10*'Pesi e Budget Iniziale'!$F$17+'Pesi e Budget Iniziale'!$F$18*'ATTACCANTI - GE'!G10+'Pesi e Budget Iniziale'!$F$19*'ATTACCANTI - GE'!H10+VLOOKUP(B10,SQUADRE!$A$2:$B$21,2,FALSE)*'Pesi e Budget Iniziale'!$F$20+'Pesi e Budget Iniziale'!$F$21*VLOOKUP(B10,'FATTORE CASA'!$A$2:$B$21,2,FALSE)+VLOOKUP(B10,ALLENATORE!$A$2:$B$21,2,FALSE)*'Pesi e Budget Iniziale'!$F$22</f>
        <v>105.67021999999999</v>
      </c>
      <c r="J10" s="16">
        <f t="shared" si="1"/>
        <v>108.48672734289273</v>
      </c>
      <c r="K10" s="16">
        <f t="shared" si="0"/>
        <v>108.48672734289273</v>
      </c>
      <c r="L10" s="19"/>
    </row>
    <row r="11" spans="1:14" ht="12.75" customHeight="1">
      <c r="A11" s="9" t="s">
        <v>342</v>
      </c>
      <c r="B11" s="14" t="s">
        <v>36</v>
      </c>
      <c r="C11" s="14">
        <v>8</v>
      </c>
      <c r="D11" s="14">
        <v>8.5</v>
      </c>
      <c r="E11" s="14">
        <v>7.5</v>
      </c>
      <c r="F11" s="14">
        <v>7</v>
      </c>
      <c r="G11" s="14">
        <v>7</v>
      </c>
      <c r="H11" s="14">
        <v>7</v>
      </c>
      <c r="I11" s="15">
        <f>'Pesi e Budget Iniziale'!$F$15*'ATTACCANTI - GE'!D11+'Pesi e Budget Iniziale'!$F$16*'ATTACCANTI - GE'!E11+'ATTACCANTI - GE'!F11*'Pesi e Budget Iniziale'!$F$17+'Pesi e Budget Iniziale'!$F$18*'ATTACCANTI - GE'!G11+'Pesi e Budget Iniziale'!$F$19*'ATTACCANTI - GE'!H11+VLOOKUP(B11,SQUADRE!$A$2:$B$21,2,FALSE)*'Pesi e Budget Iniziale'!$F$20+'Pesi e Budget Iniziale'!$F$21*VLOOKUP(B11,'FATTORE CASA'!$A$2:$B$21,2,FALSE)+VLOOKUP(B11,ALLENATORE!$A$2:$B$21,2,FALSE)*'Pesi e Budget Iniziale'!$F$22</f>
        <v>100.36941999999999</v>
      </c>
      <c r="J11" s="16">
        <f t="shared" si="1"/>
        <v>84.191792851400663</v>
      </c>
      <c r="K11" s="16">
        <f t="shared" si="0"/>
        <v>84.191792851400663</v>
      </c>
      <c r="L11" s="19"/>
      <c r="M11" s="19"/>
    </row>
    <row r="12" spans="1:14" ht="12.75" customHeight="1">
      <c r="A12" s="9" t="s">
        <v>345</v>
      </c>
      <c r="B12" s="14" t="s">
        <v>56</v>
      </c>
      <c r="C12" s="14">
        <v>9</v>
      </c>
      <c r="D12" s="14">
        <v>9</v>
      </c>
      <c r="E12" s="14">
        <v>7.5</v>
      </c>
      <c r="F12" s="14">
        <v>9</v>
      </c>
      <c r="G12" s="14">
        <v>7.5</v>
      </c>
      <c r="H12" s="14">
        <v>8.5</v>
      </c>
      <c r="I12" s="15">
        <f>'Pesi e Budget Iniziale'!$F$15*'ATTACCANTI - GE'!D12+'Pesi e Budget Iniziale'!$F$16*'ATTACCANTI - GE'!E12+'ATTACCANTI - GE'!F12*'Pesi e Budget Iniziale'!$F$17+'Pesi e Budget Iniziale'!$F$18*'ATTACCANTI - GE'!G12+'Pesi e Budget Iniziale'!$F$19*'ATTACCANTI - GE'!H12+VLOOKUP(B12,SQUADRE!$A$2:$B$21,2,FALSE)*'Pesi e Budget Iniziale'!$F$20+'Pesi e Budget Iniziale'!$F$21*VLOOKUP(B12,'FATTORE CASA'!$A$2:$B$21,2,FALSE)+VLOOKUP(B12,ALLENATORE!$A$2:$B$21,2,FALSE)*'Pesi e Budget Iniziale'!$F$22</f>
        <v>103.53449999999998</v>
      </c>
      <c r="J12" s="16">
        <f t="shared" si="1"/>
        <v>98.69817137168657</v>
      </c>
      <c r="K12" s="16">
        <f t="shared" si="0"/>
        <v>98.69817137168657</v>
      </c>
      <c r="L12" s="19"/>
      <c r="M12" s="19"/>
    </row>
    <row r="13" spans="1:14" ht="12.75" customHeight="1">
      <c r="A13" s="9" t="s">
        <v>347</v>
      </c>
      <c r="B13" s="14" t="s">
        <v>49</v>
      </c>
      <c r="C13" s="14">
        <v>9</v>
      </c>
      <c r="D13" s="14">
        <v>9</v>
      </c>
      <c r="E13" s="14">
        <v>7.5</v>
      </c>
      <c r="F13" s="14">
        <v>7</v>
      </c>
      <c r="G13" s="14">
        <v>7</v>
      </c>
      <c r="H13" s="14">
        <v>7.5</v>
      </c>
      <c r="I13" s="15">
        <f>'Pesi e Budget Iniziale'!$F$15*'ATTACCANTI - GE'!D13+'Pesi e Budget Iniziale'!$F$16*'ATTACCANTI - GE'!E13+'ATTACCANTI - GE'!F13*'Pesi e Budget Iniziale'!$F$17+'Pesi e Budget Iniziale'!$F$18*'ATTACCANTI - GE'!G13+'Pesi e Budget Iniziale'!$F$19*'ATTACCANTI - GE'!H13+VLOOKUP(B13,SQUADRE!$A$2:$B$21,2,FALSE)*'Pesi e Budget Iniziale'!$F$20+'Pesi e Budget Iniziale'!$F$21*VLOOKUP(B13,'FATTORE CASA'!$A$2:$B$21,2,FALSE)+VLOOKUP(B13,ALLENATORE!$A$2:$B$21,2,FALSE)*'Pesi e Budget Iniziale'!$F$22</f>
        <v>99.457119999999989</v>
      </c>
      <c r="J13" s="16">
        <f t="shared" si="1"/>
        <v>80.010486494513344</v>
      </c>
      <c r="K13" s="16">
        <f t="shared" si="0"/>
        <v>80.010486494513344</v>
      </c>
      <c r="L13" s="19"/>
      <c r="M13" s="38" t="s">
        <v>69</v>
      </c>
      <c r="N13" s="39">
        <v>82</v>
      </c>
    </row>
    <row r="14" spans="1:14" ht="12.75" customHeight="1">
      <c r="A14" s="9" t="s">
        <v>350</v>
      </c>
      <c r="B14" s="14" t="s">
        <v>17</v>
      </c>
      <c r="C14" s="14">
        <v>7</v>
      </c>
      <c r="D14" s="14">
        <v>7</v>
      </c>
      <c r="E14" s="14">
        <v>6.5</v>
      </c>
      <c r="F14" s="14">
        <v>7</v>
      </c>
      <c r="G14" s="14">
        <v>6</v>
      </c>
      <c r="H14" s="14">
        <v>7</v>
      </c>
      <c r="I14" s="15">
        <f>'Pesi e Budget Iniziale'!$F$15*'ATTACCANTI - GE'!D14+'Pesi e Budget Iniziale'!$F$16*'ATTACCANTI - GE'!E14+'ATTACCANTI - GE'!F14*'Pesi e Budget Iniziale'!$F$17+'Pesi e Budget Iniziale'!$F$18*'ATTACCANTI - GE'!G14+'Pesi e Budget Iniziale'!$F$19*'ATTACCANTI - GE'!H14+VLOOKUP(B14,SQUADRE!$A$2:$B$21,2,FALSE)*'Pesi e Budget Iniziale'!$F$20+'Pesi e Budget Iniziale'!$F$21*VLOOKUP(B14,'FATTORE CASA'!$A$2:$B$21,2,FALSE)+VLOOKUP(B14,ALLENATORE!$A$2:$B$21,2,FALSE)*'Pesi e Budget Iniziale'!$F$22</f>
        <v>100.16216</v>
      </c>
      <c r="J14" s="16">
        <f t="shared" si="1"/>
        <v>83.2418667793537</v>
      </c>
      <c r="K14" s="16">
        <f t="shared" si="0"/>
        <v>83.2418667793537</v>
      </c>
      <c r="L14" s="19"/>
      <c r="M14" s="38" t="s">
        <v>353</v>
      </c>
      <c r="N14" s="42">
        <f>'Pesi e Budget Iniziale'!C32</f>
        <v>200</v>
      </c>
    </row>
    <row r="15" spans="1:14" ht="12.75" customHeight="1">
      <c r="A15" s="9" t="s">
        <v>354</v>
      </c>
      <c r="B15" s="14" t="s">
        <v>56</v>
      </c>
      <c r="C15" s="14">
        <v>6</v>
      </c>
      <c r="D15" s="14">
        <v>9</v>
      </c>
      <c r="E15" s="14">
        <v>7</v>
      </c>
      <c r="F15" s="14">
        <v>7</v>
      </c>
      <c r="G15" s="14">
        <v>8</v>
      </c>
      <c r="H15" s="14">
        <v>8</v>
      </c>
      <c r="I15" s="15">
        <f>'Pesi e Budget Iniziale'!$F$15*'ATTACCANTI - GE'!D15+'Pesi e Budget Iniziale'!$F$16*'ATTACCANTI - GE'!E15+'ATTACCANTI - GE'!F15*'Pesi e Budget Iniziale'!$F$17+'Pesi e Budget Iniziale'!$F$18*'ATTACCANTI - GE'!G15+'Pesi e Budget Iniziale'!$F$19*'ATTACCANTI - GE'!H15+VLOOKUP(B15,SQUADRE!$A$2:$B$21,2,FALSE)*'Pesi e Budget Iniziale'!$F$20+'Pesi e Budget Iniziale'!$F$21*VLOOKUP(B15,'FATTORE CASA'!$A$2:$B$21,2,FALSE)+VLOOKUP(B15,ALLENATORE!$A$2:$B$21,2,FALSE)*'Pesi e Budget Iniziale'!$F$22</f>
        <v>98.304479999999998</v>
      </c>
      <c r="J15" s="16">
        <f t="shared" si="1"/>
        <v>74.727639887911849</v>
      </c>
      <c r="K15" s="16">
        <f t="shared" si="0"/>
        <v>74.727639887911849</v>
      </c>
      <c r="L15" s="19"/>
      <c r="M15" s="19"/>
    </row>
    <row r="16" spans="1:14" ht="12.75" customHeight="1">
      <c r="A16" s="9" t="s">
        <v>356</v>
      </c>
      <c r="B16" s="14" t="s">
        <v>58</v>
      </c>
      <c r="C16" s="14">
        <v>9</v>
      </c>
      <c r="D16" s="14">
        <v>9</v>
      </c>
      <c r="E16" s="14">
        <v>7.5</v>
      </c>
      <c r="F16" s="14">
        <v>9</v>
      </c>
      <c r="G16" s="14">
        <v>6</v>
      </c>
      <c r="H16" s="14">
        <v>8</v>
      </c>
      <c r="I16" s="15">
        <f>'Pesi e Budget Iniziale'!$F$15*'ATTACCANTI - GE'!D16+'Pesi e Budget Iniziale'!$F$16*'ATTACCANTI - GE'!E16+'ATTACCANTI - GE'!F16*'Pesi e Budget Iniziale'!$F$17+'Pesi e Budget Iniziale'!$F$18*'ATTACCANTI - GE'!G16+'Pesi e Budget Iniziale'!$F$19*'ATTACCANTI - GE'!H16+VLOOKUP(B16,SQUADRE!$A$2:$B$21,2,FALSE)*'Pesi e Budget Iniziale'!$F$20+'Pesi e Budget Iniziale'!$F$21*VLOOKUP(B16,'FATTORE CASA'!$A$2:$B$21,2,FALSE)+VLOOKUP(B16,ALLENATORE!$A$2:$B$21,2,FALSE)*'Pesi e Budget Iniziale'!$F$22</f>
        <v>104.31435999999999</v>
      </c>
      <c r="J16" s="16">
        <f t="shared" si="1"/>
        <v>102.27247102693396</v>
      </c>
      <c r="K16" s="16">
        <f t="shared" si="0"/>
        <v>102.27247102693396</v>
      </c>
      <c r="L16" s="19"/>
      <c r="M16" s="19"/>
    </row>
    <row r="17" spans="1:13" ht="12.75" customHeight="1">
      <c r="A17" s="9" t="s">
        <v>359</v>
      </c>
      <c r="B17" s="14" t="s">
        <v>58</v>
      </c>
      <c r="C17" s="14">
        <v>9</v>
      </c>
      <c r="D17" s="14">
        <v>9</v>
      </c>
      <c r="E17" s="14">
        <v>7</v>
      </c>
      <c r="F17" s="14">
        <v>8.5</v>
      </c>
      <c r="G17" s="14">
        <v>7</v>
      </c>
      <c r="H17" s="14">
        <v>8</v>
      </c>
      <c r="I17" s="15">
        <f>'Pesi e Budget Iniziale'!$F$15*'ATTACCANTI - GE'!D17+'Pesi e Budget Iniziale'!$F$16*'ATTACCANTI - GE'!E17+'ATTACCANTI - GE'!F17*'Pesi e Budget Iniziale'!$F$17+'Pesi e Budget Iniziale'!$F$18*'ATTACCANTI - GE'!G17+'Pesi e Budget Iniziale'!$F$19*'ATTACCANTI - GE'!H17+VLOOKUP(B17,SQUADRE!$A$2:$B$21,2,FALSE)*'Pesi e Budget Iniziale'!$F$20+'Pesi e Budget Iniziale'!$F$21*VLOOKUP(B17,'FATTORE CASA'!$A$2:$B$21,2,FALSE)+VLOOKUP(B17,ALLENATORE!$A$2:$B$21,2,FALSE)*'Pesi e Budget Iniziale'!$F$22</f>
        <v>104.13681999999999</v>
      </c>
      <c r="J17" s="16">
        <f t="shared" si="1"/>
        <v>101.4587593853667</v>
      </c>
      <c r="K17" s="16">
        <f t="shared" si="0"/>
        <v>101.4587593853667</v>
      </c>
      <c r="L17" s="19"/>
      <c r="M17" s="11"/>
    </row>
    <row r="18" spans="1:13" ht="12.75" customHeight="1">
      <c r="A18" s="9" t="s">
        <v>361</v>
      </c>
      <c r="B18" s="14" t="s">
        <v>58</v>
      </c>
      <c r="C18" s="14">
        <v>9</v>
      </c>
      <c r="D18" s="14">
        <v>9</v>
      </c>
      <c r="E18" s="14">
        <v>8.5</v>
      </c>
      <c r="F18" s="14">
        <v>7</v>
      </c>
      <c r="G18" s="14">
        <v>7</v>
      </c>
      <c r="H18" s="14">
        <v>8</v>
      </c>
      <c r="I18" s="15">
        <f>'Pesi e Budget Iniziale'!$F$15*'ATTACCANTI - GE'!D18+'Pesi e Budget Iniziale'!$F$16*'ATTACCANTI - GE'!E18+'ATTACCANTI - GE'!F18*'Pesi e Budget Iniziale'!$F$17+'Pesi e Budget Iniziale'!$F$18*'ATTACCANTI - GE'!G18+'Pesi e Budget Iniziale'!$F$19*'ATTACCANTI - GE'!H18+VLOOKUP(B18,SQUADRE!$A$2:$B$21,2,FALSE)*'Pesi e Budget Iniziale'!$F$20+'Pesi e Budget Iniziale'!$F$21*VLOOKUP(B18,'FATTORE CASA'!$A$2:$B$21,2,FALSE)+VLOOKUP(B18,ALLENATORE!$A$2:$B$21,2,FALSE)*'Pesi e Budget Iniziale'!$F$22</f>
        <v>103.12432</v>
      </c>
      <c r="J18" s="16">
        <f t="shared" si="1"/>
        <v>96.818210567709855</v>
      </c>
      <c r="K18" s="16">
        <f t="shared" si="0"/>
        <v>96.818210567709855</v>
      </c>
      <c r="L18" s="19"/>
      <c r="M18" s="19"/>
    </row>
    <row r="19" spans="1:13" ht="12.75" customHeight="1">
      <c r="A19" s="9" t="s">
        <v>364</v>
      </c>
      <c r="B19" s="14" t="s">
        <v>26</v>
      </c>
      <c r="C19" s="14">
        <v>8</v>
      </c>
      <c r="D19" s="14">
        <v>7</v>
      </c>
      <c r="E19" s="14">
        <v>6</v>
      </c>
      <c r="F19" s="14">
        <v>6.5</v>
      </c>
      <c r="G19" s="14">
        <v>6.5</v>
      </c>
      <c r="H19" s="14">
        <v>6.5</v>
      </c>
      <c r="I19" s="15">
        <f>'Pesi e Budget Iniziale'!$F$15*'ATTACCANTI - GE'!D19+'Pesi e Budget Iniziale'!$F$16*'ATTACCANTI - GE'!E19+'ATTACCANTI - GE'!F19*'Pesi e Budget Iniziale'!$F$17+'Pesi e Budget Iniziale'!$F$18*'ATTACCANTI - GE'!G19+'Pesi e Budget Iniziale'!$F$19*'ATTACCANTI - GE'!H19+VLOOKUP(B19,SQUADRE!$A$2:$B$21,2,FALSE)*'Pesi e Budget Iniziale'!$F$20+'Pesi e Budget Iniziale'!$F$21*VLOOKUP(B19,'FATTORE CASA'!$A$2:$B$21,2,FALSE)+VLOOKUP(B19,ALLENATORE!$A$2:$B$21,2,FALSE)*'Pesi e Budget Iniziale'!$F$22</f>
        <v>94.475239999999985</v>
      </c>
      <c r="J19" s="16">
        <f t="shared" si="1"/>
        <v>57.177244673566548</v>
      </c>
      <c r="K19" s="16">
        <f t="shared" si="0"/>
        <v>57.177244673566548</v>
      </c>
      <c r="L19" s="19"/>
      <c r="M19" s="19"/>
    </row>
    <row r="20" spans="1:13" ht="12.75" customHeight="1">
      <c r="A20" s="9" t="s">
        <v>365</v>
      </c>
      <c r="B20" s="14" t="s">
        <v>20</v>
      </c>
      <c r="C20" s="14">
        <v>8</v>
      </c>
      <c r="D20" s="14">
        <v>7</v>
      </c>
      <c r="E20" s="14">
        <v>7</v>
      </c>
      <c r="F20" s="14">
        <v>7</v>
      </c>
      <c r="G20" s="14">
        <v>6.5</v>
      </c>
      <c r="H20" s="14">
        <v>7</v>
      </c>
      <c r="I20" s="15">
        <f>'Pesi e Budget Iniziale'!$F$15*'ATTACCANTI - GE'!D20+'Pesi e Budget Iniziale'!$F$16*'ATTACCANTI - GE'!E20+'ATTACCANTI - GE'!F20*'Pesi e Budget Iniziale'!$F$17+'Pesi e Budget Iniziale'!$F$18*'ATTACCANTI - GE'!G20+'Pesi e Budget Iniziale'!$F$19*'ATTACCANTI - GE'!H20+VLOOKUP(B20,SQUADRE!$A$2:$B$21,2,FALSE)*'Pesi e Budget Iniziale'!$F$20+'Pesi e Budget Iniziale'!$F$21*VLOOKUP(B20,'FATTORE CASA'!$A$2:$B$21,2,FALSE)+VLOOKUP(B20,ALLENATORE!$A$2:$B$21,2,FALSE)*'Pesi e Budget Iniziale'!$F$22</f>
        <v>96.19413999999999</v>
      </c>
      <c r="J20" s="16">
        <f t="shared" si="1"/>
        <v>65.055407007068254</v>
      </c>
      <c r="K20" s="16">
        <f t="shared" si="0"/>
        <v>65.055407007068254</v>
      </c>
      <c r="L20" s="19"/>
      <c r="M20" s="19"/>
    </row>
    <row r="21" spans="1:13" ht="12.75" customHeight="1">
      <c r="A21" s="9" t="s">
        <v>368</v>
      </c>
      <c r="B21" s="14" t="s">
        <v>108</v>
      </c>
      <c r="C21" s="14">
        <v>7</v>
      </c>
      <c r="D21" s="14">
        <v>9</v>
      </c>
      <c r="E21" s="14">
        <v>7</v>
      </c>
      <c r="F21" s="14">
        <v>8</v>
      </c>
      <c r="G21" s="14">
        <v>7</v>
      </c>
      <c r="H21" s="14">
        <v>8</v>
      </c>
      <c r="I21" s="15">
        <f>'Pesi e Budget Iniziale'!$F$15*'ATTACCANTI - GE'!D21+'Pesi e Budget Iniziale'!$F$16*'ATTACCANTI - GE'!E21+'ATTACCANTI - GE'!F21*'Pesi e Budget Iniziale'!$F$17+'Pesi e Budget Iniziale'!$F$18*'ATTACCANTI - GE'!G21+'Pesi e Budget Iniziale'!$F$19*'ATTACCANTI - GE'!H21+VLOOKUP(B21,SQUADRE!$A$2:$B$21,2,FALSE)*'Pesi e Budget Iniziale'!$F$20+'Pesi e Budget Iniziale'!$F$21*VLOOKUP(B21,'FATTORE CASA'!$A$2:$B$21,2,FALSE)+VLOOKUP(B21,ALLENATORE!$A$2:$B$21,2,FALSE)*'Pesi e Budget Iniziale'!$F$22</f>
        <v>99.08532000000001</v>
      </c>
      <c r="J21" s="16">
        <f t="shared" si="1"/>
        <v>78.306431136088904</v>
      </c>
      <c r="K21" s="16">
        <f t="shared" si="0"/>
        <v>78.306431136088904</v>
      </c>
      <c r="L21" s="19"/>
      <c r="M21" s="19"/>
    </row>
    <row r="22" spans="1:13" ht="12.75" customHeight="1">
      <c r="A22" s="9" t="s">
        <v>370</v>
      </c>
      <c r="B22" s="14" t="s">
        <v>31</v>
      </c>
      <c r="C22" s="14">
        <v>7</v>
      </c>
      <c r="D22" s="14">
        <v>6</v>
      </c>
      <c r="E22" s="14">
        <v>6</v>
      </c>
      <c r="F22" s="14">
        <v>6</v>
      </c>
      <c r="G22" s="14">
        <v>7</v>
      </c>
      <c r="H22" s="14">
        <v>7</v>
      </c>
      <c r="I22" s="15">
        <f>'Pesi e Budget Iniziale'!$F$15*'ATTACCANTI - GE'!D22+'Pesi e Budget Iniziale'!$F$16*'ATTACCANTI - GE'!E22+'ATTACCANTI - GE'!F22*'Pesi e Budget Iniziale'!$F$17+'Pesi e Budget Iniziale'!$F$18*'ATTACCANTI - GE'!G22+'Pesi e Budget Iniziale'!$F$19*'ATTACCANTI - GE'!H22+VLOOKUP(B22,SQUADRE!$A$2:$B$21,2,FALSE)*'Pesi e Budget Iniziale'!$F$20+'Pesi e Budget Iniziale'!$F$21*VLOOKUP(B22,'FATTORE CASA'!$A$2:$B$21,2,FALSE)+VLOOKUP(B22,ALLENATORE!$A$2:$B$21,2,FALSE)*'Pesi e Budget Iniziale'!$F$22</f>
        <v>92.24011999999999</v>
      </c>
      <c r="J22" s="16">
        <f t="shared" si="1"/>
        <v>46.933112848064042</v>
      </c>
      <c r="K22" s="16">
        <f t="shared" si="0"/>
        <v>46.933112848064042</v>
      </c>
      <c r="L22" s="19"/>
      <c r="M22" s="18"/>
    </row>
    <row r="23" spans="1:13" ht="12.75" customHeight="1">
      <c r="A23" s="9" t="s">
        <v>373</v>
      </c>
      <c r="B23" s="14" t="s">
        <v>20</v>
      </c>
      <c r="C23" s="14">
        <v>8</v>
      </c>
      <c r="D23" s="14">
        <v>7</v>
      </c>
      <c r="E23" s="14">
        <v>7</v>
      </c>
      <c r="F23" s="14">
        <v>7</v>
      </c>
      <c r="G23" s="14">
        <v>6.5</v>
      </c>
      <c r="H23" s="14">
        <v>6.5</v>
      </c>
      <c r="I23" s="15">
        <f>'Pesi e Budget Iniziale'!$F$15*'ATTACCANTI - GE'!D23+'Pesi e Budget Iniziale'!$F$16*'ATTACCANTI - GE'!E23+'ATTACCANTI - GE'!F23*'Pesi e Budget Iniziale'!$F$17+'Pesi e Budget Iniziale'!$F$18*'ATTACCANTI - GE'!G23+'Pesi e Budget Iniziale'!$F$19*'ATTACCANTI - GE'!H23+VLOOKUP(B23,SQUADRE!$A$2:$B$21,2,FALSE)*'Pesi e Budget Iniziale'!$F$20+'Pesi e Budget Iniziale'!$F$21*VLOOKUP(B23,'FATTORE CASA'!$A$2:$B$21,2,FALSE)+VLOOKUP(B23,ALLENATORE!$A$2:$B$21,2,FALSE)*'Pesi e Budget Iniziale'!$F$22</f>
        <v>95.114139999999992</v>
      </c>
      <c r="J23" s="16">
        <f t="shared" si="1"/>
        <v>60.10548826823424</v>
      </c>
      <c r="K23" s="16">
        <f t="shared" si="0"/>
        <v>60.10548826823424</v>
      </c>
      <c r="L23" s="19"/>
      <c r="M23" s="19"/>
    </row>
    <row r="24" spans="1:13" ht="12.75" customHeight="1">
      <c r="A24" s="9" t="s">
        <v>376</v>
      </c>
      <c r="B24" s="14" t="s">
        <v>49</v>
      </c>
      <c r="C24" s="14">
        <v>8</v>
      </c>
      <c r="D24" s="14">
        <v>6</v>
      </c>
      <c r="E24" s="14">
        <v>7</v>
      </c>
      <c r="F24" s="14">
        <v>7.5</v>
      </c>
      <c r="G24" s="14">
        <v>7</v>
      </c>
      <c r="H24" s="14">
        <v>6</v>
      </c>
      <c r="I24" s="15">
        <f>'Pesi e Budget Iniziale'!$F$15*'ATTACCANTI - GE'!D24+'Pesi e Budget Iniziale'!$F$16*'ATTACCANTI - GE'!E24+'ATTACCANTI - GE'!F24*'Pesi e Budget Iniziale'!$F$17+'Pesi e Budget Iniziale'!$F$18*'ATTACCANTI - GE'!G24+'Pesi e Budget Iniziale'!$F$19*'ATTACCANTI - GE'!H24+VLOOKUP(B24,SQUADRE!$A$2:$B$21,2,FALSE)*'Pesi e Budget Iniziale'!$F$20+'Pesi e Budget Iniziale'!$F$21*VLOOKUP(B24,'FATTORE CASA'!$A$2:$B$21,2,FALSE)+VLOOKUP(B24,ALLENATORE!$A$2:$B$21,2,FALSE)*'Pesi e Budget Iniziale'!$F$22</f>
        <v>89.939619999999991</v>
      </c>
      <c r="J24" s="16">
        <f t="shared" si="1"/>
        <v>36.389327608538395</v>
      </c>
      <c r="K24" s="16">
        <f t="shared" si="0"/>
        <v>36.389327608538395</v>
      </c>
      <c r="L24" s="19"/>
      <c r="M24" s="19"/>
    </row>
    <row r="25" spans="1:13" ht="12.75" customHeight="1">
      <c r="A25" s="9" t="s">
        <v>378</v>
      </c>
      <c r="B25" s="14" t="s">
        <v>31</v>
      </c>
      <c r="C25" s="14">
        <v>7</v>
      </c>
      <c r="D25" s="14">
        <v>6</v>
      </c>
      <c r="E25" s="14">
        <v>6</v>
      </c>
      <c r="F25" s="14">
        <v>6</v>
      </c>
      <c r="G25" s="14">
        <v>7</v>
      </c>
      <c r="H25" s="14">
        <v>6.5</v>
      </c>
      <c r="I25" s="15">
        <f>'Pesi e Budget Iniziale'!$F$15*'ATTACCANTI - GE'!D25+'Pesi e Budget Iniziale'!$F$16*'ATTACCANTI - GE'!E25+'ATTACCANTI - GE'!F25*'Pesi e Budget Iniziale'!$F$17+'Pesi e Budget Iniziale'!$F$18*'ATTACCANTI - GE'!G25+'Pesi e Budget Iniziale'!$F$19*'ATTACCANTI - GE'!H25+VLOOKUP(B25,SQUADRE!$A$2:$B$21,2,FALSE)*'Pesi e Budget Iniziale'!$F$20+'Pesi e Budget Iniziale'!$F$21*VLOOKUP(B25,'FATTORE CASA'!$A$2:$B$21,2,FALSE)+VLOOKUP(B25,ALLENATORE!$A$2:$B$21,2,FALSE)*'Pesi e Budget Iniziale'!$F$22</f>
        <v>91.160120000000006</v>
      </c>
      <c r="J25" s="16">
        <f t="shared" si="1"/>
        <v>41.983194109230084</v>
      </c>
      <c r="K25" s="16">
        <f t="shared" si="0"/>
        <v>41.983194109230084</v>
      </c>
      <c r="L25" s="19"/>
      <c r="M25" s="19"/>
    </row>
    <row r="26" spans="1:13" ht="12.75" customHeight="1">
      <c r="A26" s="9" t="s">
        <v>380</v>
      </c>
      <c r="B26" s="14" t="s">
        <v>31</v>
      </c>
      <c r="C26" s="14">
        <v>6</v>
      </c>
      <c r="D26" s="14">
        <v>6</v>
      </c>
      <c r="E26" s="14">
        <v>6</v>
      </c>
      <c r="F26" s="14">
        <v>6</v>
      </c>
      <c r="G26" s="14">
        <v>7</v>
      </c>
      <c r="H26" s="14">
        <v>6.5</v>
      </c>
      <c r="I26" s="15">
        <f>'Pesi e Budget Iniziale'!$F$15*'ATTACCANTI - GE'!D26+'Pesi e Budget Iniziale'!$F$16*'ATTACCANTI - GE'!E26+'ATTACCANTI - GE'!F26*'Pesi e Budget Iniziale'!$F$17+'Pesi e Budget Iniziale'!$F$18*'ATTACCANTI - GE'!G26+'Pesi e Budget Iniziale'!$F$19*'ATTACCANTI - GE'!H26+VLOOKUP(B26,SQUADRE!$A$2:$B$21,2,FALSE)*'Pesi e Budget Iniziale'!$F$20+'Pesi e Budget Iniziale'!$F$21*VLOOKUP(B26,'FATTORE CASA'!$A$2:$B$21,2,FALSE)+VLOOKUP(B26,ALLENATORE!$A$2:$B$21,2,FALSE)*'Pesi e Budget Iniziale'!$F$22</f>
        <v>91.160120000000006</v>
      </c>
      <c r="J26" s="16">
        <f t="shared" si="1"/>
        <v>41.983194109230084</v>
      </c>
      <c r="K26" s="16">
        <f t="shared" si="0"/>
        <v>41.983194109230084</v>
      </c>
      <c r="L26" s="19"/>
      <c r="M26" s="19"/>
    </row>
    <row r="27" spans="1:13" ht="12.75" customHeight="1">
      <c r="A27" s="9" t="s">
        <v>382</v>
      </c>
      <c r="B27" s="14" t="s">
        <v>52</v>
      </c>
      <c r="C27" s="14">
        <v>8</v>
      </c>
      <c r="D27" s="14">
        <v>9</v>
      </c>
      <c r="E27" s="14">
        <v>7</v>
      </c>
      <c r="F27" s="14">
        <v>7</v>
      </c>
      <c r="G27" s="14">
        <v>7</v>
      </c>
      <c r="H27" s="14">
        <v>8</v>
      </c>
      <c r="I27" s="15">
        <f>'Pesi e Budget Iniziale'!$F$15*'ATTACCANTI - GE'!D27+'Pesi e Budget Iniziale'!$F$16*'ATTACCANTI - GE'!E27+'ATTACCANTI - GE'!F27*'Pesi e Budget Iniziale'!$F$17+'Pesi e Budget Iniziale'!$F$18*'ATTACCANTI - GE'!G27+'Pesi e Budget Iniziale'!$F$19*'ATTACCANTI - GE'!H27+VLOOKUP(B27,SQUADRE!$A$2:$B$21,2,FALSE)*'Pesi e Budget Iniziale'!$F$20+'Pesi e Budget Iniziale'!$F$21*VLOOKUP(B27,'FATTORE CASA'!$A$2:$B$21,2,FALSE)+VLOOKUP(B27,ALLENATORE!$A$2:$B$21,2,FALSE)*'Pesi e Budget Iniziale'!$F$22</f>
        <v>98.602920000000012</v>
      </c>
      <c r="J27" s="16">
        <f t="shared" si="1"/>
        <v>76.09546743274305</v>
      </c>
      <c r="K27" s="16">
        <f t="shared" si="0"/>
        <v>76.09546743274305</v>
      </c>
      <c r="L27" s="19"/>
      <c r="M27" s="19"/>
    </row>
    <row r="28" spans="1:13" ht="12.75" customHeight="1">
      <c r="A28" s="9" t="s">
        <v>385</v>
      </c>
      <c r="B28" s="14" t="s">
        <v>26</v>
      </c>
      <c r="C28" s="14">
        <v>9</v>
      </c>
      <c r="D28" s="14">
        <v>6</v>
      </c>
      <c r="E28" s="14">
        <v>6</v>
      </c>
      <c r="F28" s="14">
        <v>6.5</v>
      </c>
      <c r="G28" s="14">
        <v>6</v>
      </c>
      <c r="H28" s="14">
        <v>6</v>
      </c>
      <c r="I28" s="15">
        <f>'Pesi e Budget Iniziale'!$F$15*'ATTACCANTI - GE'!D28+'Pesi e Budget Iniziale'!$F$16*'ATTACCANTI - GE'!E28+'ATTACCANTI - GE'!F28*'Pesi e Budget Iniziale'!$F$17+'Pesi e Budget Iniziale'!$F$18*'ATTACCANTI - GE'!G28+'Pesi e Budget Iniziale'!$F$19*'ATTACCANTI - GE'!H28+VLOOKUP(B28,SQUADRE!$A$2:$B$21,2,FALSE)*'Pesi e Budget Iniziale'!$F$20+'Pesi e Budget Iniziale'!$F$21*VLOOKUP(B28,'FATTORE CASA'!$A$2:$B$21,2,FALSE)+VLOOKUP(B28,ALLENATORE!$A$2:$B$21,2,FALSE)*'Pesi e Budget Iniziale'!$F$22</f>
        <v>90.390259999999998</v>
      </c>
      <c r="J28" s="16">
        <f t="shared" si="1"/>
        <v>38.454727034897815</v>
      </c>
      <c r="K28" s="16">
        <f t="shared" si="0"/>
        <v>38.454727034897815</v>
      </c>
      <c r="L28" s="19"/>
      <c r="M28" s="19"/>
    </row>
    <row r="29" spans="1:13" ht="12.75" customHeight="1">
      <c r="A29" s="9" t="s">
        <v>387</v>
      </c>
      <c r="B29" s="14" t="s">
        <v>92</v>
      </c>
      <c r="C29" s="14">
        <v>8</v>
      </c>
      <c r="D29" s="14">
        <v>9</v>
      </c>
      <c r="E29" s="14">
        <v>7</v>
      </c>
      <c r="F29" s="14">
        <v>7</v>
      </c>
      <c r="G29" s="14">
        <v>9</v>
      </c>
      <c r="H29" s="14">
        <v>7.5</v>
      </c>
      <c r="I29" s="15">
        <f>'Pesi e Budget Iniziale'!$F$15*'ATTACCANTI - GE'!D29+'Pesi e Budget Iniziale'!$F$16*'ATTACCANTI - GE'!E29+'ATTACCANTI - GE'!F29*'Pesi e Budget Iniziale'!$F$17+'Pesi e Budget Iniziale'!$F$18*'ATTACCANTI - GE'!G29+'Pesi e Budget Iniziale'!$F$19*'ATTACCANTI - GE'!H29+VLOOKUP(B29,SQUADRE!$A$2:$B$21,2,FALSE)*'Pesi e Budget Iniziale'!$F$20+'Pesi e Budget Iniziale'!$F$21*VLOOKUP(B29,'FATTORE CASA'!$A$2:$B$21,2,FALSE)+VLOOKUP(B29,ALLENATORE!$A$2:$B$21,2,FALSE)*'Pesi e Budget Iniziale'!$F$22</f>
        <v>96.391639999999995</v>
      </c>
      <c r="J29" s="16">
        <f t="shared" si="1"/>
        <v>65.960600480142091</v>
      </c>
      <c r="K29" s="16">
        <f t="shared" si="0"/>
        <v>65.960600480142091</v>
      </c>
      <c r="L29" s="19"/>
      <c r="M29" s="19"/>
    </row>
    <row r="30" spans="1:13" ht="12.75" customHeight="1">
      <c r="A30" s="9" t="s">
        <v>390</v>
      </c>
      <c r="B30" s="14" t="s">
        <v>108</v>
      </c>
      <c r="C30" s="14">
        <v>6</v>
      </c>
      <c r="D30" s="14">
        <v>8</v>
      </c>
      <c r="E30" s="14">
        <v>7</v>
      </c>
      <c r="F30" s="14">
        <v>6.5</v>
      </c>
      <c r="G30" s="14">
        <v>7</v>
      </c>
      <c r="H30" s="14">
        <v>8</v>
      </c>
      <c r="I30" s="15">
        <f>'Pesi e Budget Iniziale'!$F$15*'ATTACCANTI - GE'!D30+'Pesi e Budget Iniziale'!$F$16*'ATTACCANTI - GE'!E30+'ATTACCANTI - GE'!F30*'Pesi e Budget Iniziale'!$F$17+'Pesi e Budget Iniziale'!$F$18*'ATTACCANTI - GE'!G30+'Pesi e Budget Iniziale'!$F$19*'ATTACCANTI - GE'!H30+VLOOKUP(B30,SQUADRE!$A$2:$B$21,2,FALSE)*'Pesi e Budget Iniziale'!$F$20+'Pesi e Budget Iniziale'!$F$21*VLOOKUP(B30,'FATTORE CASA'!$A$2:$B$21,2,FALSE)+VLOOKUP(B30,ALLENATORE!$A$2:$B$21,2,FALSE)*'Pesi e Budget Iniziale'!$F$22</f>
        <v>93.707820000000012</v>
      </c>
      <c r="J30" s="16">
        <f t="shared" si="1"/>
        <v>53.659960748977767</v>
      </c>
      <c r="K30" s="16">
        <f t="shared" si="0"/>
        <v>53.659960748977767</v>
      </c>
      <c r="L30" s="19"/>
      <c r="M30" s="19"/>
    </row>
    <row r="31" spans="1:13" ht="12.75" customHeight="1">
      <c r="A31" s="9" t="s">
        <v>393</v>
      </c>
      <c r="B31" s="14" t="s">
        <v>120</v>
      </c>
      <c r="C31" s="14">
        <v>7</v>
      </c>
      <c r="D31" s="14">
        <v>9</v>
      </c>
      <c r="E31" s="14">
        <v>7.5</v>
      </c>
      <c r="F31" s="14">
        <v>8.5</v>
      </c>
      <c r="G31" s="14">
        <v>6</v>
      </c>
      <c r="H31" s="14">
        <v>7.5</v>
      </c>
      <c r="I31" s="15">
        <f>'Pesi e Budget Iniziale'!$F$15*'ATTACCANTI - GE'!D31+'Pesi e Budget Iniziale'!$F$16*'ATTACCANTI - GE'!E31+'ATTACCANTI - GE'!F31*'Pesi e Budget Iniziale'!$F$17+'Pesi e Budget Iniziale'!$F$18*'ATTACCANTI - GE'!G31+'Pesi e Budget Iniziale'!$F$19*'ATTACCANTI - GE'!H31+VLOOKUP(B31,SQUADRE!$A$2:$B$21,2,FALSE)*'Pesi e Budget Iniziale'!$F$20+'Pesi e Budget Iniziale'!$F$21*VLOOKUP(B31,'FATTORE CASA'!$A$2:$B$21,2,FALSE)+VLOOKUP(B31,ALLENATORE!$A$2:$B$21,2,FALSE)*'Pesi e Budget Iniziale'!$F$22</f>
        <v>90.882259999999988</v>
      </c>
      <c r="J31" s="16">
        <f t="shared" si="1"/>
        <v>40.709690015922206</v>
      </c>
      <c r="K31" s="16">
        <f t="shared" si="0"/>
        <v>40.709690015922206</v>
      </c>
      <c r="L31" s="19"/>
      <c r="M31" s="19"/>
    </row>
    <row r="32" spans="1:13" ht="12.75" customHeight="1">
      <c r="A32" s="9" t="s">
        <v>395</v>
      </c>
      <c r="B32" s="14" t="s">
        <v>96</v>
      </c>
      <c r="C32" s="14">
        <v>7</v>
      </c>
      <c r="D32" s="14">
        <v>9.5</v>
      </c>
      <c r="E32" s="14">
        <v>8</v>
      </c>
      <c r="F32" s="14">
        <v>7</v>
      </c>
      <c r="G32" s="14">
        <v>9</v>
      </c>
      <c r="H32" s="14">
        <v>8</v>
      </c>
      <c r="I32" s="15">
        <f>'Pesi e Budget Iniziale'!$F$15*'ATTACCANTI - GE'!D32+'Pesi e Budget Iniziale'!$F$16*'ATTACCANTI - GE'!E32+'ATTACCANTI - GE'!F32*'Pesi e Budget Iniziale'!$F$17+'Pesi e Budget Iniziale'!$F$18*'ATTACCANTI - GE'!G32+'Pesi e Budget Iniziale'!$F$19*'ATTACCANTI - GE'!H32+VLOOKUP(B32,SQUADRE!$A$2:$B$21,2,FALSE)*'Pesi e Budget Iniziale'!$F$20+'Pesi e Budget Iniziale'!$F$21*VLOOKUP(B32,'FATTORE CASA'!$A$2:$B$21,2,FALSE)+VLOOKUP(B32,ALLENATORE!$A$2:$B$21,2,FALSE)*'Pesi e Budget Iniziale'!$F$22</f>
        <v>95.357940000000013</v>
      </c>
      <c r="J32" s="16">
        <f t="shared" si="1"/>
        <v>61.222886590945194</v>
      </c>
      <c r="K32" s="16">
        <f t="shared" si="0"/>
        <v>61.222886590945194</v>
      </c>
      <c r="L32" s="19"/>
      <c r="M32" s="19"/>
    </row>
    <row r="33" spans="1:13" ht="12.75" customHeight="1">
      <c r="A33" s="9" t="s">
        <v>398</v>
      </c>
      <c r="B33" s="14" t="s">
        <v>58</v>
      </c>
      <c r="C33" s="14">
        <v>8</v>
      </c>
      <c r="D33" s="14">
        <v>6</v>
      </c>
      <c r="E33" s="14">
        <v>8</v>
      </c>
      <c r="F33" s="14">
        <v>7.5</v>
      </c>
      <c r="G33" s="14">
        <v>7</v>
      </c>
      <c r="H33" s="14">
        <v>7</v>
      </c>
      <c r="I33" s="15">
        <f>'Pesi e Budget Iniziale'!$F$15*'ATTACCANTI - GE'!D33+'Pesi e Budget Iniziale'!$F$16*'ATTACCANTI - GE'!E33+'ATTACCANTI - GE'!F33*'Pesi e Budget Iniziale'!$F$17+'Pesi e Budget Iniziale'!$F$18*'ATTACCANTI - GE'!G33+'Pesi e Budget Iniziale'!$F$19*'ATTACCANTI - GE'!H33+VLOOKUP(B33,SQUADRE!$A$2:$B$21,2,FALSE)*'Pesi e Budget Iniziale'!$F$20+'Pesi e Budget Iniziale'!$F$21*VLOOKUP(B33,'FATTORE CASA'!$A$2:$B$21,2,FALSE)+VLOOKUP(B33,ALLENATORE!$A$2:$B$21,2,FALSE)*'Pesi e Budget Iniziale'!$F$22</f>
        <v>94.686819999999997</v>
      </c>
      <c r="J33" s="16">
        <f t="shared" si="1"/>
        <v>58.14697042056892</v>
      </c>
      <c r="K33" s="16">
        <f t="shared" si="0"/>
        <v>58.14697042056892</v>
      </c>
      <c r="L33" s="19"/>
      <c r="M33" s="19"/>
    </row>
    <row r="34" spans="1:13" ht="12.75" customHeight="1">
      <c r="A34" s="9" t="s">
        <v>401</v>
      </c>
      <c r="B34" s="14" t="s">
        <v>17</v>
      </c>
      <c r="C34" s="14">
        <v>9</v>
      </c>
      <c r="D34" s="14">
        <v>4</v>
      </c>
      <c r="E34" s="14">
        <v>5</v>
      </c>
      <c r="F34" s="14">
        <v>7</v>
      </c>
      <c r="G34" s="14">
        <v>7</v>
      </c>
      <c r="H34" s="14">
        <v>4.5</v>
      </c>
      <c r="I34" s="15">
        <f>'Pesi e Budget Iniziale'!$F$15*'ATTACCANTI - GE'!D34+'Pesi e Budget Iniziale'!$F$16*'ATTACCANTI - GE'!E34+'ATTACCANTI - GE'!F34*'Pesi e Budget Iniziale'!$F$17+'Pesi e Budget Iniziale'!$F$18*'ATTACCANTI - GE'!G34+'Pesi e Budget Iniziale'!$F$19*'ATTACCANTI - GE'!H34+VLOOKUP(B34,SQUADRE!$A$2:$B$21,2,FALSE)*'Pesi e Budget Iniziale'!$F$20+'Pesi e Budget Iniziale'!$F$21*VLOOKUP(B34,'FATTORE CASA'!$A$2:$B$21,2,FALSE)+VLOOKUP(B34,ALLENATORE!$A$2:$B$21,2,FALSE)*'Pesi e Budget Iniziale'!$F$22</f>
        <v>87.587119999999999</v>
      </c>
      <c r="J34" s="16">
        <f t="shared" si="1"/>
        <v>25.607212948254102</v>
      </c>
      <c r="K34" s="16">
        <f t="shared" si="0"/>
        <v>25.607212948254102</v>
      </c>
      <c r="L34" s="19"/>
      <c r="M34" s="19"/>
    </row>
    <row r="35" spans="1:13" ht="12.75" customHeight="1">
      <c r="A35" s="9" t="s">
        <v>403</v>
      </c>
      <c r="B35" s="14" t="s">
        <v>36</v>
      </c>
      <c r="C35" s="14">
        <v>9</v>
      </c>
      <c r="D35" s="14">
        <v>5</v>
      </c>
      <c r="E35" s="14">
        <v>6.5</v>
      </c>
      <c r="F35" s="14">
        <v>6</v>
      </c>
      <c r="G35" s="14">
        <v>6.5</v>
      </c>
      <c r="H35" s="14">
        <v>5</v>
      </c>
      <c r="I35" s="15">
        <f>'Pesi e Budget Iniziale'!$F$15*'ATTACCANTI - GE'!D35+'Pesi e Budget Iniziale'!$F$16*'ATTACCANTI - GE'!E35+'ATTACCANTI - GE'!F35*'Pesi e Budget Iniziale'!$F$17+'Pesi e Budget Iniziale'!$F$18*'ATTACCANTI - GE'!G35+'Pesi e Budget Iniziale'!$F$19*'ATTACCANTI - GE'!H35+VLOOKUP(B35,SQUADRE!$A$2:$B$21,2,FALSE)*'Pesi e Budget Iniziale'!$F$20+'Pesi e Budget Iniziale'!$F$21*VLOOKUP(B35,'FATTORE CASA'!$A$2:$B$21,2,FALSE)+VLOOKUP(B35,ALLENATORE!$A$2:$B$21,2,FALSE)*'Pesi e Budget Iniziale'!$F$22</f>
        <v>83.976939999999985</v>
      </c>
      <c r="J35" s="16">
        <f t="shared" si="1"/>
        <v>9.0608262514356284</v>
      </c>
      <c r="K35" s="16">
        <f t="shared" si="0"/>
        <v>9.0608262514356284</v>
      </c>
      <c r="L35" s="19"/>
      <c r="M35" s="19"/>
    </row>
    <row r="36" spans="1:13" ht="12.75" customHeight="1">
      <c r="A36" s="9" t="s">
        <v>406</v>
      </c>
      <c r="B36" s="14" t="s">
        <v>17</v>
      </c>
      <c r="C36" s="14">
        <v>7</v>
      </c>
      <c r="D36" s="14">
        <v>3.5</v>
      </c>
      <c r="E36" s="14">
        <v>6.5</v>
      </c>
      <c r="F36" s="14">
        <v>6</v>
      </c>
      <c r="G36" s="14">
        <v>7</v>
      </c>
      <c r="H36" s="14">
        <v>4</v>
      </c>
      <c r="I36" s="15">
        <f>'Pesi e Budget Iniziale'!$F$15*'ATTACCANTI - GE'!D36+'Pesi e Budget Iniziale'!$F$16*'ATTACCANTI - GE'!E36+'ATTACCANTI - GE'!F36*'Pesi e Budget Iniziale'!$F$17+'Pesi e Budget Iniziale'!$F$18*'ATTACCANTI - GE'!G36+'Pesi e Budget Iniziale'!$F$19*'ATTACCANTI - GE'!H36+VLOOKUP(B36,SQUADRE!$A$2:$B$21,2,FALSE)*'Pesi e Budget Iniziale'!$F$20+'Pesi e Budget Iniziale'!$F$21*VLOOKUP(B36,'FATTORE CASA'!$A$2:$B$21,2,FALSE)+VLOOKUP(B36,ALLENATORE!$A$2:$B$21,2,FALSE)*'Pesi e Budget Iniziale'!$F$22</f>
        <v>85.449619999999996</v>
      </c>
      <c r="J36" s="16">
        <f t="shared" si="1"/>
        <v>15.810498777645051</v>
      </c>
      <c r="K36" s="16">
        <f t="shared" si="0"/>
        <v>15.810498777645051</v>
      </c>
      <c r="L36" s="19"/>
      <c r="M36" s="19"/>
    </row>
    <row r="37" spans="1:13" ht="12.75" customHeight="1">
      <c r="A37" s="9" t="s">
        <v>408</v>
      </c>
      <c r="B37" s="14" t="s">
        <v>17</v>
      </c>
      <c r="C37" s="14">
        <v>9</v>
      </c>
      <c r="D37" s="14">
        <v>4</v>
      </c>
      <c r="E37" s="14">
        <v>6.5</v>
      </c>
      <c r="F37" s="14">
        <v>5</v>
      </c>
      <c r="G37" s="14">
        <v>7</v>
      </c>
      <c r="H37" s="14">
        <v>4.5</v>
      </c>
      <c r="I37" s="15">
        <f>'Pesi e Budget Iniziale'!$F$15*'ATTACCANTI - GE'!D37+'Pesi e Budget Iniziale'!$F$16*'ATTACCANTI - GE'!E37+'ATTACCANTI - GE'!F37*'Pesi e Budget Iniziale'!$F$17+'Pesi e Budget Iniziale'!$F$18*'ATTACCANTI - GE'!G37+'Pesi e Budget Iniziale'!$F$19*'ATTACCANTI - GE'!H37+VLOOKUP(B37,SQUADRE!$A$2:$B$21,2,FALSE)*'Pesi e Budget Iniziale'!$F$20+'Pesi e Budget Iniziale'!$F$21*VLOOKUP(B37,'FATTORE CASA'!$A$2:$B$21,2,FALSE)+VLOOKUP(B37,ALLENATORE!$A$2:$B$21,2,FALSE)*'Pesi e Budget Iniziale'!$F$22</f>
        <v>85.517119999999991</v>
      </c>
      <c r="J37" s="16">
        <f t="shared" si="1"/>
        <v>16.11986869882216</v>
      </c>
      <c r="K37" s="16">
        <f t="shared" si="0"/>
        <v>16.11986869882216</v>
      </c>
      <c r="L37" s="19"/>
      <c r="M37" s="19"/>
    </row>
    <row r="38" spans="1:13" ht="12.75" customHeight="1">
      <c r="A38" s="9" t="s">
        <v>410</v>
      </c>
      <c r="B38" s="14" t="s">
        <v>36</v>
      </c>
      <c r="C38" s="14">
        <v>7</v>
      </c>
      <c r="D38" s="14">
        <v>4.5</v>
      </c>
      <c r="E38" s="14">
        <v>6</v>
      </c>
      <c r="F38" s="14">
        <v>7</v>
      </c>
      <c r="G38" s="14">
        <v>6</v>
      </c>
      <c r="H38" s="14">
        <v>5</v>
      </c>
      <c r="I38" s="15">
        <f>'Pesi e Budget Iniziale'!$F$15*'ATTACCANTI - GE'!D38+'Pesi e Budget Iniziale'!$F$16*'ATTACCANTI - GE'!E38+'ATTACCANTI - GE'!F38*'Pesi e Budget Iniziale'!$F$17+'Pesi e Budget Iniziale'!$F$18*'ATTACCANTI - GE'!G38+'Pesi e Budget Iniziale'!$F$19*'ATTACCANTI - GE'!H38+VLOOKUP(B38,SQUADRE!$A$2:$B$21,2,FALSE)*'Pesi e Budget Iniziale'!$F$20+'Pesi e Budget Iniziale'!$F$21*VLOOKUP(B38,'FATTORE CASA'!$A$2:$B$21,2,FALSE)+VLOOKUP(B38,ALLENATORE!$A$2:$B$21,2,FALSE)*'Pesi e Budget Iniziale'!$F$22</f>
        <v>83.469459999999998</v>
      </c>
      <c r="J38" s="16">
        <f t="shared" si="1"/>
        <v>6.7349144351546784</v>
      </c>
      <c r="K38" s="16">
        <f t="shared" si="0"/>
        <v>6.7349144351546784</v>
      </c>
      <c r="L38" s="19"/>
      <c r="M38" s="19"/>
    </row>
    <row r="39" spans="1:13" ht="12.75" customHeight="1">
      <c r="A39" s="9" t="s">
        <v>412</v>
      </c>
      <c r="B39" s="14" t="s">
        <v>49</v>
      </c>
      <c r="C39" s="14">
        <v>7</v>
      </c>
      <c r="D39" s="14">
        <v>6</v>
      </c>
      <c r="E39" s="14">
        <v>5.5</v>
      </c>
      <c r="F39" s="14">
        <v>6</v>
      </c>
      <c r="G39" s="14">
        <v>7</v>
      </c>
      <c r="H39" s="14">
        <v>4.5</v>
      </c>
      <c r="I39" s="15">
        <f>'Pesi e Budget Iniziale'!$F$15*'ATTACCANTI - GE'!D39+'Pesi e Budget Iniziale'!$F$16*'ATTACCANTI - GE'!E39+'ATTACCANTI - GE'!F39*'Pesi e Budget Iniziale'!$F$17+'Pesi e Budget Iniziale'!$F$18*'ATTACCANTI - GE'!G39+'Pesi e Budget Iniziale'!$F$19*'ATTACCANTI - GE'!H39+VLOOKUP(B39,SQUADRE!$A$2:$B$21,2,FALSE)*'Pesi e Budget Iniziale'!$F$20+'Pesi e Budget Iniziale'!$F$21*VLOOKUP(B39,'FATTORE CASA'!$A$2:$B$21,2,FALSE)+VLOOKUP(B39,ALLENATORE!$A$2:$B$21,2,FALSE)*'Pesi e Budget Iniziale'!$F$22</f>
        <v>81.36712</v>
      </c>
      <c r="J39" s="16">
        <f t="shared" si="1"/>
        <v>-2.9006523809567568</v>
      </c>
      <c r="K39" s="16">
        <f t="shared" si="0"/>
        <v>1</v>
      </c>
      <c r="L39" s="19"/>
      <c r="M39" s="19"/>
    </row>
    <row r="40" spans="1:13" ht="12.75" customHeight="1">
      <c r="A40" s="9" t="s">
        <v>415</v>
      </c>
      <c r="B40" s="14" t="s">
        <v>94</v>
      </c>
      <c r="C40" s="14">
        <v>9</v>
      </c>
      <c r="D40" s="14">
        <v>9</v>
      </c>
      <c r="E40" s="14">
        <v>6.5</v>
      </c>
      <c r="F40" s="14">
        <v>8</v>
      </c>
      <c r="G40" s="14">
        <v>7</v>
      </c>
      <c r="H40" s="14">
        <v>8</v>
      </c>
      <c r="I40" s="15">
        <f>'Pesi e Budget Iniziale'!$F$15*'ATTACCANTI - GE'!D40+'Pesi e Budget Iniziale'!$F$16*'ATTACCANTI - GE'!E40+'ATTACCANTI - GE'!F40*'Pesi e Budget Iniziale'!$F$17+'Pesi e Budget Iniziale'!$F$18*'ATTACCANTI - GE'!G40+'Pesi e Budget Iniziale'!$F$19*'ATTACCANTI - GE'!H40+VLOOKUP(B40,SQUADRE!$A$2:$B$21,2,FALSE)*'Pesi e Budget Iniziale'!$F$20+'Pesi e Budget Iniziale'!$F$21*VLOOKUP(B40,'FATTORE CASA'!$A$2:$B$21,2,FALSE)+VLOOKUP(B40,ALLENATORE!$A$2:$B$21,2,FALSE)*'Pesi e Budget Iniziale'!$F$22</f>
        <v>94.985719999999986</v>
      </c>
      <c r="J40" s="16">
        <f t="shared" si="1"/>
        <v>59.516906264122127</v>
      </c>
      <c r="K40" s="16">
        <f t="shared" si="0"/>
        <v>59.516906264122127</v>
      </c>
      <c r="L40" s="19"/>
      <c r="M40" s="19"/>
    </row>
    <row r="41" spans="1:13" ht="12.75" customHeight="1">
      <c r="A41" s="9" t="s">
        <v>416</v>
      </c>
      <c r="B41" s="14" t="s">
        <v>120</v>
      </c>
      <c r="C41" s="14">
        <v>8</v>
      </c>
      <c r="D41" s="14">
        <v>8</v>
      </c>
      <c r="E41" s="14">
        <v>6.5</v>
      </c>
      <c r="F41" s="14">
        <v>7</v>
      </c>
      <c r="G41" s="14">
        <v>6</v>
      </c>
      <c r="H41" s="14">
        <v>7</v>
      </c>
      <c r="I41" s="15">
        <f>'Pesi e Budget Iniziale'!$F$15*'ATTACCANTI - GE'!D41+'Pesi e Budget Iniziale'!$F$16*'ATTACCANTI - GE'!E41+'ATTACCANTI - GE'!F41*'Pesi e Budget Iniziale'!$F$17+'Pesi e Budget Iniziale'!$F$18*'ATTACCANTI - GE'!G41+'Pesi e Budget Iniziale'!$F$19*'ATTACCANTI - GE'!H41+VLOOKUP(B41,SQUADRE!$A$2:$B$21,2,FALSE)*'Pesi e Budget Iniziale'!$F$20+'Pesi e Budget Iniziale'!$F$21*VLOOKUP(B41,'FATTORE CASA'!$A$2:$B$21,2,FALSE)+VLOOKUP(B41,ALLENATORE!$A$2:$B$21,2,FALSE)*'Pesi e Budget Iniziale'!$F$22</f>
        <v>82.984759999999994</v>
      </c>
      <c r="J41" s="16">
        <f t="shared" si="1"/>
        <v>4.5134092381983066</v>
      </c>
      <c r="K41" s="16">
        <f t="shared" si="0"/>
        <v>4.5134092381983066</v>
      </c>
      <c r="L41" s="19"/>
      <c r="M41" s="19"/>
    </row>
    <row r="42" spans="1:13" ht="12.75" customHeight="1">
      <c r="A42" s="9" t="s">
        <v>418</v>
      </c>
      <c r="B42" s="14" t="s">
        <v>49</v>
      </c>
      <c r="C42" s="14">
        <v>7</v>
      </c>
      <c r="D42" s="14">
        <v>5</v>
      </c>
      <c r="E42" s="14">
        <v>5.5</v>
      </c>
      <c r="F42" s="14">
        <v>5.5</v>
      </c>
      <c r="G42" s="14">
        <v>7</v>
      </c>
      <c r="H42" s="14">
        <v>5</v>
      </c>
      <c r="I42" s="15">
        <f>'Pesi e Budget Iniziale'!$F$15*'ATTACCANTI - GE'!D42+'Pesi e Budget Iniziale'!$F$16*'ATTACCANTI - GE'!E42+'ATTACCANTI - GE'!F42*'Pesi e Budget Iniziale'!$F$17+'Pesi e Budget Iniziale'!$F$18*'ATTACCANTI - GE'!G42+'Pesi e Budget Iniziale'!$F$19*'ATTACCANTI - GE'!H42+VLOOKUP(B42,SQUADRE!$A$2:$B$21,2,FALSE)*'Pesi e Budget Iniziale'!$F$20+'Pesi e Budget Iniziale'!$F$21*VLOOKUP(B42,'FATTORE CASA'!$A$2:$B$21,2,FALSE)+VLOOKUP(B42,ALLENATORE!$A$2:$B$21,2,FALSE)*'Pesi e Budget Iniziale'!$F$22</f>
        <v>79.184619999999995</v>
      </c>
      <c r="J42" s="16">
        <f t="shared" si="1"/>
        <v>-12.903613165683879</v>
      </c>
      <c r="K42" s="16">
        <f t="shared" si="0"/>
        <v>1</v>
      </c>
      <c r="L42" s="19"/>
      <c r="M42" s="17"/>
    </row>
    <row r="43" spans="1:13" ht="12.75" customHeight="1">
      <c r="A43" s="9" t="s">
        <v>421</v>
      </c>
      <c r="B43" s="14" t="s">
        <v>20</v>
      </c>
      <c r="C43" s="14">
        <v>9</v>
      </c>
      <c r="D43" s="14">
        <v>5</v>
      </c>
      <c r="E43" s="14">
        <v>6</v>
      </c>
      <c r="F43" s="14">
        <v>6</v>
      </c>
      <c r="G43" s="14">
        <v>6</v>
      </c>
      <c r="H43" s="14">
        <v>5</v>
      </c>
      <c r="I43" s="15">
        <f>'Pesi e Budget Iniziale'!$F$15*'ATTACCANTI - GE'!D43+'Pesi e Budget Iniziale'!$F$16*'ATTACCANTI - GE'!E43+'ATTACCANTI - GE'!F43*'Pesi e Budget Iniziale'!$F$17+'Pesi e Budget Iniziale'!$F$18*'ATTACCANTI - GE'!G43+'Pesi e Budget Iniziale'!$F$19*'ATTACCANTI - GE'!H43+VLOOKUP(B43,SQUADRE!$A$2:$B$21,2,FALSE)*'Pesi e Budget Iniziale'!$F$20+'Pesi e Budget Iniziale'!$F$21*VLOOKUP(B43,'FATTORE CASA'!$A$2:$B$21,2,FALSE)+VLOOKUP(B43,ALLENATORE!$A$2:$B$21,2,FALSE)*'Pesi e Budget Iniziale'!$F$22</f>
        <v>83.109159999999989</v>
      </c>
      <c r="J43" s="16">
        <f t="shared" si="1"/>
        <v>5.0835665447825136</v>
      </c>
      <c r="K43" s="16">
        <f t="shared" si="0"/>
        <v>5.0835665447825136</v>
      </c>
      <c r="L43" s="19"/>
      <c r="M43" s="19"/>
    </row>
    <row r="44" spans="1:13" ht="12.75" customHeight="1">
      <c r="A44" s="9" t="s">
        <v>422</v>
      </c>
      <c r="B44" s="14" t="s">
        <v>26</v>
      </c>
      <c r="C44" s="14">
        <v>9</v>
      </c>
      <c r="D44" s="14">
        <v>4</v>
      </c>
      <c r="E44" s="14">
        <v>5.5</v>
      </c>
      <c r="F44" s="14">
        <v>5</v>
      </c>
      <c r="G44" s="14">
        <v>6</v>
      </c>
      <c r="H44" s="14">
        <v>5.5</v>
      </c>
      <c r="I44" s="15">
        <f>'Pesi e Budget Iniziale'!$F$15*'ATTACCANTI - GE'!D44+'Pesi e Budget Iniziale'!$F$16*'ATTACCANTI - GE'!E44+'ATTACCANTI - GE'!F44*'Pesi e Budget Iniziale'!$F$17+'Pesi e Budget Iniziale'!$F$18*'ATTACCANTI - GE'!G44+'Pesi e Budget Iniziale'!$F$19*'ATTACCANTI - GE'!H44+VLOOKUP(B44,SQUADRE!$A$2:$B$21,2,FALSE)*'Pesi e Budget Iniziale'!$F$20+'Pesi e Budget Iniziale'!$F$21*VLOOKUP(B44,'FATTORE CASA'!$A$2:$B$21,2,FALSE)+VLOOKUP(B44,ALLENATORE!$A$2:$B$21,2,FALSE)*'Pesi e Budget Iniziale'!$F$22</f>
        <v>81.007760000000005</v>
      </c>
      <c r="J44" s="16">
        <f t="shared" si="1"/>
        <v>-4.5476920087228336</v>
      </c>
      <c r="K44" s="16">
        <f t="shared" si="0"/>
        <v>1</v>
      </c>
      <c r="L44" s="19"/>
      <c r="M44" s="19"/>
    </row>
    <row r="45" spans="1:13" ht="12.75" customHeight="1">
      <c r="A45" s="9" t="s">
        <v>426</v>
      </c>
      <c r="B45" s="14" t="s">
        <v>84</v>
      </c>
      <c r="C45" s="14">
        <v>9</v>
      </c>
      <c r="D45" s="14">
        <v>6.5</v>
      </c>
      <c r="E45" s="14">
        <v>6</v>
      </c>
      <c r="F45" s="14">
        <v>7</v>
      </c>
      <c r="G45" s="14">
        <v>8</v>
      </c>
      <c r="H45" s="14">
        <v>6.5</v>
      </c>
      <c r="I45" s="15">
        <f>'Pesi e Budget Iniziale'!$F$15*'ATTACCANTI - GE'!D45+'Pesi e Budget Iniziale'!$F$16*'ATTACCANTI - GE'!E45+'ATTACCANTI - GE'!F45*'Pesi e Budget Iniziale'!$F$17+'Pesi e Budget Iniziale'!$F$18*'ATTACCANTI - GE'!G45+'Pesi e Budget Iniziale'!$F$19*'ATTACCANTI - GE'!H45+VLOOKUP(B45,SQUADRE!$A$2:$B$21,2,FALSE)*'Pesi e Budget Iniziale'!$F$20+'Pesi e Budget Iniziale'!$F$21*VLOOKUP(B45,'FATTORE CASA'!$A$2:$B$21,2,FALSE)+VLOOKUP(B45,ALLENATORE!$A$2:$B$21,2,FALSE)*'Pesi e Budget Iniziale'!$F$22</f>
        <v>85.576180000000008</v>
      </c>
      <c r="J45" s="16">
        <f t="shared" si="1"/>
        <v>16.390555921707005</v>
      </c>
      <c r="K45" s="16">
        <f t="shared" si="0"/>
        <v>16.390555921707005</v>
      </c>
      <c r="L45" s="19"/>
      <c r="M45" s="19"/>
    </row>
    <row r="46" spans="1:13" ht="12.75" customHeight="1">
      <c r="A46" s="9" t="s">
        <v>427</v>
      </c>
      <c r="B46" s="14" t="s">
        <v>108</v>
      </c>
      <c r="C46" s="14">
        <v>8</v>
      </c>
      <c r="D46" s="14">
        <v>6.5</v>
      </c>
      <c r="E46" s="14">
        <v>6</v>
      </c>
      <c r="F46" s="14">
        <v>6.5</v>
      </c>
      <c r="G46" s="14">
        <v>6.5</v>
      </c>
      <c r="H46" s="14">
        <v>6</v>
      </c>
      <c r="I46" s="15">
        <f>'Pesi e Budget Iniziale'!$F$15*'ATTACCANTI - GE'!D46+'Pesi e Budget Iniziale'!$F$16*'ATTACCANTI - GE'!E46+'ATTACCANTI - GE'!F46*'Pesi e Budget Iniziale'!$F$17+'Pesi e Budget Iniziale'!$F$18*'ATTACCANTI - GE'!G46+'Pesi e Budget Iniziale'!$F$19*'ATTACCANTI - GE'!H46+VLOOKUP(B46,SQUADRE!$A$2:$B$21,2,FALSE)*'Pesi e Budget Iniziale'!$F$20+'Pesi e Budget Iniziale'!$F$21*VLOOKUP(B46,'FATTORE CASA'!$A$2:$B$21,2,FALSE)+VLOOKUP(B46,ALLENATORE!$A$2:$B$21,2,FALSE)*'Pesi e Budget Iniziale'!$F$22</f>
        <v>83.840340000000012</v>
      </c>
      <c r="J46" s="16">
        <f t="shared" si="1"/>
        <v>8.434753196135091</v>
      </c>
      <c r="K46" s="16">
        <f t="shared" si="0"/>
        <v>8.434753196135091</v>
      </c>
      <c r="L46" s="19"/>
      <c r="M46" s="19"/>
    </row>
    <row r="47" spans="1:13" ht="12.75" customHeight="1">
      <c r="A47" s="9" t="s">
        <v>430</v>
      </c>
      <c r="B47" s="14" t="s">
        <v>84</v>
      </c>
      <c r="C47" s="14">
        <v>8</v>
      </c>
      <c r="D47" s="14">
        <v>9</v>
      </c>
      <c r="E47" s="14">
        <v>6</v>
      </c>
      <c r="F47" s="14">
        <v>7</v>
      </c>
      <c r="G47" s="14">
        <v>4.5</v>
      </c>
      <c r="H47" s="14">
        <v>7</v>
      </c>
      <c r="I47" s="15">
        <f>'Pesi e Budget Iniziale'!$F$15*'ATTACCANTI - GE'!D47+'Pesi e Budget Iniziale'!$F$16*'ATTACCANTI - GE'!E47+'ATTACCANTI - GE'!F47*'Pesi e Budget Iniziale'!$F$17+'Pesi e Budget Iniziale'!$F$18*'ATTACCANTI - GE'!G47+'Pesi e Budget Iniziale'!$F$19*'ATTACCANTI - GE'!H47+VLOOKUP(B47,SQUADRE!$A$2:$B$21,2,FALSE)*'Pesi e Budget Iniziale'!$F$20+'Pesi e Budget Iniziale'!$F$21*VLOOKUP(B47,'FATTORE CASA'!$A$2:$B$21,2,FALSE)+VLOOKUP(B47,ALLENATORE!$A$2:$B$21,2,FALSE)*'Pesi e Budget Iniziale'!$F$22</f>
        <v>86.568820000000002</v>
      </c>
      <c r="J47" s="16">
        <f t="shared" si="1"/>
        <v>20.940081233666433</v>
      </c>
      <c r="K47" s="16">
        <f t="shared" si="0"/>
        <v>20.940081233666433</v>
      </c>
      <c r="L47" s="19"/>
      <c r="M47" s="19"/>
    </row>
    <row r="48" spans="1:13" ht="12.75" customHeight="1">
      <c r="A48" s="9" t="s">
        <v>433</v>
      </c>
      <c r="B48" s="14" t="s">
        <v>49</v>
      </c>
      <c r="C48" s="14">
        <v>9</v>
      </c>
      <c r="D48" s="14">
        <v>4.5</v>
      </c>
      <c r="E48" s="14">
        <v>5</v>
      </c>
      <c r="F48" s="14">
        <v>6.5</v>
      </c>
      <c r="G48" s="14">
        <v>6</v>
      </c>
      <c r="H48" s="14">
        <v>5</v>
      </c>
      <c r="I48" s="15">
        <f>'Pesi e Budget Iniziale'!$F$15*'ATTACCANTI - GE'!D48+'Pesi e Budget Iniziale'!$F$16*'ATTACCANTI - GE'!E48+'ATTACCANTI - GE'!F48*'Pesi e Budget Iniziale'!$F$17+'Pesi e Budget Iniziale'!$F$18*'ATTACCANTI - GE'!G48+'Pesi e Budget Iniziale'!$F$19*'ATTACCANTI - GE'!H48+VLOOKUP(B48,SQUADRE!$A$2:$B$21,2,FALSE)*'Pesi e Budget Iniziale'!$F$20+'Pesi e Budget Iniziale'!$F$21*VLOOKUP(B48,'FATTORE CASA'!$A$2:$B$21,2,FALSE)+VLOOKUP(B48,ALLENATORE!$A$2:$B$21,2,FALSE)*'Pesi e Budget Iniziale'!$F$22</f>
        <v>77.877159999999989</v>
      </c>
      <c r="J48" s="16">
        <f t="shared" si="1"/>
        <v>-18.896039790013475</v>
      </c>
      <c r="K48" s="16">
        <f t="shared" si="0"/>
        <v>1</v>
      </c>
      <c r="L48" s="19"/>
      <c r="M48" s="19"/>
    </row>
    <row r="49" spans="1:13" ht="12.75" customHeight="1">
      <c r="A49" s="9" t="s">
        <v>435</v>
      </c>
      <c r="B49" s="14" t="s">
        <v>108</v>
      </c>
      <c r="C49" s="14">
        <v>8</v>
      </c>
      <c r="D49" s="14">
        <v>6</v>
      </c>
      <c r="E49" s="14">
        <v>6</v>
      </c>
      <c r="F49" s="14">
        <v>5.5</v>
      </c>
      <c r="G49" s="14">
        <v>7</v>
      </c>
      <c r="H49" s="14">
        <v>6</v>
      </c>
      <c r="I49" s="15">
        <f>'Pesi e Budget Iniziale'!$F$15*'ATTACCANTI - GE'!D49+'Pesi e Budget Iniziale'!$F$16*'ATTACCANTI - GE'!E49+'ATTACCANTI - GE'!F49*'Pesi e Budget Iniziale'!$F$17+'Pesi e Budget Iniziale'!$F$18*'ATTACCANTI - GE'!G49+'Pesi e Budget Iniziale'!$F$19*'ATTACCANTI - GE'!H49+VLOOKUP(B49,SQUADRE!$A$2:$B$21,2,FALSE)*'Pesi e Budget Iniziale'!$F$20+'Pesi e Budget Iniziale'!$F$21*VLOOKUP(B49,'FATTORE CASA'!$A$2:$B$21,2,FALSE)+VLOOKUP(B49,ALLENATORE!$A$2:$B$21,2,FALSE)*'Pesi e Budget Iniziale'!$F$22</f>
        <v>81.422820000000002</v>
      </c>
      <c r="J49" s="16">
        <f t="shared" si="1"/>
        <v>-2.6453649052594983</v>
      </c>
      <c r="K49" s="16">
        <f t="shared" si="0"/>
        <v>1</v>
      </c>
      <c r="L49" s="19"/>
      <c r="M49" s="19"/>
    </row>
    <row r="50" spans="1:13" ht="12.75" customHeight="1">
      <c r="A50" s="9" t="s">
        <v>436</v>
      </c>
      <c r="B50" s="14" t="s">
        <v>84</v>
      </c>
      <c r="C50" s="14">
        <v>7</v>
      </c>
      <c r="D50" s="14">
        <v>7</v>
      </c>
      <c r="E50" s="14">
        <v>6.5</v>
      </c>
      <c r="F50" s="14">
        <v>6</v>
      </c>
      <c r="G50" s="14">
        <v>6.5</v>
      </c>
      <c r="H50" s="14">
        <v>6.5</v>
      </c>
      <c r="I50" s="15">
        <f>'Pesi e Budget Iniziale'!$F$15*'ATTACCANTI - GE'!D50+'Pesi e Budget Iniziale'!$F$16*'ATTACCANTI - GE'!E50+'ATTACCANTI - GE'!F50*'Pesi e Budget Iniziale'!$F$17+'Pesi e Budget Iniziale'!$F$18*'ATTACCANTI - GE'!G50+'Pesi e Budget Iniziale'!$F$19*'ATTACCANTI - GE'!H50+VLOOKUP(B50,SQUADRE!$A$2:$B$21,2,FALSE)*'Pesi e Budget Iniziale'!$F$20+'Pesi e Budget Iniziale'!$F$21*VLOOKUP(B50,'FATTORE CASA'!$A$2:$B$21,2,FALSE)+VLOOKUP(B50,ALLENATORE!$A$2:$B$21,2,FALSE)*'Pesi e Budget Iniziale'!$F$22</f>
        <v>82.883740000000003</v>
      </c>
      <c r="J50" s="16">
        <f t="shared" si="1"/>
        <v>4.0504085057937118</v>
      </c>
      <c r="K50" s="16">
        <f t="shared" si="0"/>
        <v>4.0504085057937118</v>
      </c>
      <c r="L50" s="19"/>
      <c r="M50" s="19"/>
    </row>
    <row r="51" spans="1:13" ht="12.75" customHeight="1">
      <c r="A51" s="9" t="s">
        <v>439</v>
      </c>
      <c r="B51" s="14" t="s">
        <v>120</v>
      </c>
      <c r="C51" s="14">
        <v>7</v>
      </c>
      <c r="D51" s="14">
        <v>6</v>
      </c>
      <c r="E51" s="14">
        <v>6</v>
      </c>
      <c r="F51" s="14">
        <v>7</v>
      </c>
      <c r="G51" s="14">
        <v>6.5</v>
      </c>
      <c r="H51" s="14">
        <v>6</v>
      </c>
      <c r="I51" s="15">
        <f>'Pesi e Budget Iniziale'!$F$15*'ATTACCANTI - GE'!D51+'Pesi e Budget Iniziale'!$F$16*'ATTACCANTI - GE'!E51+'ATTACCANTI - GE'!F51*'Pesi e Budget Iniziale'!$F$17+'Pesi e Budget Iniziale'!$F$18*'ATTACCANTI - GE'!G51+'Pesi e Budget Iniziale'!$F$19*'ATTACCANTI - GE'!H51+VLOOKUP(B51,SQUADRE!$A$2:$B$21,2,FALSE)*'Pesi e Budget Iniziale'!$F$20+'Pesi e Budget Iniziale'!$F$21*VLOOKUP(B51,'FATTORE CASA'!$A$2:$B$21,2,FALSE)+VLOOKUP(B51,ALLENATORE!$A$2:$B$21,2,FALSE)*'Pesi e Budget Iniziale'!$F$22</f>
        <v>76.494739999999993</v>
      </c>
      <c r="J51" s="16">
        <f t="shared" si="1"/>
        <v>-25.23202744088286</v>
      </c>
      <c r="K51" s="16">
        <f t="shared" si="0"/>
        <v>1</v>
      </c>
      <c r="L51" s="19"/>
      <c r="M51" s="19"/>
    </row>
    <row r="52" spans="1:13" ht="12.75" customHeight="1">
      <c r="A52" s="9" t="s">
        <v>441</v>
      </c>
      <c r="B52" s="14" t="s">
        <v>52</v>
      </c>
      <c r="C52" s="14">
        <v>6</v>
      </c>
      <c r="D52" s="14">
        <v>5.5</v>
      </c>
      <c r="E52" s="14">
        <v>6</v>
      </c>
      <c r="F52" s="14">
        <v>6</v>
      </c>
      <c r="G52" s="14">
        <v>6</v>
      </c>
      <c r="H52" s="14">
        <v>5.5</v>
      </c>
      <c r="I52" s="15">
        <f>'Pesi e Budget Iniziale'!$F$15*'ATTACCANTI - GE'!D52+'Pesi e Budget Iniziale'!$F$16*'ATTACCANTI - GE'!E52+'ATTACCANTI - GE'!F52*'Pesi e Budget Iniziale'!$F$17+'Pesi e Budget Iniziale'!$F$18*'ATTACCANTI - GE'!G52+'Pesi e Budget Iniziale'!$F$19*'ATTACCANTI - GE'!H52+VLOOKUP(B52,SQUADRE!$A$2:$B$21,2,FALSE)*'Pesi e Budget Iniziale'!$F$20+'Pesi e Budget Iniziale'!$F$21*VLOOKUP(B52,'FATTORE CASA'!$A$2:$B$21,2,FALSE)+VLOOKUP(B52,ALLENATORE!$A$2:$B$21,2,FALSE)*'Pesi e Budget Iniziale'!$F$22</f>
        <v>80.330460000000002</v>
      </c>
      <c r="J52" s="16">
        <f t="shared" si="1"/>
        <v>-7.6519327141045892</v>
      </c>
      <c r="K52" s="16">
        <f t="shared" si="0"/>
        <v>1</v>
      </c>
      <c r="L52" s="19"/>
      <c r="M52" s="19"/>
    </row>
    <row r="53" spans="1:13" ht="12.75" customHeight="1">
      <c r="A53" s="9" t="s">
        <v>444</v>
      </c>
      <c r="B53" s="14" t="s">
        <v>92</v>
      </c>
      <c r="C53" s="14">
        <v>8</v>
      </c>
      <c r="D53" s="14">
        <v>7</v>
      </c>
      <c r="E53" s="14">
        <v>6</v>
      </c>
      <c r="F53" s="14">
        <v>5.5</v>
      </c>
      <c r="G53" s="14">
        <v>6</v>
      </c>
      <c r="H53" s="14">
        <v>6.5</v>
      </c>
      <c r="I53" s="15">
        <f>'Pesi e Budget Iniziale'!$F$15*'ATTACCANTI - GE'!D53+'Pesi e Budget Iniziale'!$F$16*'ATTACCANTI - GE'!E53+'ATTACCANTI - GE'!F53*'Pesi e Budget Iniziale'!$F$17+'Pesi e Budget Iniziale'!$F$18*'ATTACCANTI - GE'!G53+'Pesi e Budget Iniziale'!$F$19*'ATTACCANTI - GE'!H53+VLOOKUP(B53,SQUADRE!$A$2:$B$21,2,FALSE)*'Pesi e Budget Iniziale'!$F$20+'Pesi e Budget Iniziale'!$F$21*VLOOKUP(B53,'FATTORE CASA'!$A$2:$B$21,2,FALSE)+VLOOKUP(B53,ALLENATORE!$A$2:$B$21,2,FALSE)*'Pesi e Budget Iniziale'!$F$22</f>
        <v>80.409260000000003</v>
      </c>
      <c r="J53" s="16">
        <f t="shared" si="1"/>
        <v>-7.2907719764933745</v>
      </c>
      <c r="K53" s="16">
        <f t="shared" si="0"/>
        <v>1</v>
      </c>
      <c r="L53" s="19"/>
      <c r="M53" s="19"/>
    </row>
    <row r="54" spans="1:13" ht="12.75" customHeight="1">
      <c r="A54" s="9" t="s">
        <v>445</v>
      </c>
      <c r="B54" s="14" t="s">
        <v>62</v>
      </c>
      <c r="C54" s="14">
        <v>6</v>
      </c>
      <c r="D54" s="14">
        <v>7</v>
      </c>
      <c r="E54" s="14">
        <v>6.5</v>
      </c>
      <c r="F54" s="14">
        <v>6.5</v>
      </c>
      <c r="G54" s="14">
        <v>5.5</v>
      </c>
      <c r="H54" s="14">
        <v>7.5</v>
      </c>
      <c r="I54" s="15">
        <f>'Pesi e Budget Iniziale'!$F$15*'ATTACCANTI - GE'!D54+'Pesi e Budget Iniziale'!$F$16*'ATTACCANTI - GE'!E54+'ATTACCANTI - GE'!F54*'Pesi e Budget Iniziale'!$F$17+'Pesi e Budget Iniziale'!$F$18*'ATTACCANTI - GE'!G54+'Pesi e Budget Iniziale'!$F$19*'ATTACCANTI - GE'!H54+VLOOKUP(B54,SQUADRE!$A$2:$B$21,2,FALSE)*'Pesi e Budget Iniziale'!$F$20+'Pesi e Budget Iniziale'!$F$21*VLOOKUP(B54,'FATTORE CASA'!$A$2:$B$21,2,FALSE)+VLOOKUP(B54,ALLENATORE!$A$2:$B$21,2,FALSE)*'Pesi e Budget Iniziale'!$F$22</f>
        <v>81.750479999999996</v>
      </c>
      <c r="J54" s="16">
        <f t="shared" si="1"/>
        <v>-1.1436145589943294</v>
      </c>
      <c r="K54" s="16">
        <f t="shared" si="0"/>
        <v>1</v>
      </c>
      <c r="L54" s="19"/>
      <c r="M54" s="19"/>
    </row>
    <row r="55" spans="1:13" ht="12.75" customHeight="1">
      <c r="A55" s="9" t="s">
        <v>448</v>
      </c>
      <c r="B55" s="14" t="s">
        <v>96</v>
      </c>
      <c r="C55" s="14">
        <v>8</v>
      </c>
      <c r="D55" s="14">
        <v>8</v>
      </c>
      <c r="E55" s="14">
        <v>7</v>
      </c>
      <c r="F55" s="14">
        <v>5</v>
      </c>
      <c r="G55" s="14">
        <v>7</v>
      </c>
      <c r="H55" s="14">
        <v>6</v>
      </c>
      <c r="I55" s="15">
        <f>'Pesi e Budget Iniziale'!$F$15*'ATTACCANTI - GE'!D55+'Pesi e Budget Iniziale'!$F$16*'ATTACCANTI - GE'!E55+'ATTACCANTI - GE'!F55*'Pesi e Budget Iniziale'!$F$17+'Pesi e Budget Iniziale'!$F$18*'ATTACCANTI - GE'!G55+'Pesi e Budget Iniziale'!$F$19*'ATTACCANTI - GE'!H55+VLOOKUP(B55,SQUADRE!$A$2:$B$21,2,FALSE)*'Pesi e Budget Iniziale'!$F$20+'Pesi e Budget Iniziale'!$F$21*VLOOKUP(B55,'FATTORE CASA'!$A$2:$B$21,2,FALSE)+VLOOKUP(B55,ALLENATORE!$A$2:$B$21,2,FALSE)*'Pesi e Budget Iniziale'!$F$22</f>
        <v>78.860520000000008</v>
      </c>
      <c r="J55" s="16">
        <f t="shared" si="1"/>
        <v>-14.389047113143192</v>
      </c>
      <c r="K55" s="16">
        <f t="shared" si="0"/>
        <v>1</v>
      </c>
      <c r="L55" s="19"/>
      <c r="M55" s="19"/>
    </row>
    <row r="56" spans="1:13" ht="12.75" customHeight="1">
      <c r="A56" s="9" t="s">
        <v>450</v>
      </c>
      <c r="B56" s="14" t="s">
        <v>52</v>
      </c>
      <c r="C56" s="14">
        <v>7</v>
      </c>
      <c r="D56" s="14">
        <v>5</v>
      </c>
      <c r="E56" s="14">
        <v>6</v>
      </c>
      <c r="F56" s="14">
        <v>6</v>
      </c>
      <c r="G56" s="14">
        <v>6</v>
      </c>
      <c r="H56" s="14">
        <v>5</v>
      </c>
      <c r="I56" s="15">
        <f>'Pesi e Budget Iniziale'!$F$15*'ATTACCANTI - GE'!D56+'Pesi e Budget Iniziale'!$F$16*'ATTACCANTI - GE'!E56+'ATTACCANTI - GE'!F56*'Pesi e Budget Iniziale'!$F$17+'Pesi e Budget Iniziale'!$F$18*'ATTACCANTI - GE'!G56+'Pesi e Budget Iniziale'!$F$19*'ATTACCANTI - GE'!H56+VLOOKUP(B56,SQUADRE!$A$2:$B$21,2,FALSE)*'Pesi e Budget Iniziale'!$F$20+'Pesi e Budget Iniziale'!$F$21*VLOOKUP(B56,'FATTORE CASA'!$A$2:$B$21,2,FALSE)+VLOOKUP(B56,ALLENATORE!$A$2:$B$21,2,FALSE)*'Pesi e Budget Iniziale'!$F$22</f>
        <v>78.147959999999998</v>
      </c>
      <c r="J56" s="16">
        <f t="shared" si="1"/>
        <v>-17.65489349883174</v>
      </c>
      <c r="K56" s="16">
        <f t="shared" si="0"/>
        <v>1</v>
      </c>
      <c r="L56" s="19"/>
      <c r="M56" s="19"/>
    </row>
    <row r="57" spans="1:13" ht="12.75" customHeight="1">
      <c r="A57" s="9" t="s">
        <v>453</v>
      </c>
      <c r="B57" s="14" t="s">
        <v>56</v>
      </c>
      <c r="C57" s="14">
        <v>8</v>
      </c>
      <c r="D57" s="14">
        <v>6.5</v>
      </c>
      <c r="E57" s="14">
        <v>5</v>
      </c>
      <c r="F57" s="14">
        <v>5</v>
      </c>
      <c r="G57" s="14">
        <v>5.5</v>
      </c>
      <c r="H57" s="14">
        <v>4</v>
      </c>
      <c r="I57" s="15">
        <f>'Pesi e Budget Iniziale'!$F$15*'ATTACCANTI - GE'!D57+'Pesi e Budget Iniziale'!$F$16*'ATTACCANTI - GE'!E57+'ATTACCANTI - GE'!F57*'Pesi e Budget Iniziale'!$F$17+'Pesi e Budget Iniziale'!$F$18*'ATTACCANTI - GE'!G57+'Pesi e Budget Iniziale'!$F$19*'ATTACCANTI - GE'!H57+VLOOKUP(B57,SQUADRE!$A$2:$B$21,2,FALSE)*'Pesi e Budget Iniziale'!$F$20+'Pesi e Budget Iniziale'!$F$21*VLOOKUP(B57,'FATTORE CASA'!$A$2:$B$21,2,FALSE)+VLOOKUP(B57,ALLENATORE!$A$2:$B$21,2,FALSE)*'Pesi e Budget Iniziale'!$F$22</f>
        <v>73.042079999999999</v>
      </c>
      <c r="J57" s="16">
        <f t="shared" si="1"/>
        <v>-41.056459323126148</v>
      </c>
      <c r="K57" s="16">
        <f t="shared" si="0"/>
        <v>1</v>
      </c>
      <c r="L57" s="19"/>
      <c r="M57" s="19"/>
    </row>
    <row r="58" spans="1:13" ht="12.75" customHeight="1">
      <c r="A58" s="9" t="s">
        <v>456</v>
      </c>
      <c r="B58" s="14" t="s">
        <v>56</v>
      </c>
      <c r="C58" s="14">
        <v>9</v>
      </c>
      <c r="D58" s="14">
        <v>5</v>
      </c>
      <c r="E58" s="14">
        <v>6.5</v>
      </c>
      <c r="F58" s="14">
        <v>4</v>
      </c>
      <c r="G58" s="14">
        <v>6.5</v>
      </c>
      <c r="H58" s="14">
        <v>4</v>
      </c>
      <c r="I58" s="15">
        <f>'Pesi e Budget Iniziale'!$F$15*'ATTACCANTI - GE'!D58+'Pesi e Budget Iniziale'!$F$16*'ATTACCANTI - GE'!E58+'ATTACCANTI - GE'!F58*'Pesi e Budget Iniziale'!$F$17+'Pesi e Budget Iniziale'!$F$18*'ATTACCANTI - GE'!G58+'Pesi e Budget Iniziale'!$F$19*'ATTACCANTI - GE'!H58+VLOOKUP(B58,SQUADRE!$A$2:$B$21,2,FALSE)*'Pesi e Budget Iniziale'!$F$20+'Pesi e Budget Iniziale'!$F$21*VLOOKUP(B58,'FATTORE CASA'!$A$2:$B$21,2,FALSE)+VLOOKUP(B58,ALLENATORE!$A$2:$B$21,2,FALSE)*'Pesi e Budget Iniziale'!$F$22</f>
        <v>71.379540000000006</v>
      </c>
      <c r="J58" s="16">
        <f t="shared" si="1"/>
        <v>-48.676309230590107</v>
      </c>
      <c r="K58" s="16">
        <f t="shared" si="0"/>
        <v>1</v>
      </c>
      <c r="L58" s="19"/>
      <c r="M58" s="19"/>
    </row>
    <row r="59" spans="1:13" ht="12.75" customHeight="1">
      <c r="A59" s="9" t="s">
        <v>458</v>
      </c>
      <c r="B59" s="14" t="s">
        <v>84</v>
      </c>
      <c r="C59" s="14">
        <v>7</v>
      </c>
      <c r="D59" s="14">
        <v>6</v>
      </c>
      <c r="E59" s="14">
        <v>6</v>
      </c>
      <c r="F59" s="14">
        <v>5</v>
      </c>
      <c r="G59" s="14">
        <v>7</v>
      </c>
      <c r="H59" s="14">
        <v>5.5</v>
      </c>
      <c r="I59" s="15">
        <f>'Pesi e Budget Iniziale'!$F$15*'ATTACCANTI - GE'!D59+'Pesi e Budget Iniziale'!$F$16*'ATTACCANTI - GE'!E59+'ATTACCANTI - GE'!F59*'Pesi e Budget Iniziale'!$F$17+'Pesi e Budget Iniziale'!$F$18*'ATTACCANTI - GE'!G59+'Pesi e Budget Iniziale'!$F$19*'ATTACCANTI - GE'!H59+VLOOKUP(B59,SQUADRE!$A$2:$B$21,2,FALSE)*'Pesi e Budget Iniziale'!$F$20+'Pesi e Budget Iniziale'!$F$21*VLOOKUP(B59,'FATTORE CASA'!$A$2:$B$21,2,FALSE)+VLOOKUP(B59,ALLENATORE!$A$2:$B$21,2,FALSE)*'Pesi e Budget Iniziale'!$F$22</f>
        <v>76.483720000000005</v>
      </c>
      <c r="J59" s="16">
        <f t="shared" si="1"/>
        <v>-25.28253494505131</v>
      </c>
      <c r="K59" s="16">
        <f t="shared" si="0"/>
        <v>1</v>
      </c>
      <c r="L59" s="19"/>
      <c r="M59" s="19"/>
    </row>
    <row r="60" spans="1:13" ht="12.75" customHeight="1">
      <c r="A60" s="9" t="s">
        <v>460</v>
      </c>
      <c r="B60" s="14" t="s">
        <v>58</v>
      </c>
      <c r="C60" s="14">
        <v>7</v>
      </c>
      <c r="D60" s="14">
        <v>5</v>
      </c>
      <c r="E60" s="14">
        <v>6</v>
      </c>
      <c r="F60" s="14">
        <v>5.5</v>
      </c>
      <c r="G60" s="14">
        <v>6</v>
      </c>
      <c r="H60" s="14">
        <v>4.5</v>
      </c>
      <c r="I60" s="15">
        <f>'Pesi e Budget Iniziale'!$F$15*'ATTACCANTI - GE'!D60+'Pesi e Budget Iniziale'!$F$16*'ATTACCANTI - GE'!E60+'ATTACCANTI - GE'!F60*'Pesi e Budget Iniziale'!$F$17+'Pesi e Budget Iniziale'!$F$18*'ATTACCANTI - GE'!G60+'Pesi e Budget Iniziale'!$F$19*'ATTACCANTI - GE'!H60+VLOOKUP(B60,SQUADRE!$A$2:$B$21,2,FALSE)*'Pesi e Budget Iniziale'!$F$20+'Pesi e Budget Iniziale'!$F$21*VLOOKUP(B60,'FATTORE CASA'!$A$2:$B$21,2,FALSE)+VLOOKUP(B60,ALLENATORE!$A$2:$B$21,2,FALSE)*'Pesi e Budget Iniziale'!$F$22</f>
        <v>78.371859999999998</v>
      </c>
      <c r="J60" s="16">
        <f t="shared" si="1"/>
        <v>-16.628702012141957</v>
      </c>
      <c r="K60" s="16">
        <f t="shared" si="0"/>
        <v>1</v>
      </c>
      <c r="L60" s="19"/>
      <c r="M60" s="19"/>
    </row>
    <row r="61" spans="1:13" ht="12.75" customHeight="1">
      <c r="A61" s="9" t="s">
        <v>464</v>
      </c>
      <c r="B61" s="14" t="s">
        <v>60</v>
      </c>
      <c r="C61" s="14">
        <v>7</v>
      </c>
      <c r="D61" s="14">
        <v>7</v>
      </c>
      <c r="E61" s="14">
        <v>6</v>
      </c>
      <c r="F61" s="14">
        <v>6.5</v>
      </c>
      <c r="G61" s="14">
        <v>8</v>
      </c>
      <c r="H61" s="14">
        <v>6.5</v>
      </c>
      <c r="I61" s="15">
        <f>'Pesi e Budget Iniziale'!$F$15*'ATTACCANTI - GE'!D61+'Pesi e Budget Iniziale'!$F$16*'ATTACCANTI - GE'!E61+'ATTACCANTI - GE'!F61*'Pesi e Budget Iniziale'!$F$17+'Pesi e Budget Iniziale'!$F$18*'ATTACCANTI - GE'!G61+'Pesi e Budget Iniziale'!$F$19*'ATTACCANTI - GE'!H61+VLOOKUP(B61,SQUADRE!$A$2:$B$21,2,FALSE)*'Pesi e Budget Iniziale'!$F$20+'Pesi e Budget Iniziale'!$F$21*VLOOKUP(B61,'FATTORE CASA'!$A$2:$B$21,2,FALSE)+VLOOKUP(B61,ALLENATORE!$A$2:$B$21,2,FALSE)*'Pesi e Budget Iniziale'!$F$22</f>
        <v>82.419179999999997</v>
      </c>
      <c r="J61" s="16">
        <f t="shared" si="1"/>
        <v>1.9212101268003892</v>
      </c>
      <c r="K61" s="16">
        <f t="shared" si="0"/>
        <v>1.9212101268003892</v>
      </c>
      <c r="L61" s="19"/>
      <c r="M61" s="19"/>
    </row>
    <row r="62" spans="1:13" ht="12.75" customHeight="1">
      <c r="A62" s="9" t="s">
        <v>466</v>
      </c>
      <c r="B62" s="14" t="s">
        <v>116</v>
      </c>
      <c r="C62" s="14">
        <v>8</v>
      </c>
      <c r="D62" s="14">
        <v>8</v>
      </c>
      <c r="E62" s="14">
        <v>7</v>
      </c>
      <c r="F62" s="14">
        <v>6</v>
      </c>
      <c r="G62" s="14">
        <v>6</v>
      </c>
      <c r="H62" s="14">
        <v>7</v>
      </c>
      <c r="I62" s="15">
        <f>'Pesi e Budget Iniziale'!$F$15*'ATTACCANTI - GE'!D62+'Pesi e Budget Iniziale'!$F$16*'ATTACCANTI - GE'!E62+'ATTACCANTI - GE'!F62*'Pesi e Budget Iniziale'!$F$17+'Pesi e Budget Iniziale'!$F$18*'ATTACCANTI - GE'!G62+'Pesi e Budget Iniziale'!$F$19*'ATTACCANTI - GE'!H62+VLOOKUP(B62,SQUADRE!$A$2:$B$21,2,FALSE)*'Pesi e Budget Iniziale'!$F$20+'Pesi e Budget Iniziale'!$F$21*VLOOKUP(B62,'FATTORE CASA'!$A$2:$B$21,2,FALSE)+VLOOKUP(B62,ALLENATORE!$A$2:$B$21,2,FALSE)*'Pesi e Budget Iniziale'!$F$22</f>
        <v>79.793760000000006</v>
      </c>
      <c r="J62" s="16">
        <f t="shared" si="1"/>
        <v>-10.111767331819635</v>
      </c>
      <c r="K62" s="16">
        <f t="shared" si="0"/>
        <v>1</v>
      </c>
      <c r="L62" s="19"/>
      <c r="M62" s="19"/>
    </row>
    <row r="63" spans="1:13" ht="12.75" customHeight="1">
      <c r="A63" s="9" t="s">
        <v>468</v>
      </c>
      <c r="B63" s="14" t="s">
        <v>116</v>
      </c>
      <c r="C63" s="14">
        <v>9</v>
      </c>
      <c r="D63" s="14">
        <v>7</v>
      </c>
      <c r="E63" s="14">
        <v>7</v>
      </c>
      <c r="F63" s="14">
        <v>7</v>
      </c>
      <c r="G63" s="14">
        <v>7</v>
      </c>
      <c r="H63" s="14">
        <v>6</v>
      </c>
      <c r="I63" s="15">
        <f>'Pesi e Budget Iniziale'!$F$15*'ATTACCANTI - GE'!D63+'Pesi e Budget Iniziale'!$F$16*'ATTACCANTI - GE'!E63+'ATTACCANTI - GE'!F63*'Pesi e Budget Iniziale'!$F$17+'Pesi e Budget Iniziale'!$F$18*'ATTACCANTI - GE'!G63+'Pesi e Budget Iniziale'!$F$19*'ATTACCANTI - GE'!H63+VLOOKUP(B63,SQUADRE!$A$2:$B$21,2,FALSE)*'Pesi e Budget Iniziale'!$F$20+'Pesi e Budget Iniziale'!$F$21*VLOOKUP(B63,'FATTORE CASA'!$A$2:$B$21,2,FALSE)+VLOOKUP(B63,ALLENATORE!$A$2:$B$21,2,FALSE)*'Pesi e Budget Iniziale'!$F$22</f>
        <v>79.143719999999988</v>
      </c>
      <c r="J63" s="16">
        <f t="shared" si="1"/>
        <v>-13.091068421626829</v>
      </c>
      <c r="K63" s="16">
        <f t="shared" si="0"/>
        <v>1</v>
      </c>
      <c r="L63" s="19"/>
      <c r="M63" s="19"/>
    </row>
    <row r="64" spans="1:13" ht="12.75" customHeight="1">
      <c r="A64" s="9" t="s">
        <v>471</v>
      </c>
      <c r="B64" s="14" t="s">
        <v>60</v>
      </c>
      <c r="C64" s="14">
        <v>6</v>
      </c>
      <c r="D64" s="14">
        <v>7.5</v>
      </c>
      <c r="E64" s="14">
        <v>7</v>
      </c>
      <c r="F64" s="14">
        <v>6</v>
      </c>
      <c r="G64" s="14">
        <v>6.5</v>
      </c>
      <c r="H64" s="14">
        <v>7</v>
      </c>
      <c r="I64" s="15">
        <f>'Pesi e Budget Iniziale'!$F$15*'ATTACCANTI - GE'!D64+'Pesi e Budget Iniziale'!$F$16*'ATTACCANTI - GE'!E64+'ATTACCANTI - GE'!F64*'Pesi e Budget Iniziale'!$F$17+'Pesi e Budget Iniziale'!$F$18*'ATTACCANTI - GE'!G64+'Pesi e Budget Iniziale'!$F$19*'ATTACCANTI - GE'!H64+VLOOKUP(B64,SQUADRE!$A$2:$B$21,2,FALSE)*'Pesi e Budget Iniziale'!$F$20+'Pesi e Budget Iniziale'!$F$21*VLOOKUP(B64,'FATTORE CASA'!$A$2:$B$21,2,FALSE)+VLOOKUP(B64,ALLENATORE!$A$2:$B$21,2,FALSE)*'Pesi e Budget Iniziale'!$F$22</f>
        <v>82.584240000000008</v>
      </c>
      <c r="J64" s="16">
        <f t="shared" si="1"/>
        <v>2.6777227073856125</v>
      </c>
      <c r="K64" s="16">
        <f t="shared" si="0"/>
        <v>2.6777227073856125</v>
      </c>
      <c r="L64" s="19"/>
      <c r="M64" s="19"/>
    </row>
    <row r="65" spans="1:13" ht="12.75" customHeight="1">
      <c r="A65" s="9" t="s">
        <v>473</v>
      </c>
      <c r="B65" s="14" t="s">
        <v>60</v>
      </c>
      <c r="C65" s="14">
        <v>7</v>
      </c>
      <c r="D65" s="14">
        <v>7</v>
      </c>
      <c r="E65" s="14">
        <v>6</v>
      </c>
      <c r="F65" s="14">
        <v>6.5</v>
      </c>
      <c r="G65" s="14">
        <v>8</v>
      </c>
      <c r="H65" s="14">
        <v>6.5</v>
      </c>
      <c r="I65" s="15">
        <f>'Pesi e Budget Iniziale'!$F$15*'ATTACCANTI - GE'!D65+'Pesi e Budget Iniziale'!$F$16*'ATTACCANTI - GE'!E65+'ATTACCANTI - GE'!F65*'Pesi e Budget Iniziale'!$F$17+'Pesi e Budget Iniziale'!$F$18*'ATTACCANTI - GE'!G65+'Pesi e Budget Iniziale'!$F$19*'ATTACCANTI - GE'!H65+VLOOKUP(B65,SQUADRE!$A$2:$B$21,2,FALSE)*'Pesi e Budget Iniziale'!$F$20+'Pesi e Budget Iniziale'!$F$21*VLOOKUP(B65,'FATTORE CASA'!$A$2:$B$21,2,FALSE)+VLOOKUP(B65,ALLENATORE!$A$2:$B$21,2,FALSE)*'Pesi e Budget Iniziale'!$F$22</f>
        <v>82.419179999999997</v>
      </c>
      <c r="J65" s="16">
        <f t="shared" si="1"/>
        <v>1.9212101268003892</v>
      </c>
      <c r="K65" s="16">
        <f t="shared" si="0"/>
        <v>1.9212101268003892</v>
      </c>
      <c r="L65" s="19"/>
      <c r="M65" s="19"/>
    </row>
    <row r="66" spans="1:13" ht="12.75" customHeight="1">
      <c r="A66" s="9" t="s">
        <v>406</v>
      </c>
      <c r="B66" s="14" t="s">
        <v>62</v>
      </c>
      <c r="C66" s="14">
        <v>8</v>
      </c>
      <c r="D66" s="14">
        <v>6</v>
      </c>
      <c r="E66" s="14">
        <v>6</v>
      </c>
      <c r="F66" s="14">
        <v>6.5</v>
      </c>
      <c r="G66" s="14">
        <v>5.5</v>
      </c>
      <c r="H66" s="14">
        <v>7</v>
      </c>
      <c r="I66" s="15">
        <f>'Pesi e Budget Iniziale'!$F$15*'ATTACCANTI - GE'!D66+'Pesi e Budget Iniziale'!$F$16*'ATTACCANTI - GE'!E66+'ATTACCANTI - GE'!F66*'Pesi e Budget Iniziale'!$F$17+'Pesi e Budget Iniziale'!$F$18*'ATTACCANTI - GE'!G66+'Pesi e Budget Iniziale'!$F$19*'ATTACCANTI - GE'!H66+VLOOKUP(B66,SQUADRE!$A$2:$B$21,2,FALSE)*'Pesi e Budget Iniziale'!$F$20+'Pesi e Budget Iniziale'!$F$21*VLOOKUP(B66,'FATTORE CASA'!$A$2:$B$21,2,FALSE)+VLOOKUP(B66,ALLENATORE!$A$2:$B$21,2,FALSE)*'Pesi e Budget Iniziale'!$F$22</f>
        <v>77.745480000000001</v>
      </c>
      <c r="J66" s="16">
        <f t="shared" si="1"/>
        <v>-19.499563215503855</v>
      </c>
      <c r="K66" s="16">
        <f t="shared" si="0"/>
        <v>1</v>
      </c>
      <c r="L66" s="19"/>
      <c r="M66" s="19"/>
    </row>
    <row r="67" spans="1:13" ht="12.75" customHeight="1">
      <c r="A67" s="9" t="s">
        <v>478</v>
      </c>
      <c r="B67" s="14" t="s">
        <v>84</v>
      </c>
      <c r="C67" s="14">
        <v>8</v>
      </c>
      <c r="D67" s="14">
        <v>5</v>
      </c>
      <c r="E67" s="14">
        <v>6</v>
      </c>
      <c r="F67" s="14">
        <v>6</v>
      </c>
      <c r="G67" s="14">
        <v>7.5</v>
      </c>
      <c r="H67" s="14">
        <v>4</v>
      </c>
      <c r="I67" s="15">
        <f>'Pesi e Budget Iniziale'!$F$15*'ATTACCANTI - GE'!D67+'Pesi e Budget Iniziale'!$F$16*'ATTACCANTI - GE'!E67+'ATTACCANTI - GE'!F67*'Pesi e Budget Iniziale'!$F$17+'Pesi e Budget Iniziale'!$F$18*'ATTACCANTI - GE'!G67+'Pesi e Budget Iniziale'!$F$19*'ATTACCANTI - GE'!H67+VLOOKUP(B67,SQUADRE!$A$2:$B$21,2,FALSE)*'Pesi e Budget Iniziale'!$F$20+'Pesi e Budget Iniziale'!$F$21*VLOOKUP(B67,'FATTORE CASA'!$A$2:$B$21,2,FALSE)+VLOOKUP(B67,ALLENATORE!$A$2:$B$21,2,FALSE)*'Pesi e Budget Iniziale'!$F$22</f>
        <v>73.953699999999998</v>
      </c>
      <c r="J67" s="16">
        <f t="shared" si="1"/>
        <v>-36.878269581741023</v>
      </c>
      <c r="K67" s="16">
        <f t="shared" si="0"/>
        <v>1</v>
      </c>
      <c r="L67" s="19"/>
      <c r="M67" s="19"/>
    </row>
    <row r="68" spans="1:13" ht="12.75" customHeight="1">
      <c r="A68" s="9" t="s">
        <v>481</v>
      </c>
      <c r="B68" s="14" t="s">
        <v>92</v>
      </c>
      <c r="C68" s="14">
        <v>8</v>
      </c>
      <c r="D68" s="14">
        <v>5</v>
      </c>
      <c r="E68" s="14">
        <v>5.5</v>
      </c>
      <c r="F68" s="14">
        <v>5</v>
      </c>
      <c r="G68" s="14">
        <v>7.5</v>
      </c>
      <c r="H68" s="14">
        <v>5.5</v>
      </c>
      <c r="I68" s="15">
        <f>'Pesi e Budget Iniziale'!$F$15*'ATTACCANTI - GE'!D68+'Pesi e Budget Iniziale'!$F$16*'ATTACCANTI - GE'!E68+'ATTACCANTI - GE'!F68*'Pesi e Budget Iniziale'!$F$17+'Pesi e Budget Iniziale'!$F$18*'ATTACCANTI - GE'!G68+'Pesi e Budget Iniziale'!$F$19*'ATTACCANTI - GE'!H68+VLOOKUP(B68,SQUADRE!$A$2:$B$21,2,FALSE)*'Pesi e Budget Iniziale'!$F$20+'Pesi e Budget Iniziale'!$F$21*VLOOKUP(B68,'FATTORE CASA'!$A$2:$B$21,2,FALSE)+VLOOKUP(B68,ALLENATORE!$A$2:$B$21,2,FALSE)*'Pesi e Budget Iniziale'!$F$22</f>
        <v>74.461700000000008</v>
      </c>
      <c r="J68" s="16">
        <f t="shared" si="1"/>
        <v>-34.549974471252398</v>
      </c>
      <c r="K68" s="16">
        <f t="shared" si="0"/>
        <v>1</v>
      </c>
      <c r="L68" s="19"/>
      <c r="M68" s="19"/>
    </row>
    <row r="69" spans="1:13" ht="12.75" customHeight="1">
      <c r="A69" s="9" t="s">
        <v>483</v>
      </c>
      <c r="B69" s="14" t="s">
        <v>92</v>
      </c>
      <c r="C69" s="14">
        <v>8</v>
      </c>
      <c r="D69" s="14">
        <v>6</v>
      </c>
      <c r="E69" s="14">
        <v>6.5</v>
      </c>
      <c r="F69" s="14">
        <v>5.5</v>
      </c>
      <c r="G69" s="14">
        <v>5</v>
      </c>
      <c r="H69" s="14">
        <v>5.5</v>
      </c>
      <c r="I69" s="15">
        <f>'Pesi e Budget Iniziale'!$F$15*'ATTACCANTI - GE'!D69+'Pesi e Budget Iniziale'!$F$16*'ATTACCANTI - GE'!E69+'ATTACCANTI - GE'!F69*'Pesi e Budget Iniziale'!$F$17+'Pesi e Budget Iniziale'!$F$18*'ATTACCANTI - GE'!G69+'Pesi e Budget Iniziale'!$F$19*'ATTACCANTI - GE'!H69+VLOOKUP(B69,SQUADRE!$A$2:$B$21,2,FALSE)*'Pesi e Budget Iniziale'!$F$20+'Pesi e Budget Iniziale'!$F$21*VLOOKUP(B69,'FATTORE CASA'!$A$2:$B$21,2,FALSE)+VLOOKUP(B69,ALLENATORE!$A$2:$B$21,2,FALSE)*'Pesi e Budget Iniziale'!$F$22</f>
        <v>75.164299999999997</v>
      </c>
      <c r="J69" s="16">
        <f t="shared" si="1"/>
        <v>-31.329777336155416</v>
      </c>
      <c r="K69" s="16">
        <f t="shared" si="0"/>
        <v>1</v>
      </c>
      <c r="L69" s="19"/>
      <c r="M69" s="19"/>
    </row>
    <row r="70" spans="1:13" ht="12.75" customHeight="1">
      <c r="A70" s="9" t="s">
        <v>486</v>
      </c>
      <c r="B70" s="14" t="s">
        <v>96</v>
      </c>
      <c r="C70" s="14">
        <v>9</v>
      </c>
      <c r="D70" s="14">
        <v>5.5</v>
      </c>
      <c r="E70" s="14">
        <v>6.5</v>
      </c>
      <c r="F70" s="14">
        <v>5</v>
      </c>
      <c r="G70" s="14">
        <v>8</v>
      </c>
      <c r="H70" s="14">
        <v>5.5</v>
      </c>
      <c r="I70" s="15">
        <f>'Pesi e Budget Iniziale'!$F$15*'ATTACCANTI - GE'!D70+'Pesi e Budget Iniziale'!$F$16*'ATTACCANTI - GE'!E70+'ATTACCANTI - GE'!F70*'Pesi e Budget Iniziale'!$F$17+'Pesi e Budget Iniziale'!$F$18*'ATTACCANTI - GE'!G70+'Pesi e Budget Iniziale'!$F$19*'ATTACCANTI - GE'!H70+VLOOKUP(B70,SQUADRE!$A$2:$B$21,2,FALSE)*'Pesi e Budget Iniziale'!$F$20+'Pesi e Budget Iniziale'!$F$21*VLOOKUP(B70,'FATTORE CASA'!$A$2:$B$21,2,FALSE)+VLOOKUP(B70,ALLENATORE!$A$2:$B$21,2,FALSE)*'Pesi e Budget Iniziale'!$F$22</f>
        <v>73.14797999999999</v>
      </c>
      <c r="J70" s="16">
        <f t="shared" si="1"/>
        <v>-40.571092291234919</v>
      </c>
      <c r="K70" s="16">
        <f t="shared" si="0"/>
        <v>1</v>
      </c>
      <c r="L70" s="19"/>
      <c r="M70" s="19"/>
    </row>
    <row r="71" spans="1:13" ht="12.75" customHeight="1">
      <c r="A71" s="9" t="s">
        <v>489</v>
      </c>
      <c r="B71" s="14" t="s">
        <v>120</v>
      </c>
      <c r="C71" s="14">
        <v>6</v>
      </c>
      <c r="D71" s="14">
        <v>5</v>
      </c>
      <c r="E71" s="14">
        <v>6</v>
      </c>
      <c r="F71" s="14">
        <v>6</v>
      </c>
      <c r="G71" s="14">
        <v>6</v>
      </c>
      <c r="H71" s="14">
        <v>5</v>
      </c>
      <c r="I71" s="15">
        <f>'Pesi e Budget Iniziale'!$F$15*'ATTACCANTI - GE'!D71+'Pesi e Budget Iniziale'!$F$16*'ATTACCANTI - GE'!E71+'ATTACCANTI - GE'!F71*'Pesi e Budget Iniziale'!$F$17+'Pesi e Budget Iniziale'!$F$18*'ATTACCANTI - GE'!G71+'Pesi e Budget Iniziale'!$F$19*'ATTACCANTI - GE'!H71+VLOOKUP(B71,SQUADRE!$A$2:$B$21,2,FALSE)*'Pesi e Budget Iniziale'!$F$20+'Pesi e Budget Iniziale'!$F$21*VLOOKUP(B71,'FATTORE CASA'!$A$2:$B$21,2,FALSE)+VLOOKUP(B71,ALLENATORE!$A$2:$B$21,2,FALSE)*'Pesi e Budget Iniziale'!$F$22</f>
        <v>69.214759999999984</v>
      </c>
      <c r="J71" s="16">
        <f t="shared" si="1"/>
        <v>-58.598054681935707</v>
      </c>
      <c r="K71" s="16">
        <f t="shared" si="0"/>
        <v>1</v>
      </c>
      <c r="L71" s="19"/>
      <c r="M71" s="19"/>
    </row>
    <row r="72" spans="1:13" ht="12.75" customHeight="1">
      <c r="A72" s="9" t="s">
        <v>492</v>
      </c>
      <c r="B72" s="14" t="s">
        <v>120</v>
      </c>
      <c r="C72" s="14">
        <v>8</v>
      </c>
      <c r="D72" s="14">
        <v>5</v>
      </c>
      <c r="E72" s="14">
        <v>6</v>
      </c>
      <c r="F72" s="14">
        <v>7</v>
      </c>
      <c r="G72" s="14">
        <v>5</v>
      </c>
      <c r="H72" s="14">
        <v>5</v>
      </c>
      <c r="I72" s="15">
        <f>'Pesi e Budget Iniziale'!$F$15*'ATTACCANTI - GE'!D72+'Pesi e Budget Iniziale'!$F$16*'ATTACCANTI - GE'!E72+'ATTACCANTI - GE'!F72*'Pesi e Budget Iniziale'!$F$17+'Pesi e Budget Iniziale'!$F$18*'ATTACCANTI - GE'!G72+'Pesi e Budget Iniziale'!$F$19*'ATTACCANTI - GE'!H72+VLOOKUP(B72,SQUADRE!$A$2:$B$21,2,FALSE)*'Pesi e Budget Iniziale'!$F$20+'Pesi e Budget Iniziale'!$F$21*VLOOKUP(B72,'FATTORE CASA'!$A$2:$B$21,2,FALSE)+VLOOKUP(B72,ALLENATORE!$A$2:$B$21,2,FALSE)*'Pesi e Budget Iniziale'!$F$22</f>
        <v>69.729799999999997</v>
      </c>
      <c r="J72" s="16">
        <f t="shared" si="1"/>
        <v>-56.237493434482815</v>
      </c>
      <c r="K72" s="16">
        <f t="shared" si="0"/>
        <v>1</v>
      </c>
      <c r="L72" s="19"/>
      <c r="M72" s="19"/>
    </row>
    <row r="73" spans="1:13" ht="12.75" customHeight="1">
      <c r="A73" s="9" t="s">
        <v>494</v>
      </c>
      <c r="B73" s="14" t="s">
        <v>58</v>
      </c>
      <c r="C73" s="14">
        <v>7</v>
      </c>
      <c r="D73" s="14">
        <v>4</v>
      </c>
      <c r="E73" s="14">
        <v>5.5</v>
      </c>
      <c r="F73" s="14">
        <v>6.5</v>
      </c>
      <c r="G73" s="14">
        <v>6</v>
      </c>
      <c r="H73" s="14">
        <v>4</v>
      </c>
      <c r="I73" s="15">
        <f>'Pesi e Budget Iniziale'!$F$15*'ATTACCANTI - GE'!D73+'Pesi e Budget Iniziale'!$F$16*'ATTACCANTI - GE'!E73+'ATTACCANTI - GE'!F73*'Pesi e Budget Iniziale'!$F$17+'Pesi e Budget Iniziale'!$F$18*'ATTACCANTI - GE'!G73+'Pesi e Budget Iniziale'!$F$19*'ATTACCANTI - GE'!H73+VLOOKUP(B73,SQUADRE!$A$2:$B$21,2,FALSE)*'Pesi e Budget Iniziale'!$F$20+'Pesi e Budget Iniziale'!$F$21*VLOOKUP(B73,'FATTORE CASA'!$A$2:$B$21,2,FALSE)+VLOOKUP(B73,ALLENATORE!$A$2:$B$21,2,FALSE)*'Pesi e Budget Iniziale'!$F$22</f>
        <v>76.481860000000012</v>
      </c>
      <c r="J73" s="16">
        <f t="shared" si="1"/>
        <v>-25.291059805101497</v>
      </c>
      <c r="K73" s="16">
        <f t="shared" si="0"/>
        <v>1</v>
      </c>
      <c r="L73" s="19"/>
      <c r="M73" s="19"/>
    </row>
    <row r="74" spans="1:13" ht="12.75" customHeight="1">
      <c r="A74" s="9" t="s">
        <v>497</v>
      </c>
      <c r="B74" s="14" t="s">
        <v>64</v>
      </c>
      <c r="C74" s="14">
        <v>7</v>
      </c>
      <c r="D74" s="14">
        <v>6.5</v>
      </c>
      <c r="E74" s="14">
        <v>6</v>
      </c>
      <c r="F74" s="14">
        <v>7</v>
      </c>
      <c r="G74" s="14">
        <v>7</v>
      </c>
      <c r="H74" s="14">
        <v>6.5</v>
      </c>
      <c r="I74" s="15">
        <f>'Pesi e Budget Iniziale'!$F$15*'ATTACCANTI - GE'!D74+'Pesi e Budget Iniziale'!$F$16*'ATTACCANTI - GE'!E74+'ATTACCANTI - GE'!F74*'Pesi e Budget Iniziale'!$F$17+'Pesi e Budget Iniziale'!$F$18*'ATTACCANTI - GE'!G74+'Pesi e Budget Iniziale'!$F$19*'ATTACCANTI - GE'!H74+VLOOKUP(B74,SQUADRE!$A$2:$B$21,2,FALSE)*'Pesi e Budget Iniziale'!$F$20+'Pesi e Budget Iniziale'!$F$21*VLOOKUP(B74,'FATTORE CASA'!$A$2:$B$21,2,FALSE)+VLOOKUP(B74,ALLENATORE!$A$2:$B$21,2,FALSE)*'Pesi e Budget Iniziale'!$F$22</f>
        <v>79.834819999999993</v>
      </c>
      <c r="J74" s="16">
        <f t="shared" si="1"/>
        <v>-9.9235787545821665</v>
      </c>
      <c r="K74" s="16">
        <f t="shared" si="0"/>
        <v>1</v>
      </c>
      <c r="L74" s="19"/>
      <c r="M74" s="19"/>
    </row>
    <row r="75" spans="1:13" ht="12.75" customHeight="1">
      <c r="A75" s="9" t="s">
        <v>500</v>
      </c>
      <c r="B75" s="14" t="s">
        <v>64</v>
      </c>
      <c r="C75" s="14">
        <v>6</v>
      </c>
      <c r="D75" s="14">
        <v>6.5</v>
      </c>
      <c r="E75" s="14">
        <v>6</v>
      </c>
      <c r="F75" s="14">
        <v>7</v>
      </c>
      <c r="G75" s="14">
        <v>7</v>
      </c>
      <c r="H75" s="14">
        <v>6.5</v>
      </c>
      <c r="I75" s="15">
        <f>'Pesi e Budget Iniziale'!$F$15*'ATTACCANTI - GE'!D75+'Pesi e Budget Iniziale'!$F$16*'ATTACCANTI - GE'!E75+'ATTACCANTI - GE'!F75*'Pesi e Budget Iniziale'!$F$17+'Pesi e Budget Iniziale'!$F$18*'ATTACCANTI - GE'!G75+'Pesi e Budget Iniziale'!$F$19*'ATTACCANTI - GE'!H75+VLOOKUP(B75,SQUADRE!$A$2:$B$21,2,FALSE)*'Pesi e Budget Iniziale'!$F$20+'Pesi e Budget Iniziale'!$F$21*VLOOKUP(B75,'FATTORE CASA'!$A$2:$B$21,2,FALSE)+VLOOKUP(B75,ALLENATORE!$A$2:$B$21,2,FALSE)*'Pesi e Budget Iniziale'!$F$22</f>
        <v>79.834819999999993</v>
      </c>
      <c r="J75" s="16">
        <f t="shared" si="1"/>
        <v>-9.9235787545821665</v>
      </c>
      <c r="K75" s="16">
        <f t="shared" si="0"/>
        <v>1</v>
      </c>
      <c r="L75" s="19"/>
      <c r="M75" s="19"/>
    </row>
    <row r="76" spans="1:13" ht="12.75" customHeight="1">
      <c r="A76" s="9" t="s">
        <v>502</v>
      </c>
      <c r="B76" s="14" t="s">
        <v>96</v>
      </c>
      <c r="C76" s="14">
        <v>8</v>
      </c>
      <c r="D76" s="14">
        <v>5</v>
      </c>
      <c r="E76" s="14">
        <v>6.5</v>
      </c>
      <c r="F76" s="14">
        <v>4.5</v>
      </c>
      <c r="G76" s="14">
        <v>9</v>
      </c>
      <c r="H76" s="14">
        <v>5</v>
      </c>
      <c r="I76" s="15">
        <f>'Pesi e Budget Iniziale'!$F$15*'ATTACCANTI - GE'!D76+'Pesi e Budget Iniziale'!$F$16*'ATTACCANTI - GE'!E76+'ATTACCANTI - GE'!F76*'Pesi e Budget Iniziale'!$F$17+'Pesi e Budget Iniziale'!$F$18*'ATTACCANTI - GE'!G76+'Pesi e Budget Iniziale'!$F$19*'ATTACCANTI - GE'!H76+VLOOKUP(B76,SQUADRE!$A$2:$B$21,2,FALSE)*'Pesi e Budget Iniziale'!$F$20+'Pesi e Budget Iniziale'!$F$21*VLOOKUP(B76,'FATTORE CASA'!$A$2:$B$21,2,FALSE)+VLOOKUP(B76,ALLENATORE!$A$2:$B$21,2,FALSE)*'Pesi e Budget Iniziale'!$F$22</f>
        <v>71.507939999999991</v>
      </c>
      <c r="J76" s="16">
        <f t="shared" si="1"/>
        <v>-48.087818891639898</v>
      </c>
      <c r="K76" s="16">
        <f t="shared" si="0"/>
        <v>1</v>
      </c>
      <c r="L76" s="19"/>
      <c r="M76" s="19"/>
    </row>
    <row r="77" spans="1:13" ht="12.75" customHeight="1">
      <c r="A77" s="9" t="s">
        <v>504</v>
      </c>
      <c r="B77" s="14" t="s">
        <v>84</v>
      </c>
      <c r="C77" s="14">
        <v>7</v>
      </c>
      <c r="D77" s="14">
        <v>5</v>
      </c>
      <c r="E77" s="14">
        <v>5</v>
      </c>
      <c r="F77" s="14">
        <v>6</v>
      </c>
      <c r="G77" s="14">
        <v>7.5</v>
      </c>
      <c r="H77" s="14">
        <v>4</v>
      </c>
      <c r="I77" s="15">
        <f>'Pesi e Budget Iniziale'!$F$15*'ATTACCANTI - GE'!D77+'Pesi e Budget Iniziale'!$F$16*'ATTACCANTI - GE'!E77+'ATTACCANTI - GE'!F77*'Pesi e Budget Iniziale'!$F$17+'Pesi e Budget Iniziale'!$F$18*'ATTACCANTI - GE'!G77+'Pesi e Budget Iniziale'!$F$19*'ATTACCANTI - GE'!H77+VLOOKUP(B77,SQUADRE!$A$2:$B$21,2,FALSE)*'Pesi e Budget Iniziale'!$F$20+'Pesi e Budget Iniziale'!$F$21*VLOOKUP(B77,'FATTORE CASA'!$A$2:$B$21,2,FALSE)+VLOOKUP(B77,ALLENATORE!$A$2:$B$21,2,FALSE)*'Pesi e Budget Iniziale'!$F$22</f>
        <v>72.5137</v>
      </c>
      <c r="J77" s="16">
        <f t="shared" si="1"/>
        <v>-43.478161233519785</v>
      </c>
      <c r="K77" s="16">
        <f t="shared" si="0"/>
        <v>1</v>
      </c>
      <c r="L77" s="19"/>
      <c r="M77" s="19"/>
    </row>
    <row r="78" spans="1:13" ht="12.75" customHeight="1">
      <c r="A78" s="9" t="s">
        <v>506</v>
      </c>
      <c r="B78" s="14" t="s">
        <v>26</v>
      </c>
      <c r="C78" s="14">
        <v>7</v>
      </c>
      <c r="D78" s="14">
        <v>3</v>
      </c>
      <c r="E78" s="14">
        <v>5</v>
      </c>
      <c r="F78" s="14">
        <v>4</v>
      </c>
      <c r="G78" s="14">
        <v>5</v>
      </c>
      <c r="H78" s="14">
        <v>4</v>
      </c>
      <c r="I78" s="15">
        <f>'Pesi e Budget Iniziale'!$F$15*'ATTACCANTI - GE'!D78+'Pesi e Budget Iniziale'!$F$16*'ATTACCANTI - GE'!E78+'ATTACCANTI - GE'!F78*'Pesi e Budget Iniziale'!$F$17+'Pesi e Budget Iniziale'!$F$18*'ATTACCANTI - GE'!G78+'Pesi e Budget Iniziale'!$F$19*'ATTACCANTI - GE'!H78+VLOOKUP(B78,SQUADRE!$A$2:$B$21,2,FALSE)*'Pesi e Budget Iniziale'!$F$20+'Pesi e Budget Iniziale'!$F$21*VLOOKUP(B78,'FATTORE CASA'!$A$2:$B$21,2,FALSE)+VLOOKUP(B78,ALLENATORE!$A$2:$B$21,2,FALSE)*'Pesi e Budget Iniziale'!$F$22</f>
        <v>71.127799999999993</v>
      </c>
      <c r="J78" s="16">
        <f t="shared" si="1"/>
        <v>-49.830098622547638</v>
      </c>
      <c r="K78" s="16">
        <f t="shared" si="0"/>
        <v>1</v>
      </c>
      <c r="L78" s="19"/>
      <c r="M78" s="19"/>
    </row>
    <row r="79" spans="1:13" ht="12.75" customHeight="1">
      <c r="A79" s="9" t="s">
        <v>507</v>
      </c>
      <c r="B79" s="14" t="s">
        <v>62</v>
      </c>
      <c r="C79" s="14">
        <v>7</v>
      </c>
      <c r="D79" s="14">
        <v>6</v>
      </c>
      <c r="E79" s="14">
        <v>6</v>
      </c>
      <c r="F79" s="14">
        <v>5</v>
      </c>
      <c r="G79" s="14">
        <v>6</v>
      </c>
      <c r="H79" s="14">
        <v>6.5</v>
      </c>
      <c r="I79" s="15">
        <f>'Pesi e Budget Iniziale'!$F$15*'ATTACCANTI - GE'!D79+'Pesi e Budget Iniziale'!$F$16*'ATTACCANTI - GE'!E79+'ATTACCANTI - GE'!F79*'Pesi e Budget Iniziale'!$F$17+'Pesi e Budget Iniziale'!$F$18*'ATTACCANTI - GE'!G79+'Pesi e Budget Iniziale'!$F$19*'ATTACCANTI - GE'!H79+VLOOKUP(B79,SQUADRE!$A$2:$B$21,2,FALSE)*'Pesi e Budget Iniziale'!$F$20+'Pesi e Budget Iniziale'!$F$21*VLOOKUP(B79,'FATTORE CASA'!$A$2:$B$21,2,FALSE)+VLOOKUP(B79,ALLENATORE!$A$2:$B$21,2,FALSE)*'Pesi e Budget Iniziale'!$F$22</f>
        <v>74.292960000000008</v>
      </c>
      <c r="J79" s="16">
        <f t="shared" si="1"/>
        <v>-35.323353441614273</v>
      </c>
      <c r="K79" s="16">
        <f t="shared" si="0"/>
        <v>1</v>
      </c>
      <c r="L79" s="19"/>
      <c r="M79" s="19"/>
    </row>
    <row r="80" spans="1:13" ht="12.75" customHeight="1">
      <c r="A80" s="9" t="s">
        <v>510</v>
      </c>
      <c r="B80" s="14" t="s">
        <v>52</v>
      </c>
      <c r="C80" s="14">
        <v>7</v>
      </c>
      <c r="D80" s="14">
        <v>5</v>
      </c>
      <c r="E80" s="14">
        <v>6</v>
      </c>
      <c r="F80" s="14">
        <v>5</v>
      </c>
      <c r="G80" s="14">
        <v>6</v>
      </c>
      <c r="H80" s="14">
        <v>3</v>
      </c>
      <c r="I80" s="15">
        <f>'Pesi e Budget Iniziale'!$F$15*'ATTACCANTI - GE'!D80+'Pesi e Budget Iniziale'!$F$16*'ATTACCANTI - GE'!E80+'ATTACCANTI - GE'!F80*'Pesi e Budget Iniziale'!$F$17+'Pesi e Budget Iniziale'!$F$18*'ATTACCANTI - GE'!G80+'Pesi e Budget Iniziale'!$F$19*'ATTACCANTI - GE'!H80+VLOOKUP(B80,SQUADRE!$A$2:$B$21,2,FALSE)*'Pesi e Budget Iniziale'!$F$20+'Pesi e Budget Iniziale'!$F$21*VLOOKUP(B80,'FATTORE CASA'!$A$2:$B$21,2,FALSE)+VLOOKUP(B80,ALLENATORE!$A$2:$B$21,2,FALSE)*'Pesi e Budget Iniziale'!$F$22</f>
        <v>71.71296000000001</v>
      </c>
      <c r="J80" s="16">
        <f t="shared" si="1"/>
        <v>-47.148159317717841</v>
      </c>
      <c r="K80" s="16">
        <f t="shared" si="0"/>
        <v>1</v>
      </c>
      <c r="L80" s="19"/>
      <c r="M80" s="19"/>
    </row>
    <row r="81" spans="1:13" ht="12.75" customHeight="1">
      <c r="A81" s="9" t="s">
        <v>511</v>
      </c>
      <c r="B81" s="14" t="s">
        <v>94</v>
      </c>
      <c r="C81" s="14">
        <v>7</v>
      </c>
      <c r="D81" s="14">
        <v>6</v>
      </c>
      <c r="E81" s="14">
        <v>6</v>
      </c>
      <c r="F81" s="14">
        <v>6</v>
      </c>
      <c r="G81" s="14">
        <v>6</v>
      </c>
      <c r="H81" s="14">
        <v>5</v>
      </c>
      <c r="I81" s="15">
        <f>'Pesi e Budget Iniziale'!$F$15*'ATTACCANTI - GE'!D81+'Pesi e Budget Iniziale'!$F$16*'ATTACCANTI - GE'!E81+'ATTACCANTI - GE'!F81*'Pesi e Budget Iniziale'!$F$17+'Pesi e Budget Iniziale'!$F$18*'ATTACCANTI - GE'!G81+'Pesi e Budget Iniziale'!$F$19*'ATTACCANTI - GE'!H81+VLOOKUP(B81,SQUADRE!$A$2:$B$21,2,FALSE)*'Pesi e Budget Iniziale'!$F$20+'Pesi e Budget Iniziale'!$F$21*VLOOKUP(B81,'FATTORE CASA'!$A$2:$B$21,2,FALSE)+VLOOKUP(B81,ALLENATORE!$A$2:$B$21,2,FALSE)*'Pesi e Budget Iniziale'!$F$22</f>
        <v>75.340759999999989</v>
      </c>
      <c r="J81" s="16">
        <f t="shared" si="1"/>
        <v>-30.521015613327052</v>
      </c>
      <c r="K81" s="16">
        <f t="shared" si="0"/>
        <v>1</v>
      </c>
      <c r="L81" s="19"/>
      <c r="M81" s="19"/>
    </row>
    <row r="82" spans="1:13" ht="12.75" customHeight="1">
      <c r="A82" s="9" t="s">
        <v>514</v>
      </c>
      <c r="B82" s="14" t="s">
        <v>62</v>
      </c>
      <c r="C82" s="14">
        <v>7</v>
      </c>
      <c r="D82" s="14">
        <v>6.5</v>
      </c>
      <c r="E82" s="14">
        <v>6</v>
      </c>
      <c r="F82" s="14">
        <v>5</v>
      </c>
      <c r="G82" s="14">
        <v>5.5</v>
      </c>
      <c r="H82" s="14">
        <v>6</v>
      </c>
      <c r="I82" s="15">
        <f>'Pesi e Budget Iniziale'!$F$15*'ATTACCANTI - GE'!D82+'Pesi e Budget Iniziale'!$F$16*'ATTACCANTI - GE'!E82+'ATTACCANTI - GE'!F82*'Pesi e Budget Iniziale'!$F$17+'Pesi e Budget Iniziale'!$F$18*'ATTACCANTI - GE'!G82+'Pesi e Budget Iniziale'!$F$19*'ATTACCANTI - GE'!H82+VLOOKUP(B82,SQUADRE!$A$2:$B$21,2,FALSE)*'Pesi e Budget Iniziale'!$F$20+'Pesi e Budget Iniziale'!$F$21*VLOOKUP(B82,'FATTORE CASA'!$A$2:$B$21,2,FALSE)+VLOOKUP(B82,ALLENATORE!$A$2:$B$21,2,FALSE)*'Pesi e Budget Iniziale'!$F$22</f>
        <v>73.515480000000011</v>
      </c>
      <c r="J82" s="16">
        <f t="shared" si="1"/>
        <v>-38.886744942603798</v>
      </c>
      <c r="K82" s="16">
        <f t="shared" si="0"/>
        <v>1</v>
      </c>
      <c r="L82" s="19"/>
      <c r="M82" s="19"/>
    </row>
    <row r="83" spans="1:13" ht="12.75" customHeight="1">
      <c r="A83" s="9" t="s">
        <v>517</v>
      </c>
      <c r="B83" s="14" t="s">
        <v>60</v>
      </c>
      <c r="C83" s="14">
        <v>6</v>
      </c>
      <c r="D83" s="14">
        <v>6.5</v>
      </c>
      <c r="E83" s="14">
        <v>6</v>
      </c>
      <c r="F83" s="14">
        <v>5.5</v>
      </c>
      <c r="G83" s="14">
        <v>7</v>
      </c>
      <c r="H83" s="14">
        <v>6.5</v>
      </c>
      <c r="I83" s="15">
        <f>'Pesi e Budget Iniziale'!$F$15*'ATTACCANTI - GE'!D83+'Pesi e Budget Iniziale'!$F$16*'ATTACCANTI - GE'!E83+'ATTACCANTI - GE'!F83*'Pesi e Budget Iniziale'!$F$17+'Pesi e Budget Iniziale'!$F$18*'ATTACCANTI - GE'!G83+'Pesi e Budget Iniziale'!$F$19*'ATTACCANTI - GE'!H83+VLOOKUP(B83,SQUADRE!$A$2:$B$21,2,FALSE)*'Pesi e Budget Iniziale'!$F$20+'Pesi e Budget Iniziale'!$F$21*VLOOKUP(B83,'FATTORE CASA'!$A$2:$B$21,2,FALSE)+VLOOKUP(B83,ALLENATORE!$A$2:$B$21,2,FALSE)*'Pesi e Budget Iniziale'!$F$22</f>
        <v>77.60172</v>
      </c>
      <c r="J83" s="16">
        <f t="shared" si="1"/>
        <v>-20.158452398739797</v>
      </c>
      <c r="K83" s="16">
        <f t="shared" si="0"/>
        <v>1</v>
      </c>
      <c r="L83" s="19"/>
      <c r="M83" s="19"/>
    </row>
    <row r="84" spans="1:13" ht="12.75" customHeight="1">
      <c r="A84" s="9" t="s">
        <v>518</v>
      </c>
      <c r="B84" s="14" t="s">
        <v>94</v>
      </c>
      <c r="C84" s="14">
        <v>7</v>
      </c>
      <c r="D84" s="14">
        <v>7</v>
      </c>
      <c r="E84" s="14">
        <v>5</v>
      </c>
      <c r="F84" s="14">
        <v>5</v>
      </c>
      <c r="G84" s="14">
        <v>6</v>
      </c>
      <c r="H84" s="14">
        <v>5.5</v>
      </c>
      <c r="I84" s="15">
        <f>'Pesi e Budget Iniziale'!$F$15*'ATTACCANTI - GE'!D84+'Pesi e Budget Iniziale'!$F$16*'ATTACCANTI - GE'!E84+'ATTACCANTI - GE'!F84*'Pesi e Budget Iniziale'!$F$17+'Pesi e Budget Iniziale'!$F$18*'ATTACCANTI - GE'!G84+'Pesi e Budget Iniziale'!$F$19*'ATTACCANTI - GE'!H84+VLOOKUP(B84,SQUADRE!$A$2:$B$21,2,FALSE)*'Pesi e Budget Iniziale'!$F$20+'Pesi e Budget Iniziale'!$F$21*VLOOKUP(B84,'FATTORE CASA'!$A$2:$B$21,2,FALSE)+VLOOKUP(B84,ALLENATORE!$A$2:$B$21,2,FALSE)*'Pesi e Budget Iniziale'!$F$22</f>
        <v>75.070760000000007</v>
      </c>
      <c r="J84" s="16">
        <f t="shared" si="1"/>
        <v>-31.758495298035484</v>
      </c>
      <c r="K84" s="16">
        <f t="shared" si="0"/>
        <v>1</v>
      </c>
      <c r="L84" s="19"/>
      <c r="M84" s="19"/>
    </row>
    <row r="85" spans="1:13" ht="12.75" customHeight="1">
      <c r="A85" s="9" t="s">
        <v>521</v>
      </c>
      <c r="B85" s="14" t="s">
        <v>94</v>
      </c>
      <c r="C85" s="14">
        <v>8</v>
      </c>
      <c r="D85" s="14">
        <v>6</v>
      </c>
      <c r="E85" s="14">
        <v>6</v>
      </c>
      <c r="F85" s="14">
        <v>5</v>
      </c>
      <c r="G85" s="14">
        <v>6</v>
      </c>
      <c r="H85" s="14">
        <v>5.5</v>
      </c>
      <c r="I85" s="15">
        <f>'Pesi e Budget Iniziale'!$F$15*'ATTACCANTI - GE'!D85+'Pesi e Budget Iniziale'!$F$16*'ATTACCANTI - GE'!E85+'ATTACCANTI - GE'!F85*'Pesi e Budget Iniziale'!$F$17+'Pesi e Budget Iniziale'!$F$18*'ATTACCANTI - GE'!G85+'Pesi e Budget Iniziale'!$F$19*'ATTACCANTI - GE'!H85+VLOOKUP(B85,SQUADRE!$A$2:$B$21,2,FALSE)*'Pesi e Budget Iniziale'!$F$20+'Pesi e Budget Iniziale'!$F$21*VLOOKUP(B85,'FATTORE CASA'!$A$2:$B$21,2,FALSE)+VLOOKUP(B85,ALLENATORE!$A$2:$B$21,2,FALSE)*'Pesi e Budget Iniziale'!$F$22</f>
        <v>74.305760000000006</v>
      </c>
      <c r="J85" s="16">
        <f t="shared" si="1"/>
        <v>-35.264687738042909</v>
      </c>
      <c r="K85" s="16">
        <f t="shared" si="0"/>
        <v>1</v>
      </c>
      <c r="L85" s="19"/>
      <c r="M85" s="19"/>
    </row>
    <row r="86" spans="1:13" ht="12.75" customHeight="1">
      <c r="A86" s="9" t="s">
        <v>523</v>
      </c>
      <c r="B86" s="14" t="s">
        <v>62</v>
      </c>
      <c r="C86" s="14">
        <v>7</v>
      </c>
      <c r="D86" s="14">
        <v>6</v>
      </c>
      <c r="E86" s="14">
        <v>6</v>
      </c>
      <c r="F86" s="14">
        <v>5.5</v>
      </c>
      <c r="G86" s="14">
        <v>6</v>
      </c>
      <c r="H86" s="14">
        <v>5</v>
      </c>
      <c r="I86" s="15">
        <f>'Pesi e Budget Iniziale'!$F$15*'ATTACCANTI - GE'!D86+'Pesi e Budget Iniziale'!$F$16*'ATTACCANTI - GE'!E86+'ATTACCANTI - GE'!F86*'Pesi e Budget Iniziale'!$F$17+'Pesi e Budget Iniziale'!$F$18*'ATTACCANTI - GE'!G86+'Pesi e Budget Iniziale'!$F$19*'ATTACCANTI - GE'!H86+VLOOKUP(B86,SQUADRE!$A$2:$B$21,2,FALSE)*'Pesi e Budget Iniziale'!$F$20+'Pesi e Budget Iniziale'!$F$21*VLOOKUP(B86,'FATTORE CASA'!$A$2:$B$21,2,FALSE)+VLOOKUP(B86,ALLENATORE!$A$2:$B$21,2,FALSE)*'Pesi e Budget Iniziale'!$F$22</f>
        <v>72.110460000000003</v>
      </c>
      <c r="J86" s="16">
        <f t="shared" si="1"/>
        <v>-45.326314226341452</v>
      </c>
      <c r="K86" s="16">
        <f t="shared" si="0"/>
        <v>1</v>
      </c>
      <c r="L86" s="19"/>
      <c r="M86" s="19"/>
    </row>
    <row r="87" spans="1:13" ht="12.75" customHeight="1">
      <c r="A87" s="9" t="s">
        <v>525</v>
      </c>
      <c r="B87" s="14" t="s">
        <v>36</v>
      </c>
      <c r="C87" s="14">
        <v>6</v>
      </c>
      <c r="D87" s="14">
        <v>2.5</v>
      </c>
      <c r="E87" s="14">
        <v>5</v>
      </c>
      <c r="F87" s="14">
        <v>5</v>
      </c>
      <c r="G87" s="14">
        <v>5</v>
      </c>
      <c r="H87" s="14">
        <v>2.5</v>
      </c>
      <c r="I87" s="15">
        <f>'Pesi e Budget Iniziale'!$F$15*'ATTACCANTI - GE'!D87+'Pesi e Budget Iniziale'!$F$16*'ATTACCANTI - GE'!E87+'ATTACCANTI - GE'!F87*'Pesi e Budget Iniziale'!$F$17+'Pesi e Budget Iniziale'!$F$18*'ATTACCANTI - GE'!G87+'Pesi e Budget Iniziale'!$F$19*'ATTACCANTI - GE'!H87+VLOOKUP(B87,SQUADRE!$A$2:$B$21,2,FALSE)*'Pesi e Budget Iniziale'!$F$20+'Pesi e Budget Iniziale'!$F$21*VLOOKUP(B87,'FATTORE CASA'!$A$2:$B$21,2,FALSE)+VLOOKUP(B87,ALLENATORE!$A$2:$B$21,2,FALSE)*'Pesi e Budget Iniziale'!$F$22</f>
        <v>66.389499999999984</v>
      </c>
      <c r="J87" s="16">
        <f t="shared" si="1"/>
        <v>-71.546950437563737</v>
      </c>
      <c r="K87" s="16">
        <f t="shared" si="0"/>
        <v>1</v>
      </c>
      <c r="L87" s="19"/>
      <c r="M87" s="19"/>
    </row>
    <row r="88" spans="1:13" ht="12.75" customHeight="1">
      <c r="A88" s="9" t="s">
        <v>527</v>
      </c>
      <c r="B88" s="14" t="s">
        <v>52</v>
      </c>
      <c r="C88" s="14">
        <v>6</v>
      </c>
      <c r="D88" s="14">
        <v>4</v>
      </c>
      <c r="E88" s="14">
        <v>5</v>
      </c>
      <c r="F88" s="14">
        <v>6</v>
      </c>
      <c r="G88" s="14">
        <v>6</v>
      </c>
      <c r="H88" s="14">
        <v>3</v>
      </c>
      <c r="I88" s="15">
        <f>'Pesi e Budget Iniziale'!$F$15*'ATTACCANTI - GE'!D88+'Pesi e Budget Iniziale'!$F$16*'ATTACCANTI - GE'!E88+'ATTACCANTI - GE'!F88*'Pesi e Budget Iniziale'!$F$17+'Pesi e Budget Iniziale'!$F$18*'ATTACCANTI - GE'!G88+'Pesi e Budget Iniziale'!$F$19*'ATTACCANTI - GE'!H88+VLOOKUP(B88,SQUADRE!$A$2:$B$21,2,FALSE)*'Pesi e Budget Iniziale'!$F$20+'Pesi e Budget Iniziale'!$F$21*VLOOKUP(B88,'FATTORE CASA'!$A$2:$B$21,2,FALSE)+VLOOKUP(B88,ALLENATORE!$A$2:$B$21,2,FALSE)*'Pesi e Budget Iniziale'!$F$22</f>
        <v>70.182960000000008</v>
      </c>
      <c r="J88" s="16">
        <f t="shared" si="1"/>
        <v>-54.160544197732719</v>
      </c>
      <c r="K88" s="16">
        <f t="shared" si="0"/>
        <v>1</v>
      </c>
      <c r="L88" s="19"/>
      <c r="M88" s="19"/>
    </row>
    <row r="89" spans="1:13" ht="12.75" customHeight="1">
      <c r="A89" s="9" t="s">
        <v>530</v>
      </c>
      <c r="B89" s="14" t="s">
        <v>62</v>
      </c>
      <c r="C89" s="14">
        <v>8</v>
      </c>
      <c r="D89" s="14">
        <v>5.5</v>
      </c>
      <c r="E89" s="14">
        <v>6</v>
      </c>
      <c r="F89" s="14">
        <v>5</v>
      </c>
      <c r="G89" s="14">
        <v>6</v>
      </c>
      <c r="H89" s="14">
        <v>5</v>
      </c>
      <c r="I89" s="15">
        <f>'Pesi e Budget Iniziale'!$F$15*'ATTACCANTI - GE'!D89+'Pesi e Budget Iniziale'!$F$16*'ATTACCANTI - GE'!E89+'ATTACCANTI - GE'!F89*'Pesi e Budget Iniziale'!$F$17+'Pesi e Budget Iniziale'!$F$18*'ATTACCANTI - GE'!G89+'Pesi e Budget Iniziale'!$F$19*'ATTACCANTI - GE'!H89+VLOOKUP(B89,SQUADRE!$A$2:$B$21,2,FALSE)*'Pesi e Budget Iniziale'!$F$20+'Pesi e Budget Iniziale'!$F$21*VLOOKUP(B89,'FATTORE CASA'!$A$2:$B$21,2,FALSE)+VLOOKUP(B89,ALLENATORE!$A$2:$B$21,2,FALSE)*'Pesi e Budget Iniziale'!$F$22</f>
        <v>69.950460000000007</v>
      </c>
      <c r="J89" s="16">
        <f t="shared" si="1"/>
        <v>-55.226151704009482</v>
      </c>
      <c r="K89" s="16">
        <f t="shared" si="0"/>
        <v>1</v>
      </c>
      <c r="L89" s="19"/>
      <c r="M89" s="19"/>
    </row>
    <row r="90" spans="1:13" ht="12.75" customHeight="1">
      <c r="A90" s="9" t="s">
        <v>532</v>
      </c>
      <c r="B90" s="14" t="s">
        <v>94</v>
      </c>
      <c r="C90" s="14">
        <v>8</v>
      </c>
      <c r="D90" s="14">
        <v>5.5</v>
      </c>
      <c r="E90" s="14">
        <v>5</v>
      </c>
      <c r="F90" s="14">
        <v>5</v>
      </c>
      <c r="G90" s="14">
        <v>7</v>
      </c>
      <c r="H90" s="14">
        <v>5</v>
      </c>
      <c r="I90" s="15">
        <f>'Pesi e Budget Iniziale'!$F$15*'ATTACCANTI - GE'!D90+'Pesi e Budget Iniziale'!$F$16*'ATTACCANTI - GE'!E90+'ATTACCANTI - GE'!F90*'Pesi e Budget Iniziale'!$F$17+'Pesi e Budget Iniziale'!$F$18*'ATTACCANTI - GE'!G90+'Pesi e Budget Iniziale'!$F$19*'ATTACCANTI - GE'!H90+VLOOKUP(B90,SQUADRE!$A$2:$B$21,2,FALSE)*'Pesi e Budget Iniziale'!$F$20+'Pesi e Budget Iniziale'!$F$21*VLOOKUP(B90,'FATTORE CASA'!$A$2:$B$21,2,FALSE)+VLOOKUP(B90,ALLENATORE!$A$2:$B$21,2,FALSE)*'Pesi e Budget Iniziale'!$F$22</f>
        <v>72.28322</v>
      </c>
      <c r="J90" s="16">
        <f t="shared" si="1"/>
        <v>-44.534510558451672</v>
      </c>
      <c r="K90" s="16">
        <f t="shared" si="0"/>
        <v>1</v>
      </c>
      <c r="L90" s="19"/>
      <c r="M90" s="19"/>
    </row>
    <row r="91" spans="1:13" ht="12.75" customHeight="1">
      <c r="A91" s="9" t="s">
        <v>535</v>
      </c>
      <c r="B91" s="14" t="s">
        <v>112</v>
      </c>
      <c r="C91" s="14">
        <v>8</v>
      </c>
      <c r="D91" s="14">
        <v>8</v>
      </c>
      <c r="E91" s="14">
        <v>6</v>
      </c>
      <c r="F91" s="14">
        <v>6</v>
      </c>
      <c r="G91" s="14">
        <v>7</v>
      </c>
      <c r="H91" s="14">
        <v>6</v>
      </c>
      <c r="I91" s="15">
        <f>'Pesi e Budget Iniziale'!$F$15*'ATTACCANTI - GE'!D91+'Pesi e Budget Iniziale'!$F$16*'ATTACCANTI - GE'!E91+'ATTACCANTI - GE'!F91*'Pesi e Budget Iniziale'!$F$17+'Pesi e Budget Iniziale'!$F$18*'ATTACCANTI - GE'!G91+'Pesi e Budget Iniziale'!$F$19*'ATTACCANTI - GE'!H91+VLOOKUP(B91,SQUADRE!$A$2:$B$21,2,FALSE)*'Pesi e Budget Iniziale'!$F$20+'Pesi e Budget Iniziale'!$F$21*VLOOKUP(B91,'FATTORE CASA'!$A$2:$B$21,2,FALSE)+VLOOKUP(B91,ALLENATORE!$A$2:$B$21,2,FALSE)*'Pesi e Budget Iniziale'!$F$22</f>
        <v>77.825720000000018</v>
      </c>
      <c r="J91" s="16">
        <f t="shared" si="1"/>
        <v>-19.131802586240809</v>
      </c>
      <c r="K91" s="16">
        <f t="shared" si="0"/>
        <v>1</v>
      </c>
      <c r="L91" s="19"/>
      <c r="M91" s="19"/>
    </row>
    <row r="92" spans="1:13" ht="12.75" customHeight="1">
      <c r="A92" s="9" t="s">
        <v>537</v>
      </c>
      <c r="B92" s="14" t="s">
        <v>62</v>
      </c>
      <c r="C92" s="14">
        <v>8</v>
      </c>
      <c r="D92" s="14">
        <v>5</v>
      </c>
      <c r="E92" s="14">
        <v>6</v>
      </c>
      <c r="F92" s="14">
        <v>5</v>
      </c>
      <c r="G92" s="14">
        <v>6</v>
      </c>
      <c r="H92" s="14">
        <v>5</v>
      </c>
      <c r="I92" s="15">
        <f>'Pesi e Budget Iniziale'!$F$15*'ATTACCANTI - GE'!D92+'Pesi e Budget Iniziale'!$F$16*'ATTACCANTI - GE'!E92+'ATTACCANTI - GE'!F92*'Pesi e Budget Iniziale'!$F$17+'Pesi e Budget Iniziale'!$F$18*'ATTACCANTI - GE'!G92+'Pesi e Budget Iniziale'!$F$19*'ATTACCANTI - GE'!H92+VLOOKUP(B92,SQUADRE!$A$2:$B$21,2,FALSE)*'Pesi e Budget Iniziale'!$F$20+'Pesi e Budget Iniziale'!$F$21*VLOOKUP(B92,'FATTORE CASA'!$A$2:$B$21,2,FALSE)+VLOOKUP(B92,ALLENATORE!$A$2:$B$21,2,FALSE)*'Pesi e Budget Iniziale'!$F$22</f>
        <v>68.84796</v>
      </c>
      <c r="J92" s="16">
        <f t="shared" si="1"/>
        <v>-60.279193749902618</v>
      </c>
      <c r="K92" s="16">
        <f t="shared" si="0"/>
        <v>1</v>
      </c>
      <c r="L92" s="19"/>
      <c r="M92" s="18"/>
    </row>
    <row r="93" spans="1:13" ht="12.75" customHeight="1">
      <c r="A93" s="9" t="s">
        <v>540</v>
      </c>
      <c r="B93" s="14" t="s">
        <v>36</v>
      </c>
      <c r="C93" s="14">
        <v>8</v>
      </c>
      <c r="D93" s="14">
        <v>2</v>
      </c>
      <c r="E93" s="14">
        <v>5</v>
      </c>
      <c r="F93" s="14">
        <v>5</v>
      </c>
      <c r="G93" s="14">
        <v>5</v>
      </c>
      <c r="H93" s="14">
        <v>2</v>
      </c>
      <c r="I93" s="15">
        <f>'Pesi e Budget Iniziale'!$F$15*'ATTACCANTI - GE'!D93+'Pesi e Budget Iniziale'!$F$16*'ATTACCANTI - GE'!E93+'ATTACCANTI - GE'!F93*'Pesi e Budget Iniziale'!$F$17+'Pesi e Budget Iniziale'!$F$18*'ATTACCANTI - GE'!G93+'Pesi e Budget Iniziale'!$F$19*'ATTACCANTI - GE'!H93+VLOOKUP(B93,SQUADRE!$A$2:$B$21,2,FALSE)*'Pesi e Budget Iniziale'!$F$20+'Pesi e Budget Iniziale'!$F$21*VLOOKUP(B93,'FATTORE CASA'!$A$2:$B$21,2,FALSE)+VLOOKUP(B93,ALLENATORE!$A$2:$B$21,2,FALSE)*'Pesi e Budget Iniziale'!$F$22</f>
        <v>64.206999999999994</v>
      </c>
      <c r="J93" s="16">
        <f t="shared" si="1"/>
        <v>-81.549911222290802</v>
      </c>
      <c r="K93" s="16">
        <f t="shared" si="0"/>
        <v>1</v>
      </c>
      <c r="L93" s="19"/>
      <c r="M93" s="19"/>
    </row>
    <row r="94" spans="1:13" ht="12.75" customHeight="1">
      <c r="A94" s="9" t="s">
        <v>541</v>
      </c>
      <c r="B94" s="14" t="s">
        <v>112</v>
      </c>
      <c r="C94" s="14">
        <v>8</v>
      </c>
      <c r="D94" s="14">
        <v>8</v>
      </c>
      <c r="E94" s="14">
        <v>7</v>
      </c>
      <c r="F94" s="14">
        <v>5</v>
      </c>
      <c r="G94" s="14">
        <v>6</v>
      </c>
      <c r="H94" s="14">
        <v>6</v>
      </c>
      <c r="I94" s="15">
        <f>'Pesi e Budget Iniziale'!$F$15*'ATTACCANTI - GE'!D94+'Pesi e Budget Iniziale'!$F$16*'ATTACCANTI - GE'!E94+'ATTACCANTI - GE'!F94*'Pesi e Budget Iniziale'!$F$17+'Pesi e Budget Iniziale'!$F$18*'ATTACCANTI - GE'!G94+'Pesi e Budget Iniziale'!$F$19*'ATTACCANTI - GE'!H94+VLOOKUP(B94,SQUADRE!$A$2:$B$21,2,FALSE)*'Pesi e Budget Iniziale'!$F$20+'Pesi e Budget Iniziale'!$F$21*VLOOKUP(B94,'FATTORE CASA'!$A$2:$B$21,2,FALSE)+VLOOKUP(B94,ALLENATORE!$A$2:$B$21,2,FALSE)*'Pesi e Budget Iniziale'!$F$22</f>
        <v>75.550760000000025</v>
      </c>
      <c r="J94" s="16">
        <f t="shared" si="1"/>
        <v>-29.558531414109183</v>
      </c>
      <c r="K94" s="16">
        <f t="shared" si="0"/>
        <v>1</v>
      </c>
      <c r="L94" s="19"/>
      <c r="M94" s="19"/>
    </row>
    <row r="95" spans="1:13" ht="12.75" customHeight="1">
      <c r="A95" s="9" t="s">
        <v>544</v>
      </c>
      <c r="B95" s="14" t="s">
        <v>92</v>
      </c>
      <c r="C95" s="14">
        <v>7</v>
      </c>
      <c r="D95" s="14">
        <v>4</v>
      </c>
      <c r="E95" s="14">
        <v>6</v>
      </c>
      <c r="F95" s="14">
        <v>4.5</v>
      </c>
      <c r="G95" s="14">
        <v>6</v>
      </c>
      <c r="H95" s="14">
        <v>4</v>
      </c>
      <c r="I95" s="15">
        <f>'Pesi e Budget Iniziale'!$F$15*'ATTACCANTI - GE'!D95+'Pesi e Budget Iniziale'!$F$16*'ATTACCANTI - GE'!E95+'ATTACCANTI - GE'!F95*'Pesi e Budget Iniziale'!$F$17+'Pesi e Budget Iniziale'!$F$18*'ATTACCANTI - GE'!G95+'Pesi e Budget Iniziale'!$F$19*'ATTACCANTI - GE'!H95+VLOOKUP(B95,SQUADRE!$A$2:$B$21,2,FALSE)*'Pesi e Budget Iniziale'!$F$20+'Pesi e Budget Iniziale'!$F$21*VLOOKUP(B95,'FATTORE CASA'!$A$2:$B$21,2,FALSE)+VLOOKUP(B95,ALLENATORE!$A$2:$B$21,2,FALSE)*'Pesi e Budget Iniziale'!$F$22</f>
        <v>66.279259999999994</v>
      </c>
      <c r="J95" s="16">
        <f t="shared" si="1"/>
        <v>-72.052208809572107</v>
      </c>
      <c r="K95" s="16">
        <f t="shared" si="0"/>
        <v>1</v>
      </c>
      <c r="L95" s="19"/>
      <c r="M95" s="19"/>
    </row>
    <row r="96" spans="1:13" ht="12.75" customHeight="1">
      <c r="A96" s="9" t="s">
        <v>546</v>
      </c>
      <c r="B96" s="14" t="s">
        <v>84</v>
      </c>
      <c r="C96" s="14">
        <v>7</v>
      </c>
      <c r="D96" s="14">
        <v>4.5</v>
      </c>
      <c r="E96" s="14">
        <v>5.5</v>
      </c>
      <c r="F96" s="14">
        <v>5.5</v>
      </c>
      <c r="G96" s="14">
        <v>6</v>
      </c>
      <c r="H96" s="14">
        <v>3</v>
      </c>
      <c r="I96" s="15">
        <f>'Pesi e Budget Iniziale'!$F$15*'ATTACCANTI - GE'!D96+'Pesi e Budget Iniziale'!$F$16*'ATTACCANTI - GE'!E96+'ATTACCANTI - GE'!F96*'Pesi e Budget Iniziale'!$F$17+'Pesi e Budget Iniziale'!$F$18*'ATTACCANTI - GE'!G96+'Pesi e Budget Iniziale'!$F$19*'ATTACCANTI - GE'!H96+VLOOKUP(B96,SQUADRE!$A$2:$B$21,2,FALSE)*'Pesi e Budget Iniziale'!$F$20+'Pesi e Budget Iniziale'!$F$21*VLOOKUP(B96,'FATTORE CASA'!$A$2:$B$21,2,FALSE)+VLOOKUP(B96,ALLENATORE!$A$2:$B$21,2,FALSE)*'Pesi e Budget Iniziale'!$F$22</f>
        <v>66.513760000000005</v>
      </c>
      <c r="J96" s="16">
        <f t="shared" si="1"/>
        <v>-70.977434787112259</v>
      </c>
      <c r="K96" s="16">
        <f t="shared" si="0"/>
        <v>1</v>
      </c>
      <c r="L96" s="19"/>
      <c r="M96" s="19"/>
    </row>
    <row r="97" spans="1:13" ht="12.75" customHeight="1">
      <c r="A97" s="9" t="s">
        <v>549</v>
      </c>
      <c r="B97" s="14" t="s">
        <v>92</v>
      </c>
      <c r="C97" s="14">
        <v>8</v>
      </c>
      <c r="D97" s="14">
        <v>4</v>
      </c>
      <c r="E97" s="14">
        <v>6</v>
      </c>
      <c r="F97" s="14">
        <v>4.5</v>
      </c>
      <c r="G97" s="14">
        <v>6</v>
      </c>
      <c r="H97" s="14">
        <v>4</v>
      </c>
      <c r="I97" s="15">
        <f>'Pesi e Budget Iniziale'!$F$15*'ATTACCANTI - GE'!D97+'Pesi e Budget Iniziale'!$F$16*'ATTACCANTI - GE'!E97+'ATTACCANTI - GE'!F97*'Pesi e Budget Iniziale'!$F$17+'Pesi e Budget Iniziale'!$F$18*'ATTACCANTI - GE'!G97+'Pesi e Budget Iniziale'!$F$19*'ATTACCANTI - GE'!H97+VLOOKUP(B97,SQUADRE!$A$2:$B$21,2,FALSE)*'Pesi e Budget Iniziale'!$F$20+'Pesi e Budget Iniziale'!$F$21*VLOOKUP(B97,'FATTORE CASA'!$A$2:$B$21,2,FALSE)+VLOOKUP(B97,ALLENATORE!$A$2:$B$21,2,FALSE)*'Pesi e Budget Iniziale'!$F$22</f>
        <v>66.279259999999994</v>
      </c>
      <c r="J97" s="16">
        <f t="shared" si="1"/>
        <v>-72.052208809572107</v>
      </c>
      <c r="K97" s="16">
        <f t="shared" si="0"/>
        <v>1</v>
      </c>
      <c r="L97" s="19"/>
      <c r="M97" s="19"/>
    </row>
    <row r="98" spans="1:13" ht="12.75" customHeight="1">
      <c r="A98" s="9" t="s">
        <v>551</v>
      </c>
      <c r="B98" s="14" t="s">
        <v>64</v>
      </c>
      <c r="C98" s="14">
        <v>8</v>
      </c>
      <c r="D98" s="14">
        <v>5</v>
      </c>
      <c r="E98" s="14">
        <v>6</v>
      </c>
      <c r="F98" s="14">
        <v>6</v>
      </c>
      <c r="G98" s="14">
        <v>7</v>
      </c>
      <c r="H98" s="14">
        <v>4.5</v>
      </c>
      <c r="I98" s="15">
        <f>'Pesi e Budget Iniziale'!$F$15*'ATTACCANTI - GE'!D98+'Pesi e Budget Iniziale'!$F$16*'ATTACCANTI - GE'!E98+'ATTACCANTI - GE'!F98*'Pesi e Budget Iniziale'!$F$17+'Pesi e Budget Iniziale'!$F$18*'ATTACCANTI - GE'!G98+'Pesi e Budget Iniziale'!$F$19*'ATTACCANTI - GE'!H98+VLOOKUP(B98,SQUADRE!$A$2:$B$21,2,FALSE)*'Pesi e Budget Iniziale'!$F$20+'Pesi e Budget Iniziale'!$F$21*VLOOKUP(B98,'FATTORE CASA'!$A$2:$B$21,2,FALSE)+VLOOKUP(B98,ALLENATORE!$A$2:$B$21,2,FALSE)*'Pesi e Budget Iniziale'!$F$22</f>
        <v>70.092319999999987</v>
      </c>
      <c r="J98" s="16">
        <f t="shared" si="1"/>
        <v>-54.575970711147534</v>
      </c>
      <c r="K98" s="16">
        <f t="shared" si="0"/>
        <v>1</v>
      </c>
      <c r="L98" s="19"/>
      <c r="M98" s="19"/>
    </row>
    <row r="99" spans="1:13" ht="12.75" customHeight="1">
      <c r="A99" s="9" t="s">
        <v>554</v>
      </c>
      <c r="B99" s="14" t="s">
        <v>116</v>
      </c>
      <c r="C99" s="14">
        <v>7</v>
      </c>
      <c r="D99" s="14">
        <v>7</v>
      </c>
      <c r="E99" s="14">
        <v>6</v>
      </c>
      <c r="F99" s="14">
        <v>6</v>
      </c>
      <c r="G99" s="14">
        <v>5</v>
      </c>
      <c r="H99" s="14">
        <v>6</v>
      </c>
      <c r="I99" s="15">
        <f>'Pesi e Budget Iniziale'!$F$15*'ATTACCANTI - GE'!D99+'Pesi e Budget Iniziale'!$F$16*'ATTACCANTI - GE'!E99+'ATTACCANTI - GE'!F99*'Pesi e Budget Iniziale'!$F$17+'Pesi e Budget Iniziale'!$F$18*'ATTACCANTI - GE'!G99+'Pesi e Budget Iniziale'!$F$19*'ATTACCANTI - GE'!H99+VLOOKUP(B99,SQUADRE!$A$2:$B$21,2,FALSE)*'Pesi e Budget Iniziale'!$F$20+'Pesi e Budget Iniziale'!$F$21*VLOOKUP(B99,'FATTORE CASA'!$A$2:$B$21,2,FALSE)+VLOOKUP(B99,ALLENATORE!$A$2:$B$21,2,FALSE)*'Pesi e Budget Iniziale'!$F$22</f>
        <v>72.388799999999989</v>
      </c>
      <c r="J99" s="16">
        <f t="shared" si="1"/>
        <v>-44.050610169149792</v>
      </c>
      <c r="K99" s="16">
        <f t="shared" si="0"/>
        <v>1</v>
      </c>
      <c r="L99" s="19"/>
      <c r="M99" s="19"/>
    </row>
    <row r="100" spans="1:13" ht="12.75" customHeight="1">
      <c r="A100" s="9" t="s">
        <v>555</v>
      </c>
      <c r="B100" s="14" t="s">
        <v>60</v>
      </c>
      <c r="C100" s="14">
        <v>8</v>
      </c>
      <c r="D100" s="14">
        <v>5</v>
      </c>
      <c r="E100" s="14">
        <v>6.5</v>
      </c>
      <c r="F100" s="14">
        <v>5</v>
      </c>
      <c r="G100" s="14">
        <v>7</v>
      </c>
      <c r="H100" s="14">
        <v>5</v>
      </c>
      <c r="I100" s="15">
        <f>'Pesi e Budget Iniziale'!$F$15*'ATTACCANTI - GE'!D100+'Pesi e Budget Iniziale'!$F$16*'ATTACCANTI - GE'!E100+'ATTACCANTI - GE'!F100*'Pesi e Budget Iniziale'!$F$17+'Pesi e Budget Iniziale'!$F$18*'ATTACCANTI - GE'!G100+'Pesi e Budget Iniziale'!$F$19*'ATTACCANTI - GE'!H100+VLOOKUP(B100,SQUADRE!$A$2:$B$21,2,FALSE)*'Pesi e Budget Iniziale'!$F$20+'Pesi e Budget Iniziale'!$F$21*VLOOKUP(B100,'FATTORE CASA'!$A$2:$B$21,2,FALSE)+VLOOKUP(B100,ALLENATORE!$A$2:$B$21,2,FALSE)*'Pesi e Budget Iniziale'!$F$22</f>
        <v>70.716719999999995</v>
      </c>
      <c r="J100" s="16">
        <f t="shared" si="1"/>
        <v>-51.71418435880679</v>
      </c>
      <c r="K100" s="16">
        <f t="shared" si="0"/>
        <v>1</v>
      </c>
      <c r="L100" s="19"/>
      <c r="M100" s="19"/>
    </row>
    <row r="101" spans="1:13" ht="12.75" customHeight="1">
      <c r="A101" s="9" t="s">
        <v>558</v>
      </c>
      <c r="B101" s="14" t="s">
        <v>116</v>
      </c>
      <c r="C101" s="14">
        <v>7</v>
      </c>
      <c r="D101" s="14">
        <v>6</v>
      </c>
      <c r="E101" s="14">
        <v>6</v>
      </c>
      <c r="F101" s="14">
        <v>6</v>
      </c>
      <c r="G101" s="14">
        <v>5</v>
      </c>
      <c r="H101" s="14">
        <v>6</v>
      </c>
      <c r="I101" s="15">
        <f>'Pesi e Budget Iniziale'!$F$15*'ATTACCANTI - GE'!D101+'Pesi e Budget Iniziale'!$F$16*'ATTACCANTI - GE'!E101+'ATTACCANTI - GE'!F101*'Pesi e Budget Iniziale'!$F$17+'Pesi e Budget Iniziale'!$F$18*'ATTACCANTI - GE'!G101+'Pesi e Budget Iniziale'!$F$19*'ATTACCANTI - GE'!H101+VLOOKUP(B101,SQUADRE!$A$2:$B$21,2,FALSE)*'Pesi e Budget Iniziale'!$F$20+'Pesi e Budget Iniziale'!$F$21*VLOOKUP(B101,'FATTORE CASA'!$A$2:$B$21,2,FALSE)+VLOOKUP(B101,ALLENATORE!$A$2:$B$21,2,FALSE)*'Pesi e Budget Iniziale'!$F$22</f>
        <v>70.183799999999991</v>
      </c>
      <c r="J101" s="16">
        <f t="shared" si="1"/>
        <v>-54.15669426093595</v>
      </c>
      <c r="K101" s="16">
        <f t="shared" si="0"/>
        <v>1</v>
      </c>
      <c r="L101" s="19"/>
      <c r="M101" s="19"/>
    </row>
    <row r="102" spans="1:13" ht="12.75" customHeight="1">
      <c r="A102" s="9" t="s">
        <v>560</v>
      </c>
      <c r="B102" s="14" t="s">
        <v>20</v>
      </c>
      <c r="C102" s="14">
        <v>6</v>
      </c>
      <c r="D102" s="14">
        <v>2</v>
      </c>
      <c r="E102" s="14">
        <v>5</v>
      </c>
      <c r="F102" s="14">
        <v>5</v>
      </c>
      <c r="G102" s="14">
        <v>5</v>
      </c>
      <c r="H102" s="14">
        <v>2</v>
      </c>
      <c r="I102" s="15">
        <f>'Pesi e Budget Iniziale'!$F$15*'ATTACCANTI - GE'!D102+'Pesi e Budget Iniziale'!$F$16*'ATTACCANTI - GE'!E102+'ATTACCANTI - GE'!F102*'Pesi e Budget Iniziale'!$F$17+'Pesi e Budget Iniziale'!$F$18*'ATTACCANTI - GE'!G102+'Pesi e Budget Iniziale'!$F$19*'ATTACCANTI - GE'!H102+VLOOKUP(B102,SQUADRE!$A$2:$B$21,2,FALSE)*'Pesi e Budget Iniziale'!$F$20+'Pesi e Budget Iniziale'!$F$21*VLOOKUP(B102,'FATTORE CASA'!$A$2:$B$21,2,FALSE)+VLOOKUP(B102,ALLENATORE!$A$2:$B$21,2,FALSE)*'Pesi e Budget Iniziale'!$F$22</f>
        <v>64.859200000000001</v>
      </c>
      <c r="J102" s="16">
        <f t="shared" si="1"/>
        <v>-78.560710295005947</v>
      </c>
      <c r="K102" s="16">
        <f t="shared" si="0"/>
        <v>1</v>
      </c>
      <c r="L102" s="19"/>
      <c r="M102" s="19"/>
    </row>
    <row r="103" spans="1:13" ht="12.75" customHeight="1">
      <c r="A103" s="9" t="s">
        <v>562</v>
      </c>
      <c r="B103" s="14" t="s">
        <v>56</v>
      </c>
      <c r="C103" s="14">
        <v>9</v>
      </c>
      <c r="D103" s="14">
        <v>4</v>
      </c>
      <c r="E103" s="14">
        <v>5</v>
      </c>
      <c r="F103" s="14">
        <v>3</v>
      </c>
      <c r="G103" s="14">
        <v>6</v>
      </c>
      <c r="H103" s="14">
        <v>2</v>
      </c>
      <c r="I103" s="15">
        <f>'Pesi e Budget Iniziale'!$F$15*'ATTACCANTI - GE'!D103+'Pesi e Budget Iniziale'!$F$16*'ATTACCANTI - GE'!E103+'ATTACCANTI - GE'!F103*'Pesi e Budget Iniziale'!$F$17+'Pesi e Budget Iniziale'!$F$18*'ATTACCANTI - GE'!G103+'Pesi e Budget Iniziale'!$F$19*'ATTACCANTI - GE'!H103+VLOOKUP(B103,SQUADRE!$A$2:$B$21,2,FALSE)*'Pesi e Budget Iniziale'!$F$20+'Pesi e Budget Iniziale'!$F$21*VLOOKUP(B103,'FATTORE CASA'!$A$2:$B$21,2,FALSE)+VLOOKUP(B103,ALLENATORE!$A$2:$B$21,2,FALSE)*'Pesi e Budget Iniziale'!$F$22</f>
        <v>59.779559999999989</v>
      </c>
      <c r="J103" s="16">
        <f t="shared" si="1"/>
        <v>-101.84201142697913</v>
      </c>
      <c r="K103" s="16">
        <f t="shared" si="0"/>
        <v>1</v>
      </c>
      <c r="L103" s="19"/>
      <c r="M103" s="19"/>
    </row>
    <row r="104" spans="1:13" ht="12.75" customHeight="1">
      <c r="A104" s="9" t="s">
        <v>563</v>
      </c>
      <c r="B104" s="14" t="s">
        <v>60</v>
      </c>
      <c r="C104" s="14">
        <v>8</v>
      </c>
      <c r="D104" s="14">
        <v>5</v>
      </c>
      <c r="E104" s="14">
        <v>5</v>
      </c>
      <c r="F104" s="14">
        <v>7</v>
      </c>
      <c r="G104" s="14">
        <v>6</v>
      </c>
      <c r="H104" s="14">
        <v>4</v>
      </c>
      <c r="I104" s="15">
        <f>'Pesi e Budget Iniziale'!$F$15*'ATTACCANTI - GE'!D104+'Pesi e Budget Iniziale'!$F$16*'ATTACCANTI - GE'!E104+'ATTACCANTI - GE'!F104*'Pesi e Budget Iniziale'!$F$17+'Pesi e Budget Iniziale'!$F$18*'ATTACCANTI - GE'!G104+'Pesi e Budget Iniziale'!$F$19*'ATTACCANTI - GE'!H104+VLOOKUP(B104,SQUADRE!$A$2:$B$21,2,FALSE)*'Pesi e Budget Iniziale'!$F$20+'Pesi e Budget Iniziale'!$F$21*VLOOKUP(B104,'FATTORE CASA'!$A$2:$B$21,2,FALSE)+VLOOKUP(B104,ALLENATORE!$A$2:$B$21,2,FALSE)*'Pesi e Budget Iniziale'!$F$22</f>
        <v>69.026759999999996</v>
      </c>
      <c r="J104" s="16">
        <f t="shared" si="1"/>
        <v>-59.459707203140113</v>
      </c>
      <c r="K104" s="16">
        <f t="shared" si="0"/>
        <v>1</v>
      </c>
      <c r="L104" s="19"/>
      <c r="M104" s="19"/>
    </row>
    <row r="105" spans="1:13" ht="12.75" customHeight="1">
      <c r="A105" s="9" t="s">
        <v>565</v>
      </c>
      <c r="B105" s="14" t="s">
        <v>52</v>
      </c>
      <c r="C105" s="14">
        <v>7</v>
      </c>
      <c r="D105" s="14">
        <v>3</v>
      </c>
      <c r="E105" s="14">
        <v>4</v>
      </c>
      <c r="F105" s="14">
        <v>5</v>
      </c>
      <c r="G105" s="14">
        <v>6</v>
      </c>
      <c r="H105" s="14">
        <v>3</v>
      </c>
      <c r="I105" s="15">
        <f>'Pesi e Budget Iniziale'!$F$15*'ATTACCANTI - GE'!D105+'Pesi e Budget Iniziale'!$F$16*'ATTACCANTI - GE'!E105+'ATTACCANTI - GE'!F105*'Pesi e Budget Iniziale'!$F$17+'Pesi e Budget Iniziale'!$F$18*'ATTACCANTI - GE'!G105+'Pesi e Budget Iniziale'!$F$19*'ATTACCANTI - GE'!H105+VLOOKUP(B105,SQUADRE!$A$2:$B$21,2,FALSE)*'Pesi e Budget Iniziale'!$F$20+'Pesi e Budget Iniziale'!$F$21*VLOOKUP(B105,'FATTORE CASA'!$A$2:$B$21,2,FALSE)+VLOOKUP(B105,ALLENATORE!$A$2:$B$21,2,FALSE)*'Pesi e Budget Iniziale'!$F$22</f>
        <v>64.422960000000003</v>
      </c>
      <c r="J105" s="16">
        <f t="shared" si="1"/>
        <v>-80.560110804847625</v>
      </c>
      <c r="K105" s="16">
        <f t="shared" si="0"/>
        <v>1</v>
      </c>
      <c r="L105" s="19"/>
      <c r="M105" s="19"/>
    </row>
    <row r="106" spans="1:13" ht="12.75" customHeight="1">
      <c r="A106" s="9" t="s">
        <v>566</v>
      </c>
      <c r="B106" s="14" t="s">
        <v>60</v>
      </c>
      <c r="C106" s="14">
        <v>5</v>
      </c>
      <c r="D106" s="14">
        <v>4</v>
      </c>
      <c r="E106" s="14">
        <v>6</v>
      </c>
      <c r="F106" s="14">
        <v>5</v>
      </c>
      <c r="G106" s="14">
        <v>7</v>
      </c>
      <c r="H106" s="14">
        <v>4</v>
      </c>
      <c r="I106" s="15">
        <f>'Pesi e Budget Iniziale'!$F$15*'ATTACCANTI - GE'!D106+'Pesi e Budget Iniziale'!$F$16*'ATTACCANTI - GE'!E106+'ATTACCANTI - GE'!F106*'Pesi e Budget Iniziale'!$F$17+'Pesi e Budget Iniziale'!$F$18*'ATTACCANTI - GE'!G106+'Pesi e Budget Iniziale'!$F$19*'ATTACCANTI - GE'!H106+VLOOKUP(B106,SQUADRE!$A$2:$B$21,2,FALSE)*'Pesi e Budget Iniziale'!$F$20+'Pesi e Budget Iniziale'!$F$21*VLOOKUP(B106,'FATTORE CASA'!$A$2:$B$21,2,FALSE)+VLOOKUP(B106,ALLENATORE!$A$2:$B$21,2,FALSE)*'Pesi e Budget Iniziale'!$F$22</f>
        <v>65.631720000000001</v>
      </c>
      <c r="J106" s="16">
        <f t="shared" si="1"/>
        <v>-75.020051754150359</v>
      </c>
      <c r="K106" s="16">
        <f t="shared" si="0"/>
        <v>1</v>
      </c>
      <c r="L106" s="19"/>
      <c r="M106" s="19"/>
    </row>
    <row r="107" spans="1:13" ht="12.75" customHeight="1">
      <c r="A107" s="9" t="s">
        <v>568</v>
      </c>
      <c r="B107" s="14" t="s">
        <v>56</v>
      </c>
      <c r="C107" s="14">
        <v>7</v>
      </c>
      <c r="D107" s="14">
        <v>4</v>
      </c>
      <c r="E107" s="14">
        <v>5</v>
      </c>
      <c r="F107" s="14">
        <v>2</v>
      </c>
      <c r="G107" s="14">
        <v>6</v>
      </c>
      <c r="H107" s="14">
        <v>2</v>
      </c>
      <c r="I107" s="15">
        <f>'Pesi e Budget Iniziale'!$F$15*'ATTACCANTI - GE'!D107+'Pesi e Budget Iniziale'!$F$16*'ATTACCANTI - GE'!E107+'ATTACCANTI - GE'!F107*'Pesi e Budget Iniziale'!$F$17+'Pesi e Budget Iniziale'!$F$18*'ATTACCANTI - GE'!G107+'Pesi e Budget Iniziale'!$F$19*'ATTACCANTI - GE'!H107+VLOOKUP(B107,SQUADRE!$A$2:$B$21,2,FALSE)*'Pesi e Budget Iniziale'!$F$20+'Pesi e Budget Iniziale'!$F$21*VLOOKUP(B107,'FATTORE CASA'!$A$2:$B$21,2,FALSE)+VLOOKUP(B107,ALLENATORE!$A$2:$B$21,2,FALSE)*'Pesi e Budget Iniziale'!$F$22</f>
        <v>57.664559999999994</v>
      </c>
      <c r="J107" s="16">
        <f t="shared" si="1"/>
        <v>-111.53560229052908</v>
      </c>
      <c r="K107" s="16">
        <f t="shared" si="0"/>
        <v>1</v>
      </c>
      <c r="L107" s="19"/>
      <c r="M107" s="19"/>
    </row>
    <row r="108" spans="1:13" ht="12.75" customHeight="1">
      <c r="A108" s="9" t="s">
        <v>569</v>
      </c>
      <c r="B108" s="14" t="s">
        <v>52</v>
      </c>
      <c r="C108" s="14">
        <v>7</v>
      </c>
      <c r="D108" s="14">
        <v>3</v>
      </c>
      <c r="E108" s="14">
        <v>4</v>
      </c>
      <c r="F108" s="14">
        <v>4</v>
      </c>
      <c r="G108" s="14">
        <v>6</v>
      </c>
      <c r="H108" s="14">
        <v>3</v>
      </c>
      <c r="I108" s="15">
        <f>'Pesi e Budget Iniziale'!$F$15*'ATTACCANTI - GE'!D108+'Pesi e Budget Iniziale'!$F$16*'ATTACCANTI - GE'!E108+'ATTACCANTI - GE'!F108*'Pesi e Budget Iniziale'!$F$17+'Pesi e Budget Iniziale'!$F$18*'ATTACCANTI - GE'!G108+'Pesi e Budget Iniziale'!$F$19*'ATTACCANTI - GE'!H108+VLOOKUP(B108,SQUADRE!$A$2:$B$21,2,FALSE)*'Pesi e Budget Iniziale'!$F$20+'Pesi e Budget Iniziale'!$F$21*VLOOKUP(B108,'FATTORE CASA'!$A$2:$B$21,2,FALSE)+VLOOKUP(B108,ALLENATORE!$A$2:$B$21,2,FALSE)*'Pesi e Budget Iniziale'!$F$22</f>
        <v>62.307960000000008</v>
      </c>
      <c r="J108" s="16">
        <f t="shared" si="1"/>
        <v>-90.253701668397582</v>
      </c>
      <c r="K108" s="16">
        <f t="shared" si="0"/>
        <v>1</v>
      </c>
      <c r="L108" s="19"/>
      <c r="M108" s="19"/>
    </row>
    <row r="109" spans="1:13" ht="12.75" customHeight="1">
      <c r="A109" s="9" t="s">
        <v>571</v>
      </c>
      <c r="B109" s="14" t="s">
        <v>62</v>
      </c>
      <c r="C109" s="14"/>
      <c r="D109" s="14">
        <v>4</v>
      </c>
      <c r="E109" s="14">
        <v>4</v>
      </c>
      <c r="F109" s="14">
        <v>5</v>
      </c>
      <c r="G109" s="14">
        <v>6</v>
      </c>
      <c r="H109" s="14">
        <v>4</v>
      </c>
      <c r="I109" s="15">
        <f>'Pesi e Budget Iniziale'!$F$15*'ATTACCANTI - GE'!D109+'Pesi e Budget Iniziale'!$F$16*'ATTACCANTI - GE'!E109+'ATTACCANTI - GE'!F109*'Pesi e Budget Iniziale'!$F$17+'Pesi e Budget Iniziale'!$F$18*'ATTACCANTI - GE'!G109+'Pesi e Budget Iniziale'!$F$19*'ATTACCANTI - GE'!H109+VLOOKUP(B109,SQUADRE!$A$2:$B$21,2,FALSE)*'Pesi e Budget Iniziale'!$F$20+'Pesi e Budget Iniziale'!$F$21*VLOOKUP(B109,'FATTORE CASA'!$A$2:$B$21,2,FALSE)+VLOOKUP(B109,ALLENATORE!$A$2:$B$21,2,FALSE)*'Pesi e Budget Iniziale'!$F$22</f>
        <v>61.602959999999996</v>
      </c>
      <c r="J109" s="16">
        <f t="shared" si="1"/>
        <v>-93.484898622914272</v>
      </c>
      <c r="K109" s="16">
        <f t="shared" si="0"/>
        <v>1</v>
      </c>
      <c r="L109" s="19"/>
      <c r="M109" s="19"/>
    </row>
    <row r="110" spans="1:13" ht="12.75" customHeight="1">
      <c r="A110" s="9" t="s">
        <v>572</v>
      </c>
      <c r="B110" s="14" t="s">
        <v>64</v>
      </c>
      <c r="C110" s="14"/>
      <c r="D110" s="14">
        <v>5</v>
      </c>
      <c r="E110" s="14">
        <v>5</v>
      </c>
      <c r="F110" s="14">
        <v>4</v>
      </c>
      <c r="G110" s="14">
        <v>7</v>
      </c>
      <c r="H110" s="14">
        <v>4</v>
      </c>
      <c r="I110" s="15">
        <f>'Pesi e Budget Iniziale'!$F$15*'ATTACCANTI - GE'!D110+'Pesi e Budget Iniziale'!$F$16*'ATTACCANTI - GE'!E110+'ATTACCANTI - GE'!F110*'Pesi e Budget Iniziale'!$F$17+'Pesi e Budget Iniziale'!$F$18*'ATTACCANTI - GE'!G110+'Pesi e Budget Iniziale'!$F$19*'ATTACCANTI - GE'!H110+VLOOKUP(B110,SQUADRE!$A$2:$B$21,2,FALSE)*'Pesi e Budget Iniziale'!$F$20+'Pesi e Budget Iniziale'!$F$21*VLOOKUP(B110,'FATTORE CASA'!$A$2:$B$21,2,FALSE)+VLOOKUP(B110,ALLENATORE!$A$2:$B$21,2,FALSE)*'Pesi e Budget Iniziale'!$F$22</f>
        <v>63.342319999999987</v>
      </c>
      <c r="J110" s="16">
        <f t="shared" si="1"/>
        <v>-85.512962828860282</v>
      </c>
      <c r="K110" s="16">
        <f t="shared" si="0"/>
        <v>1</v>
      </c>
      <c r="L110" s="19"/>
      <c r="M110" s="19"/>
    </row>
    <row r="111" spans="1:13" ht="12.75" customHeight="1">
      <c r="A111" s="9" t="s">
        <v>574</v>
      </c>
      <c r="B111" s="14" t="s">
        <v>60</v>
      </c>
      <c r="C111" s="14"/>
      <c r="D111" s="14">
        <v>4</v>
      </c>
      <c r="E111" s="14">
        <v>6</v>
      </c>
      <c r="F111" s="14">
        <v>4</v>
      </c>
      <c r="G111" s="14">
        <v>8</v>
      </c>
      <c r="H111" s="14">
        <v>3</v>
      </c>
      <c r="I111" s="15">
        <f>'Pesi e Budget Iniziale'!$F$15*'ATTACCANTI - GE'!D111+'Pesi e Budget Iniziale'!$F$16*'ATTACCANTI - GE'!E111+'ATTACCANTI - GE'!F111*'Pesi e Budget Iniziale'!$F$17+'Pesi e Budget Iniziale'!$F$18*'ATTACCANTI - GE'!G111+'Pesi e Budget Iniziale'!$F$19*'ATTACCANTI - GE'!H111+VLOOKUP(B111,SQUADRE!$A$2:$B$21,2,FALSE)*'Pesi e Budget Iniziale'!$F$20+'Pesi e Budget Iniziale'!$F$21*VLOOKUP(B111,'FATTORE CASA'!$A$2:$B$21,2,FALSE)+VLOOKUP(B111,ALLENATORE!$A$2:$B$21,2,FALSE)*'Pesi e Budget Iniziale'!$F$22</f>
        <v>62.956679999999999</v>
      </c>
      <c r="J111" s="16">
        <f t="shared" si="1"/>
        <v>-87.280450479271337</v>
      </c>
      <c r="K111" s="16">
        <f t="shared" si="0"/>
        <v>1</v>
      </c>
      <c r="L111" s="19"/>
      <c r="M111" s="19"/>
    </row>
    <row r="112" spans="1:13" ht="12.75" customHeight="1">
      <c r="A112" s="9" t="s">
        <v>575</v>
      </c>
      <c r="B112" s="14" t="s">
        <v>120</v>
      </c>
      <c r="C112" s="14"/>
      <c r="D112" s="14">
        <v>2</v>
      </c>
      <c r="E112" s="14">
        <v>5</v>
      </c>
      <c r="F112" s="14">
        <v>6</v>
      </c>
      <c r="G112" s="14">
        <v>6</v>
      </c>
      <c r="H112" s="14">
        <v>2</v>
      </c>
      <c r="I112" s="15">
        <f>'Pesi e Budget Iniziale'!$F$15*'ATTACCANTI - GE'!D112+'Pesi e Budget Iniziale'!$F$16*'ATTACCANTI - GE'!E112+'ATTACCANTI - GE'!F112*'Pesi e Budget Iniziale'!$F$17+'Pesi e Budget Iniziale'!$F$18*'ATTACCANTI - GE'!G112+'Pesi e Budget Iniziale'!$F$19*'ATTACCANTI - GE'!H112+VLOOKUP(B112,SQUADRE!$A$2:$B$21,2,FALSE)*'Pesi e Budget Iniziale'!$F$20+'Pesi e Budget Iniziale'!$F$21*VLOOKUP(B112,'FATTORE CASA'!$A$2:$B$21,2,FALSE)+VLOOKUP(B112,ALLENATORE!$A$2:$B$21,2,FALSE)*'Pesi e Budget Iniziale'!$F$22</f>
        <v>54.679760000000002</v>
      </c>
      <c r="J112" s="16">
        <f t="shared" si="1"/>
        <v>-125.21571104207709</v>
      </c>
      <c r="K112" s="16">
        <f t="shared" si="0"/>
        <v>1</v>
      </c>
      <c r="L112" s="19"/>
      <c r="M112" s="19"/>
    </row>
    <row r="113" spans="1:13" ht="12.75" customHeight="1">
      <c r="A113" s="9" t="s">
        <v>577</v>
      </c>
      <c r="B113" s="14" t="s">
        <v>64</v>
      </c>
      <c r="C113" s="14"/>
      <c r="D113" s="14">
        <v>5</v>
      </c>
      <c r="E113" s="14">
        <v>5</v>
      </c>
      <c r="F113" s="14">
        <v>4</v>
      </c>
      <c r="G113" s="14">
        <v>6</v>
      </c>
      <c r="H113" s="14">
        <v>4</v>
      </c>
      <c r="I113" s="15">
        <f>'Pesi e Budget Iniziale'!$F$15*'ATTACCANTI - GE'!D113+'Pesi e Budget Iniziale'!$F$16*'ATTACCANTI - GE'!E113+'ATTACCANTI - GE'!F113*'Pesi e Budget Iniziale'!$F$17+'Pesi e Budget Iniziale'!$F$18*'ATTACCANTI - GE'!G113+'Pesi e Budget Iniziale'!$F$19*'ATTACCANTI - GE'!H113+VLOOKUP(B113,SQUADRE!$A$2:$B$21,2,FALSE)*'Pesi e Budget Iniziale'!$F$20+'Pesi e Budget Iniziale'!$F$21*VLOOKUP(B113,'FATTORE CASA'!$A$2:$B$21,2,FALSE)+VLOOKUP(B113,ALLENATORE!$A$2:$B$21,2,FALSE)*'Pesi e Budget Iniziale'!$F$22</f>
        <v>61.742359999999991</v>
      </c>
      <c r="J113" s="16">
        <f t="shared" si="1"/>
        <v>-92.845992444957403</v>
      </c>
      <c r="K113" s="16">
        <f t="shared" si="0"/>
        <v>1</v>
      </c>
      <c r="L113" s="19"/>
      <c r="M113" s="19"/>
    </row>
    <row r="114" spans="1:13" ht="12.75" customHeight="1">
      <c r="A114" s="9" t="s">
        <v>579</v>
      </c>
      <c r="B114" s="14" t="s">
        <v>112</v>
      </c>
      <c r="C114" s="14"/>
      <c r="D114" s="14">
        <v>7</v>
      </c>
      <c r="E114" s="14">
        <v>6</v>
      </c>
      <c r="F114" s="14">
        <v>4</v>
      </c>
      <c r="G114" s="14">
        <v>5</v>
      </c>
      <c r="H114" s="14">
        <v>4</v>
      </c>
      <c r="I114" s="15">
        <f>'Pesi e Budget Iniziale'!$F$15*'ATTACCANTI - GE'!D114+'Pesi e Budget Iniziale'!$F$16*'ATTACCANTI - GE'!E114+'ATTACCANTI - GE'!F114*'Pesi e Budget Iniziale'!$F$17+'Pesi e Budget Iniziale'!$F$18*'ATTACCANTI - GE'!G114+'Pesi e Budget Iniziale'!$F$19*'ATTACCANTI - GE'!H114+VLOOKUP(B114,SQUADRE!$A$2:$B$21,2,FALSE)*'Pesi e Budget Iniziale'!$F$20+'Pesi e Budget Iniziale'!$F$21*VLOOKUP(B114,'FATTORE CASA'!$A$2:$B$21,2,FALSE)+VLOOKUP(B114,ALLENATORE!$A$2:$B$21,2,FALSE)*'Pesi e Budget Iniziale'!$F$22</f>
        <v>63.870799999999996</v>
      </c>
      <c r="J114" s="16">
        <f t="shared" si="1"/>
        <v>-83.09080259265744</v>
      </c>
      <c r="K114" s="16">
        <f t="shared" si="0"/>
        <v>1</v>
      </c>
      <c r="L114" s="19"/>
      <c r="M114" s="19"/>
    </row>
    <row r="115" spans="1:13" ht="12.75" customHeight="1">
      <c r="A115" s="9" t="s">
        <v>580</v>
      </c>
      <c r="B115" s="14" t="s">
        <v>60</v>
      </c>
      <c r="C115" s="14"/>
      <c r="D115" s="14">
        <v>4</v>
      </c>
      <c r="E115" s="14">
        <v>5</v>
      </c>
      <c r="F115" s="14">
        <v>4</v>
      </c>
      <c r="G115" s="14">
        <v>7</v>
      </c>
      <c r="H115" s="14">
        <v>3</v>
      </c>
      <c r="I115" s="15">
        <f>'Pesi e Budget Iniziale'!$F$15*'ATTACCANTI - GE'!D115+'Pesi e Budget Iniziale'!$F$16*'ATTACCANTI - GE'!E115+'ATTACCANTI - GE'!F115*'Pesi e Budget Iniziale'!$F$17+'Pesi e Budget Iniziale'!$F$18*'ATTACCANTI - GE'!G115+'Pesi e Budget Iniziale'!$F$19*'ATTACCANTI - GE'!H115+VLOOKUP(B115,SQUADRE!$A$2:$B$21,2,FALSE)*'Pesi e Budget Iniziale'!$F$20+'Pesi e Budget Iniziale'!$F$21*VLOOKUP(B115,'FATTORE CASA'!$A$2:$B$21,2,FALSE)+VLOOKUP(B115,ALLENATORE!$A$2:$B$21,2,FALSE)*'Pesi e Budget Iniziale'!$F$22</f>
        <v>59.916719999999991</v>
      </c>
      <c r="J115" s="16">
        <f t="shared" si="1"/>
        <v>-101.21337174714716</v>
      </c>
      <c r="K115" s="16">
        <f t="shared" si="0"/>
        <v>1</v>
      </c>
      <c r="L115" s="19"/>
      <c r="M115" s="19"/>
    </row>
    <row r="116" spans="1:13" ht="12.75" customHeight="1">
      <c r="A116" s="9" t="s">
        <v>582</v>
      </c>
      <c r="B116" s="14" t="s">
        <v>96</v>
      </c>
      <c r="C116" s="14"/>
      <c r="D116" s="14">
        <v>2</v>
      </c>
      <c r="E116" s="14">
        <v>6</v>
      </c>
      <c r="F116" s="14">
        <v>4.5</v>
      </c>
      <c r="G116" s="14">
        <v>6.5</v>
      </c>
      <c r="H116" s="14">
        <v>2</v>
      </c>
      <c r="I116" s="15">
        <f>'Pesi e Budget Iniziale'!$F$15*'ATTACCANTI - GE'!D116+'Pesi e Budget Iniziale'!$F$16*'ATTACCANTI - GE'!E116+'ATTACCANTI - GE'!F116*'Pesi e Budget Iniziale'!$F$17+'Pesi e Budget Iniziale'!$F$18*'ATTACCANTI - GE'!G116+'Pesi e Budget Iniziale'!$F$19*'ATTACCANTI - GE'!H116+VLOOKUP(B116,SQUADRE!$A$2:$B$21,2,FALSE)*'Pesi e Budget Iniziale'!$F$20+'Pesi e Budget Iniziale'!$F$21*VLOOKUP(B116,'FATTORE CASA'!$A$2:$B$21,2,FALSE)+VLOOKUP(B116,ALLENATORE!$A$2:$B$21,2,FALSE)*'Pesi e Budget Iniziale'!$F$22</f>
        <v>53.693040000000003</v>
      </c>
      <c r="J116" s="16">
        <f t="shared" si="1"/>
        <v>-129.73810346613476</v>
      </c>
      <c r="K116" s="16">
        <f t="shared" si="0"/>
        <v>1</v>
      </c>
      <c r="L116" s="19"/>
      <c r="M116" s="19"/>
    </row>
    <row r="117" spans="1:13" ht="12.75" customHeight="1">
      <c r="A117" s="9" t="s">
        <v>584</v>
      </c>
      <c r="B117" s="14" t="s">
        <v>112</v>
      </c>
      <c r="C117" s="14"/>
      <c r="D117" s="14">
        <v>6</v>
      </c>
      <c r="E117" s="14">
        <v>6</v>
      </c>
      <c r="F117" s="14">
        <v>4</v>
      </c>
      <c r="G117" s="14">
        <v>5</v>
      </c>
      <c r="H117" s="14">
        <v>4</v>
      </c>
      <c r="I117" s="15">
        <f>'Pesi e Budget Iniziale'!$F$15*'ATTACCANTI - GE'!D117+'Pesi e Budget Iniziale'!$F$16*'ATTACCANTI - GE'!E117+'ATTACCANTI - GE'!F117*'Pesi e Budget Iniziale'!$F$17+'Pesi e Budget Iniziale'!$F$18*'ATTACCANTI - GE'!G117+'Pesi e Budget Iniziale'!$F$19*'ATTACCANTI - GE'!H117+VLOOKUP(B117,SQUADRE!$A$2:$B$21,2,FALSE)*'Pesi e Budget Iniziale'!$F$20+'Pesi e Budget Iniziale'!$F$21*VLOOKUP(B117,'FATTORE CASA'!$A$2:$B$21,2,FALSE)+VLOOKUP(B117,ALLENATORE!$A$2:$B$21,2,FALSE)*'Pesi e Budget Iniziale'!$F$22</f>
        <v>61.665799999999997</v>
      </c>
      <c r="J117" s="16">
        <f t="shared" si="1"/>
        <v>-93.196886684443598</v>
      </c>
      <c r="K117" s="16">
        <f t="shared" si="0"/>
        <v>1</v>
      </c>
      <c r="L117" s="19"/>
      <c r="M117" s="19"/>
    </row>
    <row r="118" spans="1:13" ht="12.75" customHeight="1">
      <c r="A118" s="9" t="s">
        <v>585</v>
      </c>
      <c r="B118" s="14" t="s">
        <v>112</v>
      </c>
      <c r="C118" s="14"/>
      <c r="D118" s="14">
        <v>5</v>
      </c>
      <c r="E118" s="14">
        <v>6</v>
      </c>
      <c r="F118" s="14">
        <v>4</v>
      </c>
      <c r="G118" s="14">
        <v>6</v>
      </c>
      <c r="H118" s="14">
        <v>4</v>
      </c>
      <c r="I118" s="15">
        <f>'Pesi e Budget Iniziale'!$F$15*'ATTACCANTI - GE'!D118+'Pesi e Budget Iniziale'!$F$16*'ATTACCANTI - GE'!E118+'ATTACCANTI - GE'!F118*'Pesi e Budget Iniziale'!$F$17+'Pesi e Budget Iniziale'!$F$18*'ATTACCANTI - GE'!G118+'Pesi e Budget Iniziale'!$F$19*'ATTACCANTI - GE'!H118+VLOOKUP(B118,SQUADRE!$A$2:$B$21,2,FALSE)*'Pesi e Budget Iniziale'!$F$20+'Pesi e Budget Iniziale'!$F$21*VLOOKUP(B118,'FATTORE CASA'!$A$2:$B$21,2,FALSE)+VLOOKUP(B118,ALLENATORE!$A$2:$B$21,2,FALSE)*'Pesi e Budget Iniziale'!$F$22</f>
        <v>61.060760000000002</v>
      </c>
      <c r="J118" s="16">
        <f t="shared" si="1"/>
        <v>-95.969941160132578</v>
      </c>
      <c r="K118" s="16">
        <f t="shared" si="0"/>
        <v>1</v>
      </c>
      <c r="L118" s="19"/>
      <c r="M118" s="19"/>
    </row>
    <row r="119" spans="1:13" ht="12.75" customHeight="1">
      <c r="A119" s="9" t="s">
        <v>587</v>
      </c>
      <c r="B119" s="14" t="s">
        <v>120</v>
      </c>
      <c r="C119" s="14"/>
      <c r="D119" s="14">
        <v>2</v>
      </c>
      <c r="E119" s="14">
        <v>5</v>
      </c>
      <c r="F119" s="14">
        <v>5</v>
      </c>
      <c r="G119" s="14">
        <v>5</v>
      </c>
      <c r="H119" s="14">
        <v>2</v>
      </c>
      <c r="I119" s="15">
        <f>'Pesi e Budget Iniziale'!$F$15*'ATTACCANTI - GE'!D119+'Pesi e Budget Iniziale'!$F$16*'ATTACCANTI - GE'!E119+'ATTACCANTI - GE'!F119*'Pesi e Budget Iniziale'!$F$17+'Pesi e Budget Iniziale'!$F$18*'ATTACCANTI - GE'!G119+'Pesi e Budget Iniziale'!$F$19*'ATTACCANTI - GE'!H119+VLOOKUP(B119,SQUADRE!$A$2:$B$21,2,FALSE)*'Pesi e Budget Iniziale'!$F$20+'Pesi e Budget Iniziale'!$F$21*VLOOKUP(B119,'FATTORE CASA'!$A$2:$B$21,2,FALSE)+VLOOKUP(B119,ALLENATORE!$A$2:$B$21,2,FALSE)*'Pesi e Budget Iniziale'!$F$22</f>
        <v>50.964799999999997</v>
      </c>
      <c r="J119" s="16">
        <f t="shared" si="1"/>
        <v>-142.24233152172422</v>
      </c>
      <c r="K119" s="16">
        <f t="shared" si="0"/>
        <v>1</v>
      </c>
      <c r="L119" s="19"/>
      <c r="M119" s="19"/>
    </row>
    <row r="120" spans="1:13" ht="12.75" customHeight="1">
      <c r="A120" s="9" t="s">
        <v>589</v>
      </c>
      <c r="B120" s="14" t="s">
        <v>96</v>
      </c>
      <c r="C120" s="14"/>
      <c r="D120" s="14">
        <v>2</v>
      </c>
      <c r="E120" s="14">
        <v>6</v>
      </c>
      <c r="F120" s="14">
        <v>4</v>
      </c>
      <c r="G120" s="14">
        <v>6.5</v>
      </c>
      <c r="H120" s="14">
        <v>2</v>
      </c>
      <c r="I120" s="15">
        <f>'Pesi e Budget Iniziale'!$F$15*'ATTACCANTI - GE'!D120+'Pesi e Budget Iniziale'!$F$16*'ATTACCANTI - GE'!E120+'ATTACCANTI - GE'!F120*'Pesi e Budget Iniziale'!$F$17+'Pesi e Budget Iniziale'!$F$18*'ATTACCANTI - GE'!G120+'Pesi e Budget Iniziale'!$F$19*'ATTACCANTI - GE'!H120+VLOOKUP(B120,SQUADRE!$A$2:$B$21,2,FALSE)*'Pesi e Budget Iniziale'!$F$20+'Pesi e Budget Iniziale'!$F$21*VLOOKUP(B120,'FATTORE CASA'!$A$2:$B$21,2,FALSE)+VLOOKUP(B120,ALLENATORE!$A$2:$B$21,2,FALSE)*'Pesi e Budget Iniziale'!$F$22</f>
        <v>52.635539999999999</v>
      </c>
      <c r="J120" s="16">
        <f t="shared" si="1"/>
        <v>-134.5848988979098</v>
      </c>
      <c r="K120" s="16">
        <f t="shared" si="0"/>
        <v>1</v>
      </c>
      <c r="L120" s="19"/>
      <c r="M120" s="19"/>
    </row>
    <row r="121" spans="1:13" ht="12.75" customHeight="1">
      <c r="A121" s="9" t="s">
        <v>590</v>
      </c>
      <c r="B121" s="14" t="s">
        <v>64</v>
      </c>
      <c r="C121" s="14"/>
      <c r="D121" s="14">
        <v>3</v>
      </c>
      <c r="E121" s="14">
        <v>5</v>
      </c>
      <c r="F121" s="14">
        <v>4</v>
      </c>
      <c r="G121" s="14">
        <v>6</v>
      </c>
      <c r="H121" s="14">
        <v>3</v>
      </c>
      <c r="I121" s="15">
        <f>'Pesi e Budget Iniziale'!$F$15*'ATTACCANTI - GE'!D121+'Pesi e Budget Iniziale'!$F$16*'ATTACCANTI - GE'!E121+'ATTACCANTI - GE'!F121*'Pesi e Budget Iniziale'!$F$17+'Pesi e Budget Iniziale'!$F$18*'ATTACCANTI - GE'!G121+'Pesi e Budget Iniziale'!$F$19*'ATTACCANTI - GE'!H121+VLOOKUP(B121,SQUADRE!$A$2:$B$21,2,FALSE)*'Pesi e Budget Iniziale'!$F$20+'Pesi e Budget Iniziale'!$F$21*VLOOKUP(B121,'FATTORE CASA'!$A$2:$B$21,2,FALSE)+VLOOKUP(B121,ALLENATORE!$A$2:$B$21,2,FALSE)*'Pesi e Budget Iniziale'!$F$22</f>
        <v>55.172359999999998</v>
      </c>
      <c r="J121" s="16">
        <f t="shared" si="1"/>
        <v>-122.95799810619775</v>
      </c>
      <c r="K121" s="16">
        <f t="shared" si="0"/>
        <v>1</v>
      </c>
      <c r="L121" s="19"/>
      <c r="M121" s="19"/>
    </row>
    <row r="122" spans="1:13" ht="12.75" customHeight="1">
      <c r="A122" s="9" t="s">
        <v>592</v>
      </c>
      <c r="B122" s="14" t="s">
        <v>112</v>
      </c>
      <c r="C122" s="14"/>
      <c r="D122" s="14">
        <v>4</v>
      </c>
      <c r="E122" s="14">
        <v>5</v>
      </c>
      <c r="F122" s="14">
        <v>5</v>
      </c>
      <c r="G122" s="14">
        <v>6</v>
      </c>
      <c r="H122" s="14">
        <v>3</v>
      </c>
      <c r="I122" s="15">
        <f>'Pesi e Budget Iniziale'!$F$15*'ATTACCANTI - GE'!D122+'Pesi e Budget Iniziale'!$F$16*'ATTACCANTI - GE'!E122+'ATTACCANTI - GE'!F122*'Pesi e Budget Iniziale'!$F$17+'Pesi e Budget Iniziale'!$F$18*'ATTACCANTI - GE'!G122+'Pesi e Budget Iniziale'!$F$19*'ATTACCANTI - GE'!H122+VLOOKUP(B122,SQUADRE!$A$2:$B$21,2,FALSE)*'Pesi e Budget Iniziale'!$F$20+'Pesi e Budget Iniziale'!$F$21*VLOOKUP(B122,'FATTORE CASA'!$A$2:$B$21,2,FALSE)+VLOOKUP(B122,ALLENATORE!$A$2:$B$21,2,FALSE)*'Pesi e Budget Iniziale'!$F$22</f>
        <v>57.37075999999999</v>
      </c>
      <c r="J122" s="16">
        <f t="shared" si="1"/>
        <v>-112.88216351781563</v>
      </c>
      <c r="K122" s="16">
        <f t="shared" si="0"/>
        <v>1</v>
      </c>
      <c r="L122" s="19"/>
      <c r="M122" s="19"/>
    </row>
    <row r="123" spans="1:13" ht="12.75" customHeight="1">
      <c r="A123" s="9" t="s">
        <v>594</v>
      </c>
      <c r="B123" s="14" t="s">
        <v>116</v>
      </c>
      <c r="C123" s="14"/>
      <c r="D123" s="14">
        <v>2</v>
      </c>
      <c r="E123" s="14">
        <v>4</v>
      </c>
      <c r="F123" s="14">
        <v>4</v>
      </c>
      <c r="G123" s="14">
        <v>5</v>
      </c>
      <c r="H123" s="14">
        <v>2</v>
      </c>
      <c r="I123" s="15">
        <f>'Pesi e Budget Iniziale'!$F$15*'ATTACCANTI - GE'!D123+'Pesi e Budget Iniziale'!$F$16*'ATTACCANTI - GE'!E123+'ATTACCANTI - GE'!F123*'Pesi e Budget Iniziale'!$F$17+'Pesi e Budget Iniziale'!$F$18*'ATTACCANTI - GE'!G123+'Pesi e Budget Iniziale'!$F$19*'ATTACCANTI - GE'!H123+VLOOKUP(B123,SQUADRE!$A$2:$B$21,2,FALSE)*'Pesi e Budget Iniziale'!$F$20+'Pesi e Budget Iniziale'!$F$21*VLOOKUP(B123,'FATTORE CASA'!$A$2:$B$21,2,FALSE)+VLOOKUP(B123,ALLENATORE!$A$2:$B$21,2,FALSE)*'Pesi e Budget Iniziale'!$F$22</f>
        <v>45.613799999999998</v>
      </c>
      <c r="J123" s="16">
        <f t="shared" si="1"/>
        <v>-166.76734556941028</v>
      </c>
      <c r="K123" s="16">
        <f t="shared" si="0"/>
        <v>1</v>
      </c>
      <c r="L123" s="19"/>
      <c r="M123" s="19"/>
    </row>
    <row r="124" spans="1:13" ht="12.75" customHeight="1">
      <c r="A124" s="19"/>
      <c r="B124" s="19"/>
      <c r="C124" s="19"/>
      <c r="D124" s="50"/>
      <c r="E124" s="48"/>
      <c r="F124" s="50"/>
      <c r="G124" s="50"/>
      <c r="H124" s="50"/>
      <c r="I124" s="49"/>
      <c r="J124" s="25"/>
      <c r="K124" s="25"/>
      <c r="L124" s="19"/>
      <c r="M124" s="19"/>
    </row>
    <row r="125" spans="1:13" ht="12.75" customHeight="1">
      <c r="A125" s="19"/>
      <c r="B125" s="19"/>
      <c r="C125" s="19"/>
      <c r="D125" s="50"/>
      <c r="E125" s="48"/>
      <c r="F125" s="50"/>
      <c r="G125" s="50"/>
      <c r="H125" s="50"/>
      <c r="I125" s="49"/>
      <c r="J125" s="25"/>
      <c r="K125" s="25"/>
      <c r="L125" s="19"/>
      <c r="M125" s="19"/>
    </row>
    <row r="126" spans="1:13" ht="12.75" customHeight="1">
      <c r="A126" s="19"/>
      <c r="B126" s="19"/>
      <c r="C126" s="19"/>
      <c r="D126" s="50"/>
      <c r="E126" s="48"/>
      <c r="F126" s="50"/>
      <c r="G126" s="50"/>
      <c r="H126" s="50"/>
      <c r="I126" s="49"/>
      <c r="J126" s="25"/>
      <c r="K126" s="25"/>
      <c r="L126" s="19"/>
      <c r="M126" s="19"/>
    </row>
    <row r="127" spans="1:13" ht="12.75" customHeight="1">
      <c r="A127" s="19"/>
      <c r="B127" s="19"/>
      <c r="C127" s="19"/>
      <c r="D127" s="50"/>
      <c r="E127" s="48"/>
      <c r="F127" s="50"/>
      <c r="G127" s="50"/>
      <c r="H127" s="50"/>
      <c r="I127" s="49"/>
      <c r="J127" s="25"/>
      <c r="K127" s="25"/>
      <c r="L127" s="19"/>
      <c r="M127" s="19"/>
    </row>
    <row r="128" spans="1:13" ht="12.75" customHeight="1">
      <c r="A128" s="19"/>
      <c r="B128" s="19"/>
      <c r="C128" s="19"/>
      <c r="D128" s="50"/>
      <c r="E128" s="48"/>
      <c r="F128" s="50"/>
      <c r="G128" s="50"/>
      <c r="H128" s="50"/>
      <c r="I128" s="49"/>
      <c r="J128" s="25"/>
      <c r="K128" s="25"/>
      <c r="L128" s="19"/>
      <c r="M128" s="19"/>
    </row>
    <row r="129" spans="1:13" ht="12.75" customHeight="1">
      <c r="A129" s="19"/>
      <c r="B129" s="19"/>
      <c r="C129" s="19"/>
      <c r="D129" s="50"/>
      <c r="E129" s="48"/>
      <c r="F129" s="50"/>
      <c r="G129" s="50"/>
      <c r="H129" s="50"/>
      <c r="I129" s="49"/>
      <c r="J129" s="25"/>
      <c r="K129" s="25"/>
      <c r="L129" s="19"/>
      <c r="M129" s="19"/>
    </row>
    <row r="130" spans="1:13" ht="12.75" customHeight="1">
      <c r="A130" s="19"/>
      <c r="B130" s="19"/>
      <c r="C130" s="19"/>
      <c r="D130" s="50"/>
      <c r="E130" s="48"/>
      <c r="F130" s="50"/>
      <c r="G130" s="50"/>
      <c r="H130" s="50"/>
      <c r="I130" s="49"/>
      <c r="J130" s="25"/>
      <c r="K130" s="25"/>
      <c r="L130" s="19"/>
      <c r="M130" s="19"/>
    </row>
    <row r="131" spans="1:13" ht="12.75" customHeight="1">
      <c r="A131" s="19"/>
      <c r="B131" s="19"/>
      <c r="C131" s="19"/>
      <c r="D131" s="50"/>
      <c r="E131" s="48"/>
      <c r="F131" s="50"/>
      <c r="G131" s="50"/>
      <c r="H131" s="50"/>
      <c r="I131" s="49"/>
      <c r="J131" s="25"/>
      <c r="K131" s="25"/>
      <c r="L131" s="19"/>
      <c r="M131" s="19"/>
    </row>
    <row r="132" spans="1:13" ht="12.75" customHeight="1">
      <c r="A132" s="19"/>
      <c r="B132" s="19"/>
      <c r="C132" s="19"/>
      <c r="D132" s="50"/>
      <c r="E132" s="48"/>
      <c r="F132" s="50"/>
      <c r="G132" s="50"/>
      <c r="H132" s="50"/>
      <c r="I132" s="49"/>
      <c r="J132" s="25"/>
      <c r="K132" s="25"/>
      <c r="L132" s="19"/>
      <c r="M132" s="19"/>
    </row>
    <row r="133" spans="1:13" ht="12.75" customHeight="1">
      <c r="A133" s="19"/>
      <c r="B133" s="19"/>
      <c r="C133" s="19"/>
      <c r="D133" s="50"/>
      <c r="E133" s="48"/>
      <c r="F133" s="50"/>
      <c r="G133" s="50"/>
      <c r="H133" s="50"/>
      <c r="I133" s="49"/>
      <c r="J133" s="25"/>
      <c r="K133" s="25"/>
      <c r="L133" s="19"/>
      <c r="M133" s="19"/>
    </row>
    <row r="134" spans="1:13" ht="12.75" customHeight="1">
      <c r="A134" s="19"/>
      <c r="B134" s="19"/>
      <c r="C134" s="19"/>
      <c r="D134" s="50"/>
      <c r="E134" s="48"/>
      <c r="F134" s="50"/>
      <c r="G134" s="50"/>
      <c r="H134" s="50"/>
      <c r="I134" s="49"/>
      <c r="J134" s="25"/>
      <c r="K134" s="25"/>
      <c r="L134" s="19"/>
      <c r="M134" s="19"/>
    </row>
    <row r="135" spans="1:13" ht="12.75" customHeight="1">
      <c r="A135" s="19"/>
      <c r="B135" s="19"/>
      <c r="C135" s="19"/>
      <c r="D135" s="50"/>
      <c r="E135" s="48"/>
      <c r="F135" s="50"/>
      <c r="G135" s="50"/>
      <c r="H135" s="50"/>
      <c r="I135" s="49"/>
      <c r="J135" s="25"/>
      <c r="K135" s="25"/>
      <c r="L135" s="19"/>
      <c r="M135" s="19"/>
    </row>
    <row r="136" spans="1:13" ht="12.75" customHeight="1">
      <c r="A136" s="19"/>
      <c r="B136" s="19"/>
      <c r="C136" s="19"/>
      <c r="D136" s="50"/>
      <c r="E136" s="48"/>
      <c r="F136" s="50"/>
      <c r="G136" s="50"/>
      <c r="H136" s="50"/>
      <c r="I136" s="49"/>
      <c r="J136" s="25"/>
      <c r="K136" s="25"/>
      <c r="L136" s="19"/>
      <c r="M136" s="19"/>
    </row>
    <row r="137" spans="1:13" ht="12.75" customHeight="1">
      <c r="A137" s="19"/>
      <c r="B137" s="19"/>
      <c r="C137" s="19"/>
      <c r="D137" s="50"/>
      <c r="E137" s="48"/>
      <c r="F137" s="50"/>
      <c r="G137" s="50"/>
      <c r="H137" s="50"/>
      <c r="I137" s="49"/>
      <c r="J137" s="25"/>
      <c r="K137" s="25"/>
      <c r="L137" s="19"/>
      <c r="M137" s="19"/>
    </row>
    <row r="138" spans="1:13" ht="12.75" customHeight="1">
      <c r="A138" s="19"/>
      <c r="B138" s="19"/>
      <c r="C138" s="19"/>
      <c r="D138" s="50"/>
      <c r="E138" s="48"/>
      <c r="F138" s="50"/>
      <c r="G138" s="50"/>
      <c r="H138" s="50"/>
      <c r="I138" s="49"/>
      <c r="J138" s="25"/>
      <c r="K138" s="25"/>
      <c r="L138" s="19"/>
      <c r="M138" s="19"/>
    </row>
    <row r="139" spans="1:13" ht="12.75" customHeight="1">
      <c r="A139" s="19"/>
      <c r="B139" s="19"/>
      <c r="C139" s="19"/>
      <c r="D139" s="50"/>
      <c r="E139" s="48"/>
      <c r="F139" s="50"/>
      <c r="G139" s="50"/>
      <c r="H139" s="50"/>
      <c r="I139" s="49"/>
      <c r="J139" s="25"/>
      <c r="K139" s="25"/>
      <c r="L139" s="19"/>
      <c r="M139" s="19"/>
    </row>
    <row r="140" spans="1:13" ht="12.75" customHeight="1">
      <c r="A140" s="19"/>
      <c r="B140" s="19"/>
      <c r="C140" s="19"/>
      <c r="D140" s="50"/>
      <c r="E140" s="48"/>
      <c r="F140" s="50"/>
      <c r="G140" s="50"/>
      <c r="H140" s="50"/>
      <c r="I140" s="49"/>
      <c r="J140" s="25"/>
      <c r="K140" s="25"/>
      <c r="L140" s="19"/>
      <c r="M140" s="19"/>
    </row>
    <row r="141" spans="1:13" ht="12.75" customHeight="1">
      <c r="A141" s="19"/>
      <c r="B141" s="19"/>
      <c r="C141" s="19"/>
      <c r="D141" s="50"/>
      <c r="E141" s="48"/>
      <c r="F141" s="50"/>
      <c r="G141" s="50"/>
      <c r="H141" s="50"/>
      <c r="I141" s="49"/>
      <c r="J141" s="25"/>
      <c r="K141" s="25"/>
      <c r="L141" s="19"/>
      <c r="M141" s="19"/>
    </row>
    <row r="142" spans="1:13" ht="12.75" customHeight="1">
      <c r="A142" s="19"/>
      <c r="B142" s="19"/>
      <c r="C142" s="19"/>
      <c r="D142" s="50"/>
      <c r="E142" s="48"/>
      <c r="F142" s="50"/>
      <c r="G142" s="50"/>
      <c r="H142" s="50"/>
      <c r="I142" s="49"/>
      <c r="J142" s="25"/>
      <c r="K142" s="25"/>
      <c r="L142" s="19"/>
      <c r="M142" s="19"/>
    </row>
    <row r="143" spans="1:13" ht="12.75" customHeight="1">
      <c r="A143" s="19"/>
      <c r="B143" s="19"/>
      <c r="C143" s="19"/>
      <c r="D143" s="50"/>
      <c r="E143" s="48"/>
      <c r="F143" s="50"/>
      <c r="G143" s="50"/>
      <c r="H143" s="50"/>
      <c r="I143" s="49"/>
      <c r="J143" s="25"/>
      <c r="K143" s="25"/>
      <c r="L143" s="19"/>
      <c r="M143" s="19"/>
    </row>
    <row r="144" spans="1:13" ht="12.75" customHeight="1">
      <c r="A144" s="19"/>
      <c r="B144" s="19"/>
      <c r="C144" s="19"/>
      <c r="D144" s="50"/>
      <c r="E144" s="48"/>
      <c r="F144" s="50"/>
      <c r="G144" s="50"/>
      <c r="H144" s="50"/>
      <c r="I144" s="49"/>
      <c r="J144" s="25"/>
      <c r="K144" s="25"/>
      <c r="L144" s="19"/>
      <c r="M144" s="19"/>
    </row>
    <row r="145" spans="1:13" ht="12.75" customHeight="1">
      <c r="A145" s="19"/>
      <c r="B145" s="19"/>
      <c r="C145" s="19"/>
      <c r="D145" s="50"/>
      <c r="E145" s="48"/>
      <c r="F145" s="50"/>
      <c r="G145" s="50"/>
      <c r="H145" s="50"/>
      <c r="I145" s="49"/>
      <c r="J145" s="25"/>
      <c r="K145" s="25"/>
      <c r="L145" s="19"/>
      <c r="M145" s="19"/>
    </row>
    <row r="146" spans="1:13" ht="12.75" customHeight="1">
      <c r="A146" s="19"/>
      <c r="B146" s="19"/>
      <c r="C146" s="19"/>
      <c r="D146" s="50"/>
      <c r="E146" s="48"/>
      <c r="F146" s="50"/>
      <c r="G146" s="50"/>
      <c r="H146" s="50"/>
      <c r="I146" s="49"/>
      <c r="J146" s="25"/>
      <c r="K146" s="25"/>
      <c r="L146" s="19"/>
      <c r="M146" s="19"/>
    </row>
    <row r="147" spans="1:13" ht="12.75" customHeight="1">
      <c r="A147" s="19"/>
      <c r="B147" s="19"/>
      <c r="C147" s="19"/>
      <c r="D147" s="50"/>
      <c r="E147" s="48"/>
      <c r="F147" s="50"/>
      <c r="G147" s="50"/>
      <c r="H147" s="50"/>
      <c r="I147" s="49"/>
      <c r="J147" s="25"/>
      <c r="K147" s="25"/>
      <c r="L147" s="19"/>
      <c r="M147" s="19"/>
    </row>
    <row r="148" spans="1:13" ht="12.75" customHeight="1">
      <c r="A148" s="19"/>
      <c r="B148" s="19"/>
      <c r="C148" s="19"/>
      <c r="D148" s="50"/>
      <c r="E148" s="48"/>
      <c r="F148" s="50"/>
      <c r="G148" s="50"/>
      <c r="H148" s="50"/>
      <c r="I148" s="49"/>
      <c r="J148" s="25"/>
      <c r="K148" s="25"/>
      <c r="L148" s="19"/>
      <c r="M148" s="19"/>
    </row>
    <row r="149" spans="1:13" ht="12.75" customHeight="1">
      <c r="A149" s="19"/>
      <c r="B149" s="19"/>
      <c r="C149" s="19"/>
      <c r="D149" s="50"/>
      <c r="E149" s="48"/>
      <c r="F149" s="50"/>
      <c r="G149" s="50"/>
      <c r="H149" s="50"/>
      <c r="I149" s="49"/>
      <c r="J149" s="25"/>
      <c r="K149" s="25"/>
      <c r="L149" s="19"/>
      <c r="M149" s="19"/>
    </row>
    <row r="150" spans="1:13" ht="12.75" customHeight="1">
      <c r="A150" s="19"/>
      <c r="B150" s="19"/>
      <c r="C150" s="19"/>
      <c r="D150" s="50"/>
      <c r="E150" s="48"/>
      <c r="F150" s="50"/>
      <c r="G150" s="50"/>
      <c r="H150" s="50"/>
      <c r="I150" s="49"/>
      <c r="J150" s="25"/>
      <c r="K150" s="25"/>
      <c r="L150" s="19"/>
      <c r="M150" s="19"/>
    </row>
    <row r="151" spans="1:13" ht="12.75" customHeight="1">
      <c r="A151" s="19"/>
      <c r="B151" s="19"/>
      <c r="C151" s="19"/>
      <c r="D151" s="50"/>
      <c r="E151" s="48"/>
      <c r="F151" s="50"/>
      <c r="G151" s="50"/>
      <c r="H151" s="50"/>
      <c r="I151" s="49"/>
      <c r="J151" s="25"/>
      <c r="K151" s="25"/>
      <c r="L151" s="19"/>
      <c r="M151" s="19"/>
    </row>
    <row r="152" spans="1:13" ht="12.75" customHeight="1">
      <c r="A152" s="19"/>
      <c r="B152" s="19"/>
      <c r="C152" s="19"/>
      <c r="D152" s="50"/>
      <c r="E152" s="48"/>
      <c r="F152" s="50"/>
      <c r="G152" s="50"/>
      <c r="H152" s="50"/>
      <c r="I152" s="49"/>
      <c r="J152" s="25"/>
      <c r="K152" s="25"/>
      <c r="L152" s="19"/>
      <c r="M152" s="19"/>
    </row>
    <row r="153" spans="1:13" ht="12.75" customHeight="1">
      <c r="A153" s="19"/>
      <c r="B153" s="19"/>
      <c r="C153" s="19"/>
      <c r="D153" s="50"/>
      <c r="E153" s="48"/>
      <c r="F153" s="50"/>
      <c r="G153" s="50"/>
      <c r="H153" s="50"/>
      <c r="I153" s="49"/>
      <c r="J153" s="25"/>
      <c r="K153" s="25"/>
      <c r="L153" s="19"/>
      <c r="M153" s="19"/>
    </row>
    <row r="154" spans="1:13" ht="12.75" customHeight="1">
      <c r="A154" s="19"/>
      <c r="B154" s="19"/>
      <c r="C154" s="19"/>
      <c r="D154" s="50"/>
      <c r="E154" s="48"/>
      <c r="F154" s="50"/>
      <c r="G154" s="50"/>
      <c r="H154" s="50"/>
      <c r="I154" s="49"/>
      <c r="J154" s="25"/>
      <c r="K154" s="25"/>
      <c r="L154" s="19"/>
      <c r="M154" s="19"/>
    </row>
    <row r="155" spans="1:13" ht="12.75" customHeight="1">
      <c r="A155" s="19"/>
      <c r="B155" s="19"/>
      <c r="C155" s="19"/>
      <c r="D155" s="50"/>
      <c r="E155" s="48"/>
      <c r="F155" s="50"/>
      <c r="G155" s="50"/>
      <c r="H155" s="50"/>
      <c r="I155" s="49"/>
      <c r="J155" s="25"/>
      <c r="K155" s="25"/>
      <c r="L155" s="19"/>
      <c r="M155" s="19"/>
    </row>
    <row r="156" spans="1:13" ht="12.75" customHeight="1">
      <c r="A156" s="19"/>
      <c r="B156" s="19"/>
      <c r="C156" s="19"/>
      <c r="D156" s="50"/>
      <c r="E156" s="48"/>
      <c r="F156" s="50"/>
      <c r="G156" s="50"/>
      <c r="H156" s="50"/>
      <c r="I156" s="49"/>
      <c r="J156" s="25"/>
      <c r="K156" s="25"/>
      <c r="L156" s="19"/>
      <c r="M156" s="19"/>
    </row>
    <row r="157" spans="1:13" ht="12.75" customHeight="1">
      <c r="A157" s="19"/>
      <c r="B157" s="19"/>
      <c r="C157" s="19"/>
      <c r="D157" s="50"/>
      <c r="E157" s="48"/>
      <c r="F157" s="50"/>
      <c r="G157" s="50"/>
      <c r="H157" s="50"/>
      <c r="I157" s="49"/>
      <c r="J157" s="25"/>
      <c r="K157" s="25"/>
      <c r="L157" s="19"/>
      <c r="M157" s="19"/>
    </row>
    <row r="158" spans="1:13" ht="12.75" customHeight="1">
      <c r="A158" s="19"/>
      <c r="B158" s="19"/>
      <c r="C158" s="19"/>
      <c r="D158" s="50"/>
      <c r="E158" s="48"/>
      <c r="F158" s="50"/>
      <c r="G158" s="50"/>
      <c r="H158" s="50"/>
      <c r="I158" s="49"/>
      <c r="J158" s="25"/>
      <c r="K158" s="25"/>
      <c r="L158" s="19"/>
      <c r="M158" s="19"/>
    </row>
    <row r="159" spans="1:13" ht="12.75" customHeight="1">
      <c r="A159" s="19"/>
      <c r="B159" s="19"/>
      <c r="C159" s="19"/>
      <c r="D159" s="50"/>
      <c r="E159" s="48"/>
      <c r="F159" s="50"/>
      <c r="G159" s="50"/>
      <c r="H159" s="50"/>
      <c r="I159" s="49"/>
      <c r="J159" s="25"/>
      <c r="K159" s="25"/>
      <c r="L159" s="19"/>
      <c r="M159" s="19"/>
    </row>
    <row r="160" spans="1:13" ht="12.75" customHeight="1">
      <c r="A160" s="19"/>
      <c r="B160" s="19"/>
      <c r="C160" s="19"/>
      <c r="D160" s="50"/>
      <c r="E160" s="48"/>
      <c r="F160" s="50"/>
      <c r="G160" s="50"/>
      <c r="H160" s="50"/>
      <c r="I160" s="49"/>
      <c r="J160" s="25"/>
      <c r="K160" s="25"/>
      <c r="L160" s="19"/>
      <c r="M160" s="19"/>
    </row>
    <row r="161" spans="1:13" ht="12.75" customHeight="1">
      <c r="A161" s="19"/>
      <c r="B161" s="19"/>
      <c r="C161" s="19"/>
      <c r="D161" s="50"/>
      <c r="E161" s="48"/>
      <c r="F161" s="50"/>
      <c r="G161" s="50"/>
      <c r="H161" s="50"/>
      <c r="I161" s="49"/>
      <c r="J161" s="25"/>
      <c r="K161" s="25"/>
      <c r="L161" s="19"/>
      <c r="M161" s="19"/>
    </row>
    <row r="162" spans="1:13" ht="12.75" customHeight="1">
      <c r="A162" s="19"/>
      <c r="B162" s="19"/>
      <c r="C162" s="19"/>
      <c r="D162" s="50"/>
      <c r="E162" s="48"/>
      <c r="F162" s="50"/>
      <c r="G162" s="50"/>
      <c r="H162" s="50"/>
      <c r="I162" s="49"/>
      <c r="J162" s="25"/>
      <c r="K162" s="25"/>
      <c r="L162" s="19"/>
      <c r="M162" s="19"/>
    </row>
    <row r="163" spans="1:13" ht="12.75" customHeight="1">
      <c r="A163" s="19"/>
      <c r="B163" s="19"/>
      <c r="C163" s="19"/>
      <c r="D163" s="50"/>
      <c r="E163" s="48"/>
      <c r="F163" s="50"/>
      <c r="G163" s="50"/>
      <c r="H163" s="50"/>
      <c r="I163" s="49"/>
      <c r="J163" s="25"/>
      <c r="K163" s="25"/>
      <c r="L163" s="19"/>
      <c r="M163" s="19"/>
    </row>
    <row r="164" spans="1:13" ht="12.75" customHeight="1">
      <c r="A164" s="19"/>
      <c r="B164" s="19"/>
      <c r="C164" s="19"/>
      <c r="D164" s="50"/>
      <c r="E164" s="48"/>
      <c r="F164" s="50"/>
      <c r="G164" s="50"/>
      <c r="H164" s="50"/>
      <c r="I164" s="49"/>
      <c r="J164" s="25"/>
      <c r="K164" s="25"/>
      <c r="L164" s="19"/>
      <c r="M164" s="19"/>
    </row>
    <row r="165" spans="1:13" ht="12.75" customHeight="1">
      <c r="A165" s="19"/>
      <c r="B165" s="19"/>
      <c r="C165" s="19"/>
      <c r="D165" s="50"/>
      <c r="E165" s="48"/>
      <c r="F165" s="50"/>
      <c r="G165" s="50"/>
      <c r="H165" s="50"/>
      <c r="I165" s="49"/>
      <c r="J165" s="25"/>
      <c r="K165" s="25"/>
      <c r="L165" s="19"/>
      <c r="M165" s="19"/>
    </row>
    <row r="166" spans="1:13" ht="12.75" customHeight="1">
      <c r="A166" s="19"/>
      <c r="B166" s="19"/>
      <c r="C166" s="19"/>
      <c r="D166" s="50"/>
      <c r="E166" s="48"/>
      <c r="F166" s="50"/>
      <c r="G166" s="50"/>
      <c r="H166" s="50"/>
      <c r="I166" s="49"/>
      <c r="J166" s="25"/>
      <c r="K166" s="25"/>
      <c r="L166" s="19"/>
      <c r="M166" s="19"/>
    </row>
    <row r="167" spans="1:13" ht="12.75" customHeight="1">
      <c r="A167" s="19"/>
      <c r="B167" s="19"/>
      <c r="C167" s="19"/>
      <c r="D167" s="50"/>
      <c r="E167" s="48"/>
      <c r="F167" s="50"/>
      <c r="G167" s="50"/>
      <c r="H167" s="50"/>
      <c r="I167" s="49"/>
      <c r="J167" s="25"/>
      <c r="K167" s="25"/>
      <c r="L167" s="19"/>
      <c r="M167" s="19"/>
    </row>
    <row r="168" spans="1:13" ht="12.75" customHeight="1">
      <c r="A168" s="19"/>
      <c r="B168" s="19"/>
      <c r="C168" s="19"/>
      <c r="D168" s="50"/>
      <c r="E168" s="48"/>
      <c r="F168" s="50"/>
      <c r="G168" s="50"/>
      <c r="H168" s="50"/>
      <c r="I168" s="49"/>
      <c r="J168" s="25"/>
      <c r="K168" s="25"/>
      <c r="L168" s="19"/>
      <c r="M168" s="19"/>
    </row>
    <row r="169" spans="1:13" ht="12.75" customHeight="1">
      <c r="A169" s="19"/>
      <c r="B169" s="19"/>
      <c r="C169" s="19"/>
      <c r="D169" s="50"/>
      <c r="E169" s="48"/>
      <c r="F169" s="50"/>
      <c r="G169" s="50"/>
      <c r="H169" s="50"/>
      <c r="I169" s="49"/>
      <c r="J169" s="25"/>
      <c r="K169" s="25"/>
      <c r="L169" s="19"/>
      <c r="M169" s="19"/>
    </row>
    <row r="170" spans="1:13" ht="12.75" customHeight="1">
      <c r="A170" s="19"/>
      <c r="B170" s="19"/>
      <c r="C170" s="19"/>
      <c r="D170" s="50"/>
      <c r="E170" s="48"/>
      <c r="F170" s="50"/>
      <c r="G170" s="50"/>
      <c r="H170" s="50"/>
      <c r="I170" s="49"/>
      <c r="J170" s="25"/>
      <c r="K170" s="25"/>
      <c r="L170" s="19"/>
      <c r="M170" s="19"/>
    </row>
    <row r="171" spans="1:13" ht="12.75" customHeight="1">
      <c r="A171" s="19"/>
      <c r="B171" s="19"/>
      <c r="C171" s="19"/>
      <c r="D171" s="50"/>
      <c r="E171" s="48"/>
      <c r="F171" s="50"/>
      <c r="G171" s="50"/>
      <c r="H171" s="50"/>
      <c r="I171" s="49"/>
      <c r="J171" s="25"/>
      <c r="K171" s="25"/>
      <c r="L171" s="19"/>
      <c r="M171" s="19"/>
    </row>
    <row r="172" spans="1:13" ht="12.75" customHeight="1">
      <c r="A172" s="19"/>
      <c r="B172" s="19"/>
      <c r="C172" s="19"/>
      <c r="D172" s="50"/>
      <c r="E172" s="48"/>
      <c r="F172" s="50"/>
      <c r="G172" s="50"/>
      <c r="H172" s="50"/>
      <c r="I172" s="49"/>
      <c r="J172" s="25"/>
      <c r="K172" s="25"/>
      <c r="L172" s="19"/>
      <c r="M172" s="19"/>
    </row>
    <row r="173" spans="1:13" ht="12.75" customHeight="1">
      <c r="A173" s="19"/>
      <c r="B173" s="19"/>
      <c r="C173" s="19"/>
      <c r="D173" s="50"/>
      <c r="E173" s="48"/>
      <c r="F173" s="50"/>
      <c r="G173" s="50"/>
      <c r="H173" s="50"/>
      <c r="I173" s="49"/>
      <c r="J173" s="25"/>
      <c r="K173" s="25"/>
      <c r="L173" s="19"/>
      <c r="M173" s="19"/>
    </row>
    <row r="174" spans="1:13" ht="12.75" customHeight="1">
      <c r="A174" s="19"/>
      <c r="B174" s="19"/>
      <c r="C174" s="19"/>
      <c r="D174" s="50"/>
      <c r="E174" s="48"/>
      <c r="F174" s="50"/>
      <c r="G174" s="50"/>
      <c r="H174" s="50"/>
      <c r="I174" s="49"/>
      <c r="J174" s="25"/>
      <c r="K174" s="25"/>
      <c r="L174" s="19"/>
      <c r="M174" s="19"/>
    </row>
    <row r="175" spans="1:13" ht="12.75" customHeight="1">
      <c r="A175" s="19"/>
      <c r="B175" s="19"/>
      <c r="C175" s="19"/>
      <c r="D175" s="50"/>
      <c r="E175" s="48"/>
      <c r="F175" s="50"/>
      <c r="G175" s="50"/>
      <c r="H175" s="50"/>
      <c r="I175" s="49"/>
      <c r="J175" s="25"/>
      <c r="K175" s="25"/>
      <c r="L175" s="19"/>
      <c r="M175" s="19"/>
    </row>
    <row r="176" spans="1:13" ht="12.75" customHeight="1">
      <c r="A176" s="19"/>
      <c r="B176" s="19"/>
      <c r="C176" s="19"/>
      <c r="D176" s="50"/>
      <c r="E176" s="48"/>
      <c r="F176" s="50"/>
      <c r="G176" s="50"/>
      <c r="H176" s="50"/>
      <c r="I176" s="49"/>
      <c r="J176" s="25"/>
      <c r="K176" s="25"/>
      <c r="L176" s="19"/>
      <c r="M176" s="19"/>
    </row>
    <row r="177" spans="1:13" ht="12.75" customHeight="1">
      <c r="A177" s="19"/>
      <c r="B177" s="19"/>
      <c r="C177" s="19"/>
      <c r="D177" s="50"/>
      <c r="E177" s="48"/>
      <c r="F177" s="50"/>
      <c r="G177" s="50"/>
      <c r="H177" s="50"/>
      <c r="I177" s="49"/>
      <c r="J177" s="25"/>
      <c r="K177" s="25"/>
      <c r="L177" s="19"/>
      <c r="M177" s="19"/>
    </row>
    <row r="178" spans="1:13" ht="12.75" customHeight="1">
      <c r="A178" s="19"/>
      <c r="B178" s="19"/>
      <c r="C178" s="19"/>
      <c r="D178" s="50"/>
      <c r="E178" s="48"/>
      <c r="F178" s="50"/>
      <c r="G178" s="50"/>
      <c r="H178" s="50"/>
      <c r="I178" s="49"/>
      <c r="J178" s="25"/>
      <c r="K178" s="25"/>
      <c r="L178" s="19"/>
      <c r="M178" s="19"/>
    </row>
    <row r="179" spans="1:13" ht="12.75" customHeight="1">
      <c r="A179" s="19"/>
      <c r="B179" s="19"/>
      <c r="C179" s="19"/>
      <c r="D179" s="50"/>
      <c r="E179" s="48"/>
      <c r="F179" s="50"/>
      <c r="G179" s="50"/>
      <c r="H179" s="50"/>
      <c r="I179" s="49"/>
      <c r="J179" s="25"/>
      <c r="K179" s="25"/>
      <c r="L179" s="19"/>
      <c r="M179" s="19"/>
    </row>
    <row r="180" spans="1:13" ht="12.75" customHeight="1">
      <c r="A180" s="19"/>
      <c r="B180" s="19"/>
      <c r="C180" s="19"/>
      <c r="D180" s="50"/>
      <c r="E180" s="48"/>
      <c r="F180" s="50"/>
      <c r="G180" s="50"/>
      <c r="H180" s="50"/>
      <c r="I180" s="49"/>
      <c r="J180" s="25"/>
      <c r="K180" s="25"/>
      <c r="L180" s="19"/>
      <c r="M180" s="19"/>
    </row>
    <row r="181" spans="1:13" ht="12.75" customHeight="1">
      <c r="A181" s="19"/>
      <c r="B181" s="19"/>
      <c r="C181" s="19"/>
      <c r="D181" s="50"/>
      <c r="E181" s="48"/>
      <c r="F181" s="50"/>
      <c r="G181" s="50"/>
      <c r="H181" s="50"/>
      <c r="I181" s="49"/>
      <c r="J181" s="25"/>
      <c r="K181" s="25"/>
      <c r="L181" s="19"/>
      <c r="M181" s="19"/>
    </row>
    <row r="182" spans="1:13" ht="12.75" customHeight="1">
      <c r="A182" s="19"/>
      <c r="B182" s="19"/>
      <c r="C182" s="19"/>
      <c r="D182" s="50"/>
      <c r="E182" s="48"/>
      <c r="F182" s="50"/>
      <c r="G182" s="50"/>
      <c r="H182" s="50"/>
      <c r="I182" s="49"/>
      <c r="J182" s="25"/>
      <c r="K182" s="25"/>
      <c r="L182" s="19"/>
      <c r="M182" s="19"/>
    </row>
    <row r="183" spans="1:13" ht="12.75" customHeight="1">
      <c r="A183" s="19"/>
      <c r="B183" s="19"/>
      <c r="C183" s="19"/>
      <c r="D183" s="50"/>
      <c r="E183" s="48"/>
      <c r="F183" s="50"/>
      <c r="G183" s="50"/>
      <c r="H183" s="50"/>
      <c r="I183" s="49"/>
      <c r="J183" s="25"/>
      <c r="K183" s="25"/>
      <c r="L183" s="19"/>
      <c r="M183" s="19"/>
    </row>
    <row r="184" spans="1:13" ht="12.75" customHeight="1">
      <c r="A184" s="19"/>
      <c r="B184" s="19"/>
      <c r="C184" s="19"/>
      <c r="D184" s="50"/>
      <c r="E184" s="48"/>
      <c r="F184" s="50"/>
      <c r="G184" s="50"/>
      <c r="H184" s="50"/>
      <c r="I184" s="49"/>
      <c r="J184" s="25"/>
      <c r="K184" s="25"/>
      <c r="L184" s="19"/>
      <c r="M184" s="19"/>
    </row>
    <row r="185" spans="1:13" ht="12.75" customHeight="1">
      <c r="A185" s="19"/>
      <c r="B185" s="19"/>
      <c r="C185" s="19"/>
      <c r="D185" s="50"/>
      <c r="E185" s="48"/>
      <c r="F185" s="50"/>
      <c r="G185" s="50"/>
      <c r="H185" s="50"/>
      <c r="I185" s="49"/>
      <c r="J185" s="25"/>
      <c r="K185" s="25"/>
      <c r="L185" s="19"/>
      <c r="M185" s="19"/>
    </row>
    <row r="186" spans="1:13" ht="12.75" customHeight="1">
      <c r="A186" s="19"/>
      <c r="B186" s="19"/>
      <c r="C186" s="19"/>
      <c r="D186" s="50"/>
      <c r="E186" s="48"/>
      <c r="F186" s="50"/>
      <c r="G186" s="50"/>
      <c r="H186" s="50"/>
      <c r="I186" s="49"/>
      <c r="J186" s="25"/>
      <c r="K186" s="25"/>
      <c r="L186" s="19"/>
      <c r="M186" s="19"/>
    </row>
    <row r="187" spans="1:13" ht="12.75" customHeight="1">
      <c r="A187" s="19"/>
      <c r="B187" s="19"/>
      <c r="C187" s="19"/>
      <c r="D187" s="50"/>
      <c r="E187" s="48"/>
      <c r="F187" s="50"/>
      <c r="G187" s="50"/>
      <c r="H187" s="50"/>
      <c r="I187" s="49"/>
      <c r="J187" s="25"/>
      <c r="K187" s="25"/>
      <c r="L187" s="19"/>
      <c r="M187" s="19"/>
    </row>
    <row r="188" spans="1:13" ht="12.75" customHeight="1">
      <c r="A188" s="19"/>
      <c r="B188" s="19"/>
      <c r="C188" s="19"/>
      <c r="D188" s="50"/>
      <c r="E188" s="48"/>
      <c r="F188" s="50"/>
      <c r="G188" s="50"/>
      <c r="H188" s="50"/>
      <c r="I188" s="49"/>
      <c r="J188" s="25"/>
      <c r="K188" s="25"/>
      <c r="L188" s="19"/>
      <c r="M188" s="19"/>
    </row>
    <row r="189" spans="1:13" ht="12.75" customHeight="1">
      <c r="A189" s="19"/>
      <c r="B189" s="19"/>
      <c r="C189" s="19"/>
      <c r="D189" s="50"/>
      <c r="E189" s="48"/>
      <c r="F189" s="50"/>
      <c r="G189" s="50"/>
      <c r="H189" s="50"/>
      <c r="I189" s="49"/>
      <c r="J189" s="25"/>
      <c r="K189" s="25"/>
      <c r="L189" s="19"/>
      <c r="M189" s="19"/>
    </row>
    <row r="190" spans="1:13" ht="12.75" customHeight="1">
      <c r="A190" s="19"/>
      <c r="B190" s="19"/>
      <c r="C190" s="19"/>
      <c r="D190" s="50"/>
      <c r="E190" s="48"/>
      <c r="F190" s="50"/>
      <c r="G190" s="50"/>
      <c r="H190" s="50"/>
      <c r="I190" s="49"/>
      <c r="J190" s="25"/>
      <c r="K190" s="25"/>
      <c r="L190" s="19"/>
      <c r="M190" s="19"/>
    </row>
    <row r="191" spans="1:13" ht="12.75" customHeight="1">
      <c r="A191" s="19"/>
      <c r="B191" s="19"/>
      <c r="C191" s="19"/>
      <c r="D191" s="50"/>
      <c r="E191" s="48"/>
      <c r="F191" s="50"/>
      <c r="G191" s="50"/>
      <c r="H191" s="50"/>
      <c r="I191" s="49"/>
      <c r="J191" s="25"/>
      <c r="K191" s="25"/>
      <c r="L191" s="19"/>
      <c r="M191" s="19"/>
    </row>
    <row r="192" spans="1:13" ht="12.75" customHeight="1">
      <c r="A192" s="19"/>
      <c r="B192" s="19"/>
      <c r="C192" s="19"/>
      <c r="D192" s="50"/>
      <c r="E192" s="48"/>
      <c r="F192" s="50"/>
      <c r="G192" s="50"/>
      <c r="H192" s="50"/>
      <c r="I192" s="49"/>
      <c r="J192" s="25"/>
      <c r="K192" s="25"/>
      <c r="L192" s="19"/>
      <c r="M192" s="19"/>
    </row>
    <row r="193" spans="1:13" ht="12.75" customHeight="1">
      <c r="A193" s="19"/>
      <c r="B193" s="19"/>
      <c r="C193" s="19"/>
      <c r="D193" s="50"/>
      <c r="E193" s="48"/>
      <c r="F193" s="50"/>
      <c r="G193" s="50"/>
      <c r="H193" s="50"/>
      <c r="I193" s="49"/>
      <c r="J193" s="25"/>
      <c r="K193" s="25"/>
      <c r="L193" s="19"/>
      <c r="M193" s="19"/>
    </row>
    <row r="194" spans="1:13" ht="12.75" customHeight="1">
      <c r="A194" s="19"/>
      <c r="B194" s="19"/>
      <c r="C194" s="19"/>
      <c r="D194" s="50"/>
      <c r="E194" s="48"/>
      <c r="F194" s="50"/>
      <c r="G194" s="50"/>
      <c r="H194" s="50"/>
      <c r="I194" s="49"/>
      <c r="J194" s="25"/>
      <c r="K194" s="25"/>
      <c r="L194" s="19"/>
      <c r="M194" s="19"/>
    </row>
    <row r="195" spans="1:13" ht="12.75" customHeight="1">
      <c r="A195" s="19"/>
      <c r="B195" s="19"/>
      <c r="C195" s="19"/>
      <c r="D195" s="50"/>
      <c r="E195" s="48"/>
      <c r="F195" s="50"/>
      <c r="G195" s="50"/>
      <c r="H195" s="50"/>
      <c r="I195" s="49"/>
      <c r="J195" s="25"/>
      <c r="K195" s="25"/>
      <c r="L195" s="19"/>
      <c r="M195" s="19"/>
    </row>
    <row r="196" spans="1:13" ht="12.75" customHeight="1">
      <c r="A196" s="19"/>
      <c r="B196" s="19"/>
      <c r="C196" s="19"/>
      <c r="D196" s="50"/>
      <c r="E196" s="48"/>
      <c r="F196" s="50"/>
      <c r="G196" s="50"/>
      <c r="H196" s="50"/>
      <c r="I196" s="49"/>
      <c r="J196" s="25"/>
      <c r="K196" s="25"/>
      <c r="L196" s="19"/>
      <c r="M196" s="19"/>
    </row>
    <row r="197" spans="1:13" ht="12.75" customHeight="1">
      <c r="A197" s="19"/>
      <c r="B197" s="19"/>
      <c r="C197" s="19"/>
      <c r="D197" s="50"/>
      <c r="E197" s="48"/>
      <c r="F197" s="50"/>
      <c r="G197" s="50"/>
      <c r="H197" s="50"/>
      <c r="I197" s="49"/>
      <c r="J197" s="25"/>
      <c r="K197" s="25"/>
      <c r="L197" s="19"/>
      <c r="M197" s="19"/>
    </row>
    <row r="198" spans="1:13" ht="12.75" customHeight="1">
      <c r="A198" s="19"/>
      <c r="B198" s="19"/>
      <c r="C198" s="19"/>
      <c r="D198" s="50"/>
      <c r="E198" s="48"/>
      <c r="F198" s="50"/>
      <c r="G198" s="50"/>
      <c r="H198" s="50"/>
      <c r="I198" s="49"/>
      <c r="J198" s="25"/>
      <c r="K198" s="25"/>
      <c r="L198" s="19"/>
      <c r="M198" s="19"/>
    </row>
    <row r="199" spans="1:13" ht="12.75" customHeight="1">
      <c r="A199" s="19"/>
      <c r="B199" s="19"/>
      <c r="C199" s="19"/>
      <c r="D199" s="50"/>
      <c r="E199" s="48"/>
      <c r="F199" s="50"/>
      <c r="G199" s="50"/>
      <c r="H199" s="50"/>
      <c r="I199" s="49"/>
      <c r="J199" s="25"/>
      <c r="K199" s="25"/>
      <c r="L199" s="19"/>
      <c r="M199" s="19"/>
    </row>
    <row r="200" spans="1:13" ht="12.75" customHeight="1">
      <c r="A200" s="19"/>
      <c r="B200" s="19"/>
      <c r="C200" s="19"/>
      <c r="D200" s="50"/>
      <c r="E200" s="48"/>
      <c r="F200" s="50"/>
      <c r="G200" s="50"/>
      <c r="H200" s="50"/>
      <c r="I200" s="49"/>
      <c r="J200" s="25"/>
      <c r="K200" s="25"/>
      <c r="L200" s="19"/>
      <c r="M200" s="19"/>
    </row>
    <row r="201" spans="1:13" ht="12.75" customHeight="1">
      <c r="A201" s="19"/>
      <c r="B201" s="19"/>
      <c r="C201" s="19"/>
      <c r="D201" s="50"/>
      <c r="E201" s="48"/>
      <c r="F201" s="50"/>
      <c r="G201" s="50"/>
      <c r="H201" s="50"/>
      <c r="I201" s="49"/>
      <c r="J201" s="25"/>
      <c r="K201" s="25"/>
      <c r="L201" s="19"/>
      <c r="M201" s="19"/>
    </row>
    <row r="202" spans="1:13" ht="12.75" customHeight="1">
      <c r="A202" s="19"/>
      <c r="B202" s="19"/>
      <c r="C202" s="19"/>
      <c r="D202" s="50"/>
      <c r="E202" s="48"/>
      <c r="F202" s="50"/>
      <c r="G202" s="50"/>
      <c r="H202" s="50"/>
      <c r="I202" s="49"/>
      <c r="J202" s="25"/>
      <c r="K202" s="25"/>
      <c r="L202" s="19"/>
      <c r="M202" s="19"/>
    </row>
    <row r="203" spans="1:13" ht="12.75" customHeight="1">
      <c r="A203" s="19"/>
      <c r="B203" s="19"/>
      <c r="C203" s="19"/>
      <c r="D203" s="50"/>
      <c r="E203" s="48"/>
      <c r="F203" s="50"/>
      <c r="G203" s="50"/>
      <c r="H203" s="50"/>
      <c r="I203" s="49"/>
      <c r="J203" s="25"/>
      <c r="K203" s="25"/>
      <c r="L203" s="19"/>
      <c r="M203" s="19"/>
    </row>
    <row r="204" spans="1:13" ht="12.75" customHeight="1">
      <c r="A204" s="19"/>
      <c r="B204" s="19"/>
      <c r="C204" s="19"/>
      <c r="D204" s="50"/>
      <c r="E204" s="48"/>
      <c r="F204" s="50"/>
      <c r="G204" s="50"/>
      <c r="H204" s="50"/>
      <c r="I204" s="49"/>
      <c r="J204" s="25"/>
      <c r="K204" s="25"/>
      <c r="L204" s="19"/>
      <c r="M204" s="19"/>
    </row>
    <row r="205" spans="1:13" ht="12.75" customHeight="1">
      <c r="A205" s="19"/>
      <c r="B205" s="19"/>
      <c r="C205" s="19"/>
      <c r="D205" s="50"/>
      <c r="E205" s="48"/>
      <c r="F205" s="50"/>
      <c r="G205" s="50"/>
      <c r="H205" s="50"/>
      <c r="I205" s="49"/>
      <c r="J205" s="25"/>
      <c r="K205" s="25"/>
      <c r="L205" s="19"/>
      <c r="M205" s="19"/>
    </row>
    <row r="206" spans="1:13" ht="12.75" customHeight="1">
      <c r="A206" s="19"/>
      <c r="B206" s="19"/>
      <c r="C206" s="19"/>
      <c r="D206" s="50"/>
      <c r="E206" s="48"/>
      <c r="F206" s="50"/>
      <c r="G206" s="50"/>
      <c r="H206" s="50"/>
      <c r="I206" s="49"/>
      <c r="J206" s="25"/>
      <c r="K206" s="25"/>
      <c r="L206" s="19"/>
      <c r="M206" s="19"/>
    </row>
    <row r="207" spans="1:13" ht="12.75" customHeight="1">
      <c r="A207" s="19"/>
      <c r="B207" s="19"/>
      <c r="C207" s="19"/>
      <c r="D207" s="50"/>
      <c r="E207" s="48"/>
      <c r="F207" s="50"/>
      <c r="G207" s="50"/>
      <c r="H207" s="50"/>
      <c r="I207" s="49"/>
      <c r="J207" s="25"/>
      <c r="K207" s="25"/>
      <c r="L207" s="19"/>
      <c r="M207" s="19"/>
    </row>
    <row r="208" spans="1:13" ht="12.75" customHeight="1">
      <c r="A208" s="19"/>
      <c r="B208" s="19"/>
      <c r="C208" s="19"/>
      <c r="D208" s="50"/>
      <c r="E208" s="48"/>
      <c r="F208" s="50"/>
      <c r="G208" s="50"/>
      <c r="H208" s="50"/>
      <c r="I208" s="49"/>
      <c r="J208" s="25"/>
      <c r="K208" s="25"/>
      <c r="L208" s="19"/>
      <c r="M208" s="19"/>
    </row>
    <row r="209" spans="1:13" ht="12.75" customHeight="1">
      <c r="A209" s="19"/>
      <c r="B209" s="19"/>
      <c r="C209" s="19"/>
      <c r="D209" s="50"/>
      <c r="E209" s="48"/>
      <c r="F209" s="50"/>
      <c r="G209" s="50"/>
      <c r="H209" s="50"/>
      <c r="I209" s="49"/>
      <c r="J209" s="25"/>
      <c r="K209" s="25"/>
      <c r="L209" s="19"/>
      <c r="M209" s="19"/>
    </row>
    <row r="210" spans="1:13" ht="12.75" customHeight="1">
      <c r="A210" s="19"/>
      <c r="B210" s="19"/>
      <c r="C210" s="19"/>
      <c r="D210" s="50"/>
      <c r="E210" s="48"/>
      <c r="F210" s="50"/>
      <c r="G210" s="50"/>
      <c r="H210" s="50"/>
      <c r="I210" s="49"/>
      <c r="J210" s="25"/>
      <c r="K210" s="25"/>
      <c r="L210" s="19"/>
      <c r="M210" s="19"/>
    </row>
    <row r="211" spans="1:13" ht="12.75" customHeight="1">
      <c r="A211" s="19"/>
      <c r="B211" s="19"/>
      <c r="C211" s="19"/>
      <c r="D211" s="50"/>
      <c r="E211" s="48"/>
      <c r="F211" s="50"/>
      <c r="G211" s="50"/>
      <c r="H211" s="50"/>
      <c r="I211" s="49"/>
      <c r="J211" s="25"/>
      <c r="K211" s="25"/>
      <c r="L211" s="19"/>
      <c r="M211" s="19"/>
    </row>
    <row r="212" spans="1:13" ht="12.75" customHeight="1">
      <c r="A212" s="19"/>
      <c r="B212" s="19"/>
      <c r="C212" s="19"/>
      <c r="D212" s="50"/>
      <c r="E212" s="48"/>
      <c r="F212" s="50"/>
      <c r="G212" s="50"/>
      <c r="H212" s="50"/>
      <c r="I212" s="49"/>
      <c r="J212" s="25"/>
      <c r="K212" s="25"/>
      <c r="L212" s="19"/>
      <c r="M212" s="19"/>
    </row>
    <row r="213" spans="1:13" ht="12.75" customHeight="1">
      <c r="A213" s="19"/>
      <c r="B213" s="19"/>
      <c r="C213" s="19"/>
      <c r="D213" s="50"/>
      <c r="E213" s="48"/>
      <c r="F213" s="50"/>
      <c r="G213" s="50"/>
      <c r="H213" s="50"/>
      <c r="I213" s="49"/>
      <c r="J213" s="25"/>
      <c r="K213" s="25"/>
      <c r="L213" s="19"/>
      <c r="M213" s="19"/>
    </row>
    <row r="214" spans="1:13" ht="12.75" customHeight="1">
      <c r="A214" s="19"/>
      <c r="B214" s="19"/>
      <c r="C214" s="19"/>
      <c r="D214" s="50"/>
      <c r="E214" s="48"/>
      <c r="F214" s="50"/>
      <c r="G214" s="50"/>
      <c r="H214" s="50"/>
      <c r="I214" s="49"/>
      <c r="J214" s="25"/>
      <c r="K214" s="25"/>
      <c r="L214" s="19"/>
      <c r="M214" s="19"/>
    </row>
    <row r="215" spans="1:13" ht="12.75" customHeight="1">
      <c r="A215" s="19"/>
      <c r="B215" s="19"/>
      <c r="C215" s="19"/>
      <c r="D215" s="50"/>
      <c r="E215" s="48"/>
      <c r="F215" s="50"/>
      <c r="G215" s="50"/>
      <c r="H215" s="50"/>
      <c r="I215" s="49"/>
      <c r="J215" s="25"/>
      <c r="K215" s="25"/>
      <c r="L215" s="19"/>
      <c r="M215" s="19"/>
    </row>
    <row r="216" spans="1:13" ht="12.75" customHeight="1">
      <c r="A216" s="19"/>
      <c r="B216" s="19"/>
      <c r="C216" s="19"/>
      <c r="D216" s="50"/>
      <c r="E216" s="48"/>
      <c r="F216" s="50"/>
      <c r="G216" s="50"/>
      <c r="H216" s="50"/>
      <c r="I216" s="49"/>
      <c r="J216" s="25"/>
      <c r="K216" s="25"/>
      <c r="L216" s="19"/>
      <c r="M216" s="19"/>
    </row>
    <row r="217" spans="1:13" ht="12.75" customHeight="1">
      <c r="A217" s="19"/>
      <c r="B217" s="19"/>
      <c r="C217" s="19"/>
      <c r="D217" s="50"/>
      <c r="E217" s="48"/>
      <c r="F217" s="50"/>
      <c r="G217" s="50"/>
      <c r="H217" s="50"/>
      <c r="I217" s="49"/>
      <c r="J217" s="25"/>
      <c r="K217" s="25"/>
      <c r="L217" s="19"/>
      <c r="M217" s="19"/>
    </row>
    <row r="218" spans="1:13" ht="12.75" customHeight="1">
      <c r="A218" s="19"/>
      <c r="B218" s="19"/>
      <c r="C218" s="19"/>
      <c r="D218" s="50"/>
      <c r="E218" s="48"/>
      <c r="F218" s="50"/>
      <c r="G218" s="50"/>
      <c r="H218" s="50"/>
      <c r="I218" s="49"/>
      <c r="J218" s="25"/>
      <c r="K218" s="25"/>
      <c r="L218" s="19"/>
      <c r="M218" s="19"/>
    </row>
    <row r="219" spans="1:13" ht="12.75" customHeight="1">
      <c r="A219" s="19"/>
      <c r="B219" s="19"/>
      <c r="C219" s="19"/>
      <c r="D219" s="50"/>
      <c r="E219" s="48"/>
      <c r="F219" s="50"/>
      <c r="G219" s="50"/>
      <c r="H219" s="50"/>
      <c r="I219" s="49"/>
      <c r="J219" s="25"/>
      <c r="K219" s="25"/>
      <c r="L219" s="19"/>
      <c r="M219" s="19"/>
    </row>
    <row r="220" spans="1:13" ht="12.75" customHeight="1">
      <c r="A220" s="19"/>
      <c r="B220" s="19"/>
      <c r="C220" s="19"/>
      <c r="D220" s="50"/>
      <c r="E220" s="48"/>
      <c r="F220" s="50"/>
      <c r="G220" s="50"/>
      <c r="H220" s="50"/>
      <c r="I220" s="49"/>
      <c r="J220" s="25"/>
      <c r="K220" s="25"/>
      <c r="L220" s="19"/>
      <c r="M220" s="19"/>
    </row>
    <row r="221" spans="1:13" ht="12.75" customHeight="1">
      <c r="A221" s="19"/>
      <c r="B221" s="19"/>
      <c r="C221" s="19"/>
      <c r="D221" s="50"/>
      <c r="E221" s="48"/>
      <c r="F221" s="50"/>
      <c r="G221" s="50"/>
      <c r="H221" s="50"/>
      <c r="I221" s="49"/>
      <c r="J221" s="25"/>
      <c r="K221" s="25"/>
      <c r="L221" s="19"/>
      <c r="M221" s="19"/>
    </row>
    <row r="222" spans="1:13" ht="12.75" customHeight="1">
      <c r="A222" s="19"/>
      <c r="B222" s="19"/>
      <c r="C222" s="19"/>
      <c r="D222" s="50"/>
      <c r="E222" s="48"/>
      <c r="F222" s="50"/>
      <c r="G222" s="50"/>
      <c r="H222" s="50"/>
      <c r="I222" s="49"/>
      <c r="J222" s="25"/>
      <c r="K222" s="25"/>
      <c r="L222" s="19"/>
      <c r="M222" s="19"/>
    </row>
    <row r="223" spans="1:13" ht="12.75" customHeight="1">
      <c r="A223" s="19"/>
      <c r="B223" s="19"/>
      <c r="C223" s="19"/>
      <c r="D223" s="50"/>
      <c r="E223" s="48"/>
      <c r="F223" s="50"/>
      <c r="G223" s="50"/>
      <c r="H223" s="50"/>
      <c r="I223" s="49"/>
      <c r="J223" s="25"/>
      <c r="K223" s="25"/>
      <c r="L223" s="19"/>
      <c r="M223" s="19"/>
    </row>
    <row r="224" spans="1:13" ht="12.75" customHeight="1">
      <c r="A224" s="19"/>
      <c r="B224" s="19"/>
      <c r="C224" s="19"/>
      <c r="D224" s="50"/>
      <c r="E224" s="48"/>
      <c r="F224" s="50"/>
      <c r="G224" s="50"/>
      <c r="H224" s="50"/>
      <c r="I224" s="49"/>
      <c r="J224" s="25"/>
      <c r="K224" s="25"/>
      <c r="L224" s="19"/>
      <c r="M224" s="19"/>
    </row>
    <row r="225" spans="1:13" ht="12.75" customHeight="1">
      <c r="A225" s="19"/>
      <c r="B225" s="19"/>
      <c r="C225" s="19"/>
      <c r="D225" s="50"/>
      <c r="E225" s="48"/>
      <c r="F225" s="50"/>
      <c r="G225" s="50"/>
      <c r="H225" s="50"/>
      <c r="I225" s="49"/>
      <c r="J225" s="25"/>
      <c r="K225" s="25"/>
      <c r="L225" s="19"/>
      <c r="M225" s="19"/>
    </row>
    <row r="226" spans="1:13" ht="12.75" customHeight="1">
      <c r="A226" s="19"/>
      <c r="B226" s="19"/>
      <c r="C226" s="19"/>
      <c r="D226" s="50"/>
      <c r="E226" s="48"/>
      <c r="F226" s="50"/>
      <c r="G226" s="50"/>
      <c r="H226" s="50"/>
      <c r="I226" s="49"/>
      <c r="J226" s="25"/>
      <c r="K226" s="25"/>
      <c r="L226" s="19"/>
      <c r="M226" s="19"/>
    </row>
    <row r="227" spans="1:13" ht="12.75" customHeight="1">
      <c r="A227" s="19"/>
      <c r="B227" s="19"/>
      <c r="C227" s="19"/>
      <c r="D227" s="50"/>
      <c r="E227" s="48"/>
      <c r="F227" s="50"/>
      <c r="G227" s="50"/>
      <c r="H227" s="50"/>
      <c r="I227" s="49"/>
      <c r="J227" s="25"/>
      <c r="K227" s="25"/>
      <c r="L227" s="19"/>
      <c r="M227" s="19"/>
    </row>
    <row r="228" spans="1:13" ht="12.75" customHeight="1">
      <c r="A228" s="19"/>
      <c r="B228" s="19"/>
      <c r="C228" s="19"/>
      <c r="D228" s="50"/>
      <c r="E228" s="48"/>
      <c r="F228" s="50"/>
      <c r="G228" s="50"/>
      <c r="H228" s="50"/>
      <c r="I228" s="49"/>
      <c r="J228" s="25"/>
      <c r="K228" s="25"/>
      <c r="L228" s="19"/>
      <c r="M228" s="19"/>
    </row>
    <row r="229" spans="1:13" ht="12.75" customHeight="1">
      <c r="A229" s="19"/>
      <c r="B229" s="19"/>
      <c r="C229" s="19"/>
      <c r="D229" s="50"/>
      <c r="E229" s="48"/>
      <c r="F229" s="50"/>
      <c r="G229" s="50"/>
      <c r="H229" s="50"/>
      <c r="I229" s="49"/>
      <c r="J229" s="25"/>
      <c r="K229" s="25"/>
      <c r="L229" s="19"/>
      <c r="M229" s="19"/>
    </row>
    <row r="230" spans="1:13" ht="12.75" customHeight="1">
      <c r="A230" s="19"/>
      <c r="B230" s="19"/>
      <c r="C230" s="19"/>
      <c r="D230" s="50"/>
      <c r="E230" s="48"/>
      <c r="F230" s="50"/>
      <c r="G230" s="50"/>
      <c r="H230" s="50"/>
      <c r="I230" s="49"/>
      <c r="J230" s="25"/>
      <c r="K230" s="25"/>
      <c r="L230" s="19"/>
      <c r="M230" s="19"/>
    </row>
    <row r="231" spans="1:13" ht="12.75" customHeight="1">
      <c r="A231" s="19"/>
      <c r="B231" s="19"/>
      <c r="C231" s="19"/>
      <c r="D231" s="50"/>
      <c r="E231" s="48"/>
      <c r="F231" s="50"/>
      <c r="G231" s="50"/>
      <c r="H231" s="50"/>
      <c r="I231" s="49"/>
      <c r="J231" s="25"/>
      <c r="K231" s="25"/>
      <c r="L231" s="19"/>
      <c r="M231" s="19"/>
    </row>
    <row r="232" spans="1:13" ht="12.75" customHeight="1">
      <c r="A232" s="19"/>
      <c r="B232" s="19"/>
      <c r="C232" s="19"/>
      <c r="D232" s="50"/>
      <c r="E232" s="48"/>
      <c r="F232" s="50"/>
      <c r="G232" s="50"/>
      <c r="H232" s="50"/>
      <c r="I232" s="49"/>
      <c r="J232" s="25"/>
      <c r="K232" s="25"/>
      <c r="L232" s="19"/>
      <c r="M232" s="19"/>
    </row>
    <row r="233" spans="1:13" ht="12.75" customHeight="1">
      <c r="A233" s="19"/>
      <c r="B233" s="19"/>
      <c r="C233" s="19"/>
      <c r="D233" s="50"/>
      <c r="E233" s="48"/>
      <c r="F233" s="50"/>
      <c r="G233" s="50"/>
      <c r="H233" s="50"/>
      <c r="I233" s="49"/>
      <c r="J233" s="25"/>
      <c r="K233" s="25"/>
      <c r="L233" s="19"/>
      <c r="M233" s="19"/>
    </row>
    <row r="234" spans="1:13" ht="12.75" customHeight="1">
      <c r="A234" s="19"/>
      <c r="B234" s="19"/>
      <c r="C234" s="19"/>
      <c r="D234" s="50"/>
      <c r="E234" s="48"/>
      <c r="F234" s="50"/>
      <c r="G234" s="50"/>
      <c r="H234" s="50"/>
      <c r="I234" s="49"/>
      <c r="J234" s="25"/>
      <c r="K234" s="25"/>
      <c r="L234" s="19"/>
      <c r="M234" s="19"/>
    </row>
    <row r="235" spans="1:13" ht="12.75" customHeight="1">
      <c r="A235" s="19"/>
      <c r="B235" s="19"/>
      <c r="C235" s="19"/>
      <c r="D235" s="50"/>
      <c r="E235" s="48"/>
      <c r="F235" s="50"/>
      <c r="G235" s="50"/>
      <c r="H235" s="50"/>
      <c r="I235" s="49"/>
      <c r="J235" s="25"/>
      <c r="K235" s="25"/>
      <c r="L235" s="19"/>
      <c r="M235" s="19"/>
    </row>
    <row r="236" spans="1:13" ht="12.75" customHeight="1">
      <c r="A236" s="19"/>
      <c r="B236" s="19"/>
      <c r="C236" s="19"/>
      <c r="D236" s="50"/>
      <c r="E236" s="48"/>
      <c r="F236" s="50"/>
      <c r="G236" s="50"/>
      <c r="H236" s="50"/>
      <c r="I236" s="49"/>
      <c r="J236" s="25"/>
      <c r="K236" s="25"/>
      <c r="L236" s="19"/>
      <c r="M236" s="19"/>
    </row>
    <row r="237" spans="1:13" ht="12.75" customHeight="1">
      <c r="A237" s="19"/>
      <c r="B237" s="19"/>
      <c r="C237" s="19"/>
      <c r="D237" s="50"/>
      <c r="E237" s="48"/>
      <c r="F237" s="50"/>
      <c r="G237" s="50"/>
      <c r="H237" s="50"/>
      <c r="I237" s="49"/>
      <c r="J237" s="25"/>
      <c r="K237" s="25"/>
      <c r="L237" s="19"/>
      <c r="M237" s="19"/>
    </row>
    <row r="238" spans="1:13" ht="12.75" customHeight="1">
      <c r="A238" s="19"/>
      <c r="B238" s="19"/>
      <c r="C238" s="19"/>
      <c r="D238" s="50"/>
      <c r="E238" s="48"/>
      <c r="F238" s="50"/>
      <c r="G238" s="50"/>
      <c r="H238" s="50"/>
      <c r="I238" s="49"/>
      <c r="J238" s="25"/>
      <c r="K238" s="25"/>
      <c r="L238" s="19"/>
      <c r="M238" s="19"/>
    </row>
    <row r="239" spans="1:13" ht="12.75" customHeight="1">
      <c r="A239" s="19"/>
      <c r="B239" s="19"/>
      <c r="C239" s="19"/>
      <c r="D239" s="50"/>
      <c r="E239" s="48"/>
      <c r="F239" s="50"/>
      <c r="G239" s="50"/>
      <c r="H239" s="50"/>
      <c r="I239" s="49"/>
      <c r="J239" s="25"/>
      <c r="K239" s="25"/>
      <c r="L239" s="19"/>
      <c r="M239" s="19"/>
    </row>
    <row r="240" spans="1:13" ht="12.75" customHeight="1">
      <c r="A240" s="19"/>
      <c r="B240" s="19"/>
      <c r="C240" s="19"/>
      <c r="D240" s="50"/>
      <c r="E240" s="48"/>
      <c r="F240" s="50"/>
      <c r="G240" s="50"/>
      <c r="H240" s="50"/>
      <c r="I240" s="49"/>
      <c r="J240" s="25"/>
      <c r="K240" s="25"/>
      <c r="L240" s="19"/>
      <c r="M240" s="19"/>
    </row>
    <row r="241" spans="1:13" ht="12.75" customHeight="1">
      <c r="A241" s="19"/>
      <c r="B241" s="19"/>
      <c r="C241" s="19"/>
      <c r="D241" s="50"/>
      <c r="E241" s="48"/>
      <c r="F241" s="50"/>
      <c r="G241" s="50"/>
      <c r="H241" s="50"/>
      <c r="I241" s="49"/>
      <c r="J241" s="25"/>
      <c r="K241" s="25"/>
      <c r="L241" s="19"/>
      <c r="M241" s="19"/>
    </row>
    <row r="242" spans="1:13" ht="12.75" customHeight="1">
      <c r="A242" s="19"/>
      <c r="B242" s="19"/>
      <c r="C242" s="19"/>
      <c r="D242" s="50"/>
      <c r="E242" s="48"/>
      <c r="F242" s="50"/>
      <c r="G242" s="50"/>
      <c r="H242" s="50"/>
      <c r="I242" s="49"/>
      <c r="J242" s="25"/>
      <c r="K242" s="25"/>
      <c r="L242" s="19"/>
      <c r="M242" s="19"/>
    </row>
    <row r="243" spans="1:13" ht="12.75" customHeight="1">
      <c r="A243" s="19"/>
      <c r="B243" s="19"/>
      <c r="C243" s="19"/>
      <c r="D243" s="50"/>
      <c r="E243" s="48"/>
      <c r="F243" s="50"/>
      <c r="G243" s="50"/>
      <c r="H243" s="50"/>
      <c r="I243" s="49"/>
      <c r="J243" s="25"/>
      <c r="K243" s="25"/>
      <c r="L243" s="19"/>
      <c r="M243" s="19"/>
    </row>
    <row r="244" spans="1:13" ht="12.75" customHeight="1">
      <c r="A244" s="19"/>
      <c r="B244" s="19"/>
      <c r="C244" s="19"/>
      <c r="D244" s="50"/>
      <c r="E244" s="48"/>
      <c r="F244" s="50"/>
      <c r="G244" s="50"/>
      <c r="H244" s="50"/>
      <c r="I244" s="49"/>
      <c r="J244" s="25"/>
      <c r="K244" s="25"/>
      <c r="L244" s="19"/>
      <c r="M244" s="19"/>
    </row>
    <row r="245" spans="1:13" ht="12.75" customHeight="1">
      <c r="A245" s="19"/>
      <c r="B245" s="19"/>
      <c r="C245" s="19"/>
      <c r="D245" s="50"/>
      <c r="E245" s="48"/>
      <c r="F245" s="50"/>
      <c r="G245" s="50"/>
      <c r="H245" s="50"/>
      <c r="I245" s="49"/>
      <c r="J245" s="25"/>
      <c r="K245" s="25"/>
      <c r="L245" s="19"/>
      <c r="M245" s="19"/>
    </row>
    <row r="246" spans="1:13" ht="12.75" customHeight="1">
      <c r="A246" s="19"/>
      <c r="B246" s="19"/>
      <c r="C246" s="19"/>
      <c r="D246" s="50"/>
      <c r="E246" s="48"/>
      <c r="F246" s="50"/>
      <c r="G246" s="50"/>
      <c r="H246" s="50"/>
      <c r="I246" s="49"/>
      <c r="J246" s="25"/>
      <c r="K246" s="25"/>
      <c r="L246" s="19"/>
      <c r="M246" s="19"/>
    </row>
    <row r="247" spans="1:13" ht="12.75" customHeight="1">
      <c r="A247" s="19"/>
      <c r="B247" s="19"/>
      <c r="C247" s="19"/>
      <c r="D247" s="50"/>
      <c r="E247" s="48"/>
      <c r="F247" s="50"/>
      <c r="G247" s="50"/>
      <c r="H247" s="50"/>
      <c r="I247" s="49"/>
      <c r="J247" s="25"/>
      <c r="K247" s="25"/>
      <c r="L247" s="19"/>
      <c r="M247" s="19"/>
    </row>
    <row r="248" spans="1:13" ht="12.75" customHeight="1">
      <c r="A248" s="19"/>
      <c r="B248" s="19"/>
      <c r="C248" s="19"/>
      <c r="D248" s="50"/>
      <c r="E248" s="48"/>
      <c r="F248" s="50"/>
      <c r="G248" s="50"/>
      <c r="H248" s="50"/>
      <c r="I248" s="49"/>
      <c r="J248" s="25"/>
      <c r="K248" s="25"/>
      <c r="L248" s="19"/>
      <c r="M248" s="19"/>
    </row>
    <row r="249" spans="1:13" ht="12.75" customHeight="1">
      <c r="A249" s="19"/>
      <c r="B249" s="19"/>
      <c r="C249" s="19"/>
      <c r="D249" s="50"/>
      <c r="E249" s="48"/>
      <c r="F249" s="50"/>
      <c r="G249" s="50"/>
      <c r="H249" s="50"/>
      <c r="I249" s="49"/>
      <c r="J249" s="25"/>
      <c r="K249" s="25"/>
      <c r="L249" s="19"/>
      <c r="M249" s="19"/>
    </row>
    <row r="250" spans="1:13" ht="12.75" customHeight="1">
      <c r="A250" s="19"/>
      <c r="B250" s="19"/>
      <c r="C250" s="19"/>
      <c r="D250" s="50"/>
      <c r="E250" s="48"/>
      <c r="F250" s="50"/>
      <c r="G250" s="50"/>
      <c r="H250" s="50"/>
      <c r="I250" s="49"/>
      <c r="J250" s="25"/>
      <c r="K250" s="25"/>
      <c r="L250" s="19"/>
      <c r="M250" s="19"/>
    </row>
    <row r="251" spans="1:13" ht="12.75" customHeight="1">
      <c r="A251" s="19"/>
      <c r="B251" s="19"/>
      <c r="C251" s="19"/>
      <c r="D251" s="50"/>
      <c r="E251" s="48"/>
      <c r="F251" s="50"/>
      <c r="G251" s="50"/>
      <c r="H251" s="50"/>
      <c r="I251" s="49"/>
      <c r="J251" s="25"/>
      <c r="K251" s="25"/>
      <c r="L251" s="19"/>
      <c r="M251" s="19"/>
    </row>
    <row r="252" spans="1:13" ht="12.75" customHeight="1">
      <c r="A252" s="19"/>
      <c r="B252" s="19"/>
      <c r="C252" s="19"/>
      <c r="D252" s="50"/>
      <c r="E252" s="48"/>
      <c r="F252" s="50"/>
      <c r="G252" s="50"/>
      <c r="H252" s="50"/>
      <c r="I252" s="49"/>
      <c r="J252" s="25"/>
      <c r="K252" s="25"/>
      <c r="L252" s="19"/>
      <c r="M252" s="19"/>
    </row>
    <row r="253" spans="1:13" ht="12.75" customHeight="1">
      <c r="A253" s="19"/>
      <c r="B253" s="19"/>
      <c r="C253" s="19"/>
      <c r="D253" s="50"/>
      <c r="E253" s="48"/>
      <c r="F253" s="50"/>
      <c r="G253" s="50"/>
      <c r="H253" s="50"/>
      <c r="I253" s="49"/>
      <c r="J253" s="25"/>
      <c r="K253" s="25"/>
      <c r="L253" s="19"/>
      <c r="M253" s="19"/>
    </row>
    <row r="254" spans="1:13" ht="12.75" customHeight="1">
      <c r="A254" s="19"/>
      <c r="B254" s="19"/>
      <c r="C254" s="19"/>
      <c r="D254" s="50"/>
      <c r="E254" s="48"/>
      <c r="F254" s="50"/>
      <c r="G254" s="50"/>
      <c r="H254" s="50"/>
      <c r="I254" s="49"/>
      <c r="J254" s="25"/>
      <c r="K254" s="25"/>
      <c r="L254" s="19"/>
      <c r="M254" s="19"/>
    </row>
    <row r="255" spans="1:13" ht="12.75" customHeight="1">
      <c r="A255" s="19"/>
      <c r="B255" s="19"/>
      <c r="C255" s="19"/>
      <c r="D255" s="50"/>
      <c r="E255" s="48"/>
      <c r="F255" s="50"/>
      <c r="G255" s="50"/>
      <c r="H255" s="50"/>
      <c r="I255" s="49"/>
      <c r="J255" s="25"/>
      <c r="K255" s="25"/>
      <c r="L255" s="19"/>
      <c r="M255" s="19"/>
    </row>
    <row r="256" spans="1:13" ht="12.75" customHeight="1">
      <c r="A256" s="19"/>
      <c r="B256" s="19"/>
      <c r="C256" s="19"/>
      <c r="D256" s="50"/>
      <c r="E256" s="48"/>
      <c r="F256" s="50"/>
      <c r="G256" s="50"/>
      <c r="H256" s="50"/>
      <c r="I256" s="49"/>
      <c r="J256" s="25"/>
      <c r="K256" s="25"/>
      <c r="L256" s="19"/>
      <c r="M256" s="19"/>
    </row>
    <row r="257" spans="1:13" ht="12.75" customHeight="1">
      <c r="A257" s="19"/>
      <c r="B257" s="19"/>
      <c r="C257" s="19"/>
      <c r="D257" s="50"/>
      <c r="E257" s="48"/>
      <c r="F257" s="50"/>
      <c r="G257" s="50"/>
      <c r="H257" s="50"/>
      <c r="I257" s="49"/>
      <c r="J257" s="25"/>
      <c r="K257" s="25"/>
      <c r="L257" s="19"/>
      <c r="M257" s="19"/>
    </row>
    <row r="258" spans="1:13" ht="12.75" customHeight="1">
      <c r="A258" s="19"/>
      <c r="B258" s="19"/>
      <c r="C258" s="19"/>
      <c r="D258" s="50"/>
      <c r="E258" s="48"/>
      <c r="F258" s="50"/>
      <c r="G258" s="50"/>
      <c r="H258" s="50"/>
      <c r="I258" s="49"/>
      <c r="J258" s="25"/>
      <c r="K258" s="25"/>
      <c r="L258" s="19"/>
      <c r="M258" s="19"/>
    </row>
    <row r="259" spans="1:13" ht="12.75" customHeight="1">
      <c r="A259" s="19"/>
      <c r="B259" s="19"/>
      <c r="C259" s="19"/>
      <c r="D259" s="50"/>
      <c r="E259" s="48"/>
      <c r="F259" s="50"/>
      <c r="G259" s="50"/>
      <c r="H259" s="50"/>
      <c r="I259" s="49"/>
      <c r="J259" s="25"/>
      <c r="K259" s="25"/>
      <c r="L259" s="19"/>
      <c r="M259" s="19"/>
    </row>
    <row r="260" spans="1:13" ht="12.75" customHeight="1">
      <c r="A260" s="19"/>
      <c r="B260" s="19"/>
      <c r="C260" s="19"/>
      <c r="D260" s="50"/>
      <c r="E260" s="48"/>
      <c r="F260" s="50"/>
      <c r="G260" s="50"/>
      <c r="H260" s="50"/>
      <c r="I260" s="49"/>
      <c r="J260" s="25"/>
      <c r="K260" s="25"/>
      <c r="L260" s="19"/>
      <c r="M260" s="19"/>
    </row>
    <row r="261" spans="1:13" ht="12.75" customHeight="1">
      <c r="A261" s="19"/>
      <c r="B261" s="19"/>
      <c r="C261" s="19"/>
      <c r="D261" s="50"/>
      <c r="E261" s="48"/>
      <c r="F261" s="50"/>
      <c r="G261" s="50"/>
      <c r="H261" s="50"/>
      <c r="I261" s="49"/>
      <c r="J261" s="25"/>
      <c r="K261" s="25"/>
      <c r="L261" s="19"/>
      <c r="M261" s="19"/>
    </row>
    <row r="262" spans="1:13" ht="12.75" customHeight="1">
      <c r="A262" s="19"/>
      <c r="B262" s="19"/>
      <c r="C262" s="19"/>
      <c r="D262" s="50"/>
      <c r="E262" s="48"/>
      <c r="F262" s="50"/>
      <c r="G262" s="50"/>
      <c r="H262" s="50"/>
      <c r="I262" s="49"/>
      <c r="J262" s="25"/>
      <c r="K262" s="25"/>
      <c r="L262" s="19"/>
      <c r="M262" s="19"/>
    </row>
    <row r="263" spans="1:13" ht="12.75" customHeight="1">
      <c r="A263" s="19"/>
      <c r="B263" s="19"/>
      <c r="C263" s="19"/>
      <c r="D263" s="50"/>
      <c r="E263" s="48"/>
      <c r="F263" s="50"/>
      <c r="G263" s="50"/>
      <c r="H263" s="50"/>
      <c r="I263" s="49"/>
      <c r="J263" s="25"/>
      <c r="K263" s="25"/>
      <c r="L263" s="19"/>
      <c r="M263" s="19"/>
    </row>
    <row r="264" spans="1:13" ht="12.75" customHeight="1">
      <c r="A264" s="19"/>
      <c r="B264" s="19"/>
      <c r="C264" s="19"/>
      <c r="D264" s="50"/>
      <c r="E264" s="48"/>
      <c r="F264" s="50"/>
      <c r="G264" s="50"/>
      <c r="H264" s="50"/>
      <c r="I264" s="49"/>
      <c r="J264" s="25"/>
      <c r="K264" s="25"/>
      <c r="L264" s="19"/>
      <c r="M264" s="19"/>
    </row>
    <row r="265" spans="1:13" ht="12.75" customHeight="1">
      <c r="A265" s="19"/>
      <c r="B265" s="19"/>
      <c r="C265" s="19"/>
      <c r="D265" s="50"/>
      <c r="E265" s="48"/>
      <c r="F265" s="50"/>
      <c r="G265" s="50"/>
      <c r="H265" s="50"/>
      <c r="I265" s="49"/>
      <c r="J265" s="25"/>
      <c r="K265" s="25"/>
      <c r="L265" s="19"/>
      <c r="M265" s="19"/>
    </row>
    <row r="266" spans="1:13" ht="12.75" customHeight="1">
      <c r="A266" s="19"/>
      <c r="B266" s="19"/>
      <c r="C266" s="19"/>
      <c r="D266" s="50"/>
      <c r="E266" s="48"/>
      <c r="F266" s="50"/>
      <c r="G266" s="50"/>
      <c r="H266" s="50"/>
      <c r="I266" s="49"/>
      <c r="J266" s="25"/>
      <c r="K266" s="25"/>
      <c r="L266" s="19"/>
      <c r="M266" s="19"/>
    </row>
    <row r="267" spans="1:13" ht="12.75" customHeight="1">
      <c r="A267" s="19"/>
      <c r="B267" s="19"/>
      <c r="C267" s="19"/>
      <c r="D267" s="50"/>
      <c r="E267" s="48"/>
      <c r="F267" s="50"/>
      <c r="G267" s="50"/>
      <c r="H267" s="50"/>
      <c r="I267" s="49"/>
      <c r="J267" s="25"/>
      <c r="K267" s="25"/>
      <c r="L267" s="19"/>
      <c r="M267" s="19"/>
    </row>
    <row r="268" spans="1:13" ht="12.75" customHeight="1">
      <c r="A268" s="19"/>
      <c r="B268" s="19"/>
      <c r="C268" s="19"/>
      <c r="D268" s="50"/>
      <c r="E268" s="48"/>
      <c r="F268" s="50"/>
      <c r="G268" s="50"/>
      <c r="H268" s="50"/>
      <c r="I268" s="49"/>
      <c r="J268" s="25"/>
      <c r="K268" s="25"/>
      <c r="L268" s="19"/>
      <c r="M268" s="19"/>
    </row>
    <row r="269" spans="1:13" ht="12.75" customHeight="1">
      <c r="A269" s="19"/>
      <c r="B269" s="19"/>
      <c r="C269" s="19"/>
      <c r="D269" s="50"/>
      <c r="E269" s="48"/>
      <c r="F269" s="50"/>
      <c r="G269" s="50"/>
      <c r="H269" s="50"/>
      <c r="I269" s="49"/>
      <c r="J269" s="25"/>
      <c r="K269" s="25"/>
      <c r="L269" s="19"/>
      <c r="M269" s="19"/>
    </row>
    <row r="270" spans="1:13" ht="12.75" customHeight="1">
      <c r="A270" s="19"/>
      <c r="B270" s="19"/>
      <c r="C270" s="19"/>
      <c r="D270" s="50"/>
      <c r="E270" s="48"/>
      <c r="F270" s="50"/>
      <c r="G270" s="50"/>
      <c r="H270" s="50"/>
      <c r="I270" s="49"/>
      <c r="J270" s="25"/>
      <c r="K270" s="25"/>
      <c r="L270" s="19"/>
      <c r="M270" s="19"/>
    </row>
    <row r="271" spans="1:13" ht="12.75" customHeight="1">
      <c r="A271" s="19"/>
      <c r="B271" s="19"/>
      <c r="C271" s="19"/>
      <c r="D271" s="50"/>
      <c r="E271" s="48"/>
      <c r="F271" s="50"/>
      <c r="G271" s="50"/>
      <c r="H271" s="50"/>
      <c r="I271" s="49"/>
      <c r="J271" s="25"/>
      <c r="K271" s="25"/>
      <c r="L271" s="19"/>
      <c r="M271" s="19"/>
    </row>
    <row r="272" spans="1:13" ht="12.75" customHeight="1">
      <c r="A272" s="19"/>
      <c r="B272" s="19"/>
      <c r="C272" s="19"/>
      <c r="D272" s="50"/>
      <c r="E272" s="48"/>
      <c r="F272" s="50"/>
      <c r="G272" s="50"/>
      <c r="H272" s="50"/>
      <c r="I272" s="49"/>
      <c r="J272" s="25"/>
      <c r="K272" s="25"/>
      <c r="L272" s="19"/>
      <c r="M272" s="19"/>
    </row>
    <row r="273" spans="1:13" ht="12.75" customHeight="1">
      <c r="A273" s="19"/>
      <c r="B273" s="19"/>
      <c r="C273" s="19"/>
      <c r="D273" s="50"/>
      <c r="E273" s="48"/>
      <c r="F273" s="50"/>
      <c r="G273" s="50"/>
      <c r="H273" s="50"/>
      <c r="I273" s="49"/>
      <c r="J273" s="25"/>
      <c r="K273" s="25"/>
      <c r="L273" s="19"/>
      <c r="M273" s="19"/>
    </row>
    <row r="274" spans="1:13" ht="12.75" customHeight="1">
      <c r="A274" s="19"/>
      <c r="B274" s="19"/>
      <c r="C274" s="19"/>
      <c r="D274" s="50"/>
      <c r="E274" s="48"/>
      <c r="F274" s="50"/>
      <c r="G274" s="50"/>
      <c r="H274" s="50"/>
      <c r="I274" s="49"/>
      <c r="J274" s="25"/>
      <c r="K274" s="25"/>
      <c r="L274" s="19"/>
      <c r="M274" s="19"/>
    </row>
    <row r="275" spans="1:13" ht="12.75" customHeight="1">
      <c r="A275" s="19"/>
      <c r="B275" s="19"/>
      <c r="C275" s="19"/>
      <c r="D275" s="50"/>
      <c r="E275" s="48"/>
      <c r="F275" s="50"/>
      <c r="G275" s="50"/>
      <c r="H275" s="50"/>
      <c r="I275" s="49"/>
      <c r="J275" s="25"/>
      <c r="K275" s="25"/>
      <c r="L275" s="19"/>
      <c r="M275" s="19"/>
    </row>
    <row r="276" spans="1:13" ht="12.75" customHeight="1">
      <c r="A276" s="19"/>
      <c r="B276" s="19"/>
      <c r="C276" s="19"/>
      <c r="D276" s="50"/>
      <c r="E276" s="48"/>
      <c r="F276" s="50"/>
      <c r="G276" s="50"/>
      <c r="H276" s="50"/>
      <c r="I276" s="49"/>
      <c r="J276" s="25"/>
      <c r="K276" s="25"/>
      <c r="L276" s="19"/>
      <c r="M276" s="19"/>
    </row>
    <row r="277" spans="1:13" ht="12.75" customHeight="1">
      <c r="A277" s="19"/>
      <c r="B277" s="19"/>
      <c r="C277" s="19"/>
      <c r="D277" s="50"/>
      <c r="E277" s="48"/>
      <c r="F277" s="50"/>
      <c r="G277" s="50"/>
      <c r="H277" s="50"/>
      <c r="I277" s="49"/>
      <c r="J277" s="25"/>
      <c r="K277" s="25"/>
      <c r="L277" s="19"/>
      <c r="M277" s="19"/>
    </row>
    <row r="278" spans="1:13" ht="12.75" customHeight="1">
      <c r="A278" s="19"/>
      <c r="B278" s="19"/>
      <c r="C278" s="19"/>
      <c r="D278" s="50"/>
      <c r="E278" s="48"/>
      <c r="F278" s="50"/>
      <c r="G278" s="50"/>
      <c r="H278" s="50"/>
      <c r="I278" s="49"/>
      <c r="J278" s="25"/>
      <c r="K278" s="25"/>
      <c r="L278" s="19"/>
      <c r="M278" s="19"/>
    </row>
    <row r="279" spans="1:13" ht="12.75" customHeight="1">
      <c r="A279" s="19"/>
      <c r="B279" s="19"/>
      <c r="C279" s="19"/>
      <c r="D279" s="50"/>
      <c r="E279" s="48"/>
      <c r="F279" s="50"/>
      <c r="G279" s="50"/>
      <c r="H279" s="50"/>
      <c r="I279" s="49"/>
      <c r="J279" s="25"/>
      <c r="K279" s="25"/>
      <c r="L279" s="19"/>
      <c r="M279" s="19"/>
    </row>
    <row r="280" spans="1:13" ht="12.75" customHeight="1">
      <c r="A280" s="19"/>
      <c r="B280" s="19"/>
      <c r="C280" s="19"/>
      <c r="D280" s="50"/>
      <c r="E280" s="48"/>
      <c r="F280" s="50"/>
      <c r="G280" s="50"/>
      <c r="H280" s="50"/>
      <c r="I280" s="49"/>
      <c r="J280" s="25"/>
      <c r="K280" s="25"/>
      <c r="L280" s="19"/>
      <c r="M280" s="19"/>
    </row>
    <row r="281" spans="1:13" ht="12.75" customHeight="1">
      <c r="A281" s="19"/>
      <c r="B281" s="19"/>
      <c r="C281" s="19"/>
      <c r="D281" s="50"/>
      <c r="E281" s="48"/>
      <c r="F281" s="50"/>
      <c r="G281" s="50"/>
      <c r="H281" s="50"/>
      <c r="I281" s="49"/>
      <c r="J281" s="25"/>
      <c r="K281" s="25"/>
      <c r="L281" s="19"/>
      <c r="M281" s="19"/>
    </row>
    <row r="282" spans="1:13" ht="12.75" customHeight="1">
      <c r="A282" s="19"/>
      <c r="B282" s="19"/>
      <c r="C282" s="19"/>
      <c r="D282" s="50"/>
      <c r="E282" s="48"/>
      <c r="F282" s="50"/>
      <c r="G282" s="50"/>
      <c r="H282" s="50"/>
      <c r="I282" s="49"/>
      <c r="J282" s="25"/>
      <c r="K282" s="25"/>
      <c r="L282" s="19"/>
      <c r="M282" s="19"/>
    </row>
    <row r="283" spans="1:13" ht="12.75" customHeight="1">
      <c r="A283" s="19"/>
      <c r="B283" s="19"/>
      <c r="C283" s="19"/>
      <c r="D283" s="50"/>
      <c r="E283" s="48"/>
      <c r="F283" s="50"/>
      <c r="G283" s="50"/>
      <c r="H283" s="50"/>
      <c r="I283" s="49"/>
      <c r="J283" s="25"/>
      <c r="K283" s="25"/>
      <c r="L283" s="19"/>
      <c r="M283" s="19"/>
    </row>
    <row r="284" spans="1:13" ht="12.75" customHeight="1">
      <c r="A284" s="19"/>
      <c r="B284" s="19"/>
      <c r="C284" s="19"/>
      <c r="D284" s="50"/>
      <c r="E284" s="48"/>
      <c r="F284" s="50"/>
      <c r="G284" s="50"/>
      <c r="H284" s="50"/>
      <c r="I284" s="49"/>
      <c r="J284" s="25"/>
      <c r="K284" s="25"/>
      <c r="L284" s="19"/>
      <c r="M284" s="19"/>
    </row>
    <row r="285" spans="1:13" ht="12.75" customHeight="1">
      <c r="A285" s="19"/>
      <c r="B285" s="19"/>
      <c r="C285" s="19"/>
      <c r="D285" s="50"/>
      <c r="E285" s="48"/>
      <c r="F285" s="50"/>
      <c r="G285" s="50"/>
      <c r="H285" s="50"/>
      <c r="I285" s="49"/>
      <c r="J285" s="25"/>
      <c r="K285" s="25"/>
      <c r="L285" s="19"/>
      <c r="M285" s="19"/>
    </row>
    <row r="286" spans="1:13" ht="12.75" customHeight="1">
      <c r="A286" s="19"/>
      <c r="B286" s="19"/>
      <c r="C286" s="19"/>
      <c r="D286" s="50"/>
      <c r="E286" s="48"/>
      <c r="F286" s="50"/>
      <c r="G286" s="50"/>
      <c r="H286" s="50"/>
      <c r="I286" s="49"/>
      <c r="J286" s="25"/>
      <c r="K286" s="25"/>
      <c r="L286" s="19"/>
      <c r="M286" s="19"/>
    </row>
    <row r="287" spans="1:13" ht="12.75" customHeight="1">
      <c r="A287" s="19"/>
      <c r="B287" s="19"/>
      <c r="C287" s="19"/>
      <c r="D287" s="50"/>
      <c r="E287" s="48"/>
      <c r="F287" s="50"/>
      <c r="G287" s="50"/>
      <c r="H287" s="50"/>
      <c r="I287" s="49"/>
      <c r="J287" s="25"/>
      <c r="K287" s="25"/>
      <c r="L287" s="19"/>
      <c r="M287" s="19"/>
    </row>
    <row r="288" spans="1:13" ht="12.75" customHeight="1">
      <c r="A288" s="19"/>
      <c r="B288" s="19"/>
      <c r="C288" s="19"/>
      <c r="D288" s="50"/>
      <c r="E288" s="48"/>
      <c r="F288" s="50"/>
      <c r="G288" s="50"/>
      <c r="H288" s="50"/>
      <c r="I288" s="49"/>
      <c r="J288" s="25"/>
      <c r="K288" s="25"/>
      <c r="L288" s="19"/>
      <c r="M288" s="19"/>
    </row>
    <row r="289" spans="1:13" ht="12.75" customHeight="1">
      <c r="A289" s="19"/>
      <c r="B289" s="19"/>
      <c r="C289" s="19"/>
      <c r="D289" s="50"/>
      <c r="E289" s="48"/>
      <c r="F289" s="50"/>
      <c r="G289" s="50"/>
      <c r="H289" s="50"/>
      <c r="I289" s="49"/>
      <c r="J289" s="25"/>
      <c r="K289" s="25"/>
      <c r="L289" s="19"/>
      <c r="M289" s="19"/>
    </row>
    <row r="290" spans="1:13" ht="12.75" customHeight="1">
      <c r="A290" s="19"/>
      <c r="B290" s="19"/>
      <c r="C290" s="19"/>
      <c r="D290" s="50"/>
      <c r="E290" s="48"/>
      <c r="F290" s="50"/>
      <c r="G290" s="50"/>
      <c r="H290" s="50"/>
      <c r="I290" s="49"/>
      <c r="J290" s="25"/>
      <c r="K290" s="25"/>
      <c r="L290" s="19"/>
      <c r="M290" s="19"/>
    </row>
    <row r="291" spans="1:13" ht="12.75" customHeight="1">
      <c r="A291" s="19"/>
      <c r="B291" s="19"/>
      <c r="C291" s="19"/>
      <c r="D291" s="50"/>
      <c r="E291" s="48"/>
      <c r="F291" s="50"/>
      <c r="G291" s="50"/>
      <c r="H291" s="50"/>
      <c r="I291" s="49"/>
      <c r="J291" s="25"/>
      <c r="K291" s="25"/>
      <c r="L291" s="19"/>
      <c r="M291" s="19"/>
    </row>
    <row r="292" spans="1:13" ht="12.75" customHeight="1">
      <c r="A292" s="19"/>
      <c r="B292" s="19"/>
      <c r="C292" s="19"/>
      <c r="D292" s="50"/>
      <c r="E292" s="48"/>
      <c r="F292" s="50"/>
      <c r="G292" s="50"/>
      <c r="H292" s="50"/>
      <c r="I292" s="49"/>
      <c r="J292" s="25"/>
      <c r="K292" s="25"/>
      <c r="L292" s="19"/>
      <c r="M292" s="19"/>
    </row>
    <row r="293" spans="1:13" ht="12.75" customHeight="1">
      <c r="A293" s="19"/>
      <c r="B293" s="19"/>
      <c r="C293" s="19"/>
      <c r="D293" s="50"/>
      <c r="E293" s="48"/>
      <c r="F293" s="50"/>
      <c r="G293" s="50"/>
      <c r="H293" s="50"/>
      <c r="I293" s="49"/>
      <c r="J293" s="25"/>
      <c r="K293" s="25"/>
      <c r="L293" s="19"/>
      <c r="M293" s="19"/>
    </row>
    <row r="294" spans="1:13" ht="12.75" customHeight="1">
      <c r="A294" s="19"/>
      <c r="B294" s="19"/>
      <c r="C294" s="19"/>
      <c r="D294" s="50"/>
      <c r="E294" s="48"/>
      <c r="F294" s="50"/>
      <c r="G294" s="50"/>
      <c r="H294" s="50"/>
      <c r="I294" s="49"/>
      <c r="J294" s="25"/>
      <c r="K294" s="25"/>
      <c r="L294" s="19"/>
      <c r="M294" s="19"/>
    </row>
    <row r="295" spans="1:13" ht="12.75" customHeight="1">
      <c r="A295" s="19"/>
      <c r="B295" s="19"/>
      <c r="C295" s="19"/>
      <c r="D295" s="50"/>
      <c r="E295" s="48"/>
      <c r="F295" s="50"/>
      <c r="G295" s="50"/>
      <c r="H295" s="50"/>
      <c r="I295" s="49"/>
      <c r="J295" s="25"/>
      <c r="K295" s="25"/>
      <c r="L295" s="19"/>
      <c r="M295" s="19"/>
    </row>
    <row r="296" spans="1:13" ht="12.75" customHeight="1">
      <c r="A296" s="19"/>
      <c r="B296" s="19"/>
      <c r="C296" s="19"/>
      <c r="D296" s="50"/>
      <c r="E296" s="48"/>
      <c r="F296" s="50"/>
      <c r="G296" s="50"/>
      <c r="H296" s="50"/>
      <c r="I296" s="49"/>
      <c r="J296" s="25"/>
      <c r="K296" s="25"/>
      <c r="L296" s="19"/>
      <c r="M296" s="19"/>
    </row>
    <row r="297" spans="1:13" ht="12.75" customHeight="1">
      <c r="A297" s="19"/>
      <c r="B297" s="19"/>
      <c r="C297" s="19"/>
      <c r="D297" s="50"/>
      <c r="E297" s="48"/>
      <c r="F297" s="50"/>
      <c r="G297" s="50"/>
      <c r="H297" s="50"/>
      <c r="I297" s="49"/>
      <c r="J297" s="25"/>
      <c r="K297" s="25"/>
      <c r="L297" s="19"/>
      <c r="M297" s="19"/>
    </row>
    <row r="298" spans="1:13" ht="12.75" customHeight="1">
      <c r="A298" s="19"/>
      <c r="B298" s="19"/>
      <c r="C298" s="19"/>
      <c r="D298" s="50"/>
      <c r="E298" s="48"/>
      <c r="F298" s="50"/>
      <c r="G298" s="50"/>
      <c r="H298" s="50"/>
      <c r="I298" s="49"/>
      <c r="J298" s="25"/>
      <c r="K298" s="25"/>
      <c r="L298" s="19"/>
      <c r="M298" s="19"/>
    </row>
    <row r="299" spans="1:13" ht="12.75" customHeight="1">
      <c r="A299" s="19"/>
      <c r="B299" s="19"/>
      <c r="C299" s="19"/>
      <c r="D299" s="50"/>
      <c r="E299" s="48"/>
      <c r="F299" s="50"/>
      <c r="G299" s="50"/>
      <c r="H299" s="50"/>
      <c r="I299" s="49"/>
      <c r="J299" s="25"/>
      <c r="K299" s="25"/>
      <c r="L299" s="19"/>
      <c r="M299" s="19"/>
    </row>
    <row r="300" spans="1:13" ht="12.75" customHeight="1">
      <c r="A300" s="19"/>
      <c r="B300" s="19"/>
      <c r="C300" s="19"/>
      <c r="D300" s="50"/>
      <c r="E300" s="48"/>
      <c r="F300" s="50"/>
      <c r="G300" s="50"/>
      <c r="H300" s="50"/>
      <c r="I300" s="49"/>
      <c r="J300" s="25"/>
      <c r="K300" s="25"/>
      <c r="L300" s="19"/>
      <c r="M300" s="19"/>
    </row>
    <row r="301" spans="1:13" ht="12.75" customHeight="1">
      <c r="A301" s="19"/>
      <c r="B301" s="19"/>
      <c r="C301" s="19"/>
      <c r="D301" s="50"/>
      <c r="E301" s="48"/>
      <c r="F301" s="50"/>
      <c r="G301" s="50"/>
      <c r="H301" s="50"/>
      <c r="I301" s="49"/>
      <c r="J301" s="25"/>
      <c r="K301" s="25"/>
      <c r="L301" s="19"/>
      <c r="M301" s="19"/>
    </row>
    <row r="302" spans="1:13" ht="12.75" customHeight="1">
      <c r="A302" s="19"/>
      <c r="B302" s="19"/>
      <c r="C302" s="19"/>
      <c r="D302" s="50"/>
      <c r="E302" s="48"/>
      <c r="F302" s="50"/>
      <c r="G302" s="50"/>
      <c r="H302" s="50"/>
      <c r="I302" s="49"/>
      <c r="J302" s="25"/>
      <c r="K302" s="25"/>
      <c r="L302" s="19"/>
      <c r="M302" s="19"/>
    </row>
    <row r="303" spans="1:13" ht="12.75" customHeight="1">
      <c r="A303" s="19"/>
      <c r="B303" s="19"/>
      <c r="C303" s="19"/>
      <c r="D303" s="50"/>
      <c r="E303" s="48"/>
      <c r="F303" s="50"/>
      <c r="G303" s="50"/>
      <c r="H303" s="50"/>
      <c r="I303" s="49"/>
      <c r="J303" s="25"/>
      <c r="K303" s="25"/>
      <c r="L303" s="19"/>
      <c r="M303" s="19"/>
    </row>
    <row r="304" spans="1:13" ht="12.75" customHeight="1">
      <c r="A304" s="19"/>
      <c r="B304" s="19"/>
      <c r="C304" s="19"/>
      <c r="D304" s="50"/>
      <c r="E304" s="48"/>
      <c r="F304" s="50"/>
      <c r="G304" s="50"/>
      <c r="H304" s="50"/>
      <c r="I304" s="49"/>
      <c r="J304" s="25"/>
      <c r="K304" s="25"/>
      <c r="L304" s="19"/>
      <c r="M304" s="19"/>
    </row>
    <row r="305" spans="1:13" ht="12.75" customHeight="1">
      <c r="A305" s="19"/>
      <c r="B305" s="19"/>
      <c r="C305" s="19"/>
      <c r="D305" s="50"/>
      <c r="E305" s="48"/>
      <c r="F305" s="50"/>
      <c r="G305" s="50"/>
      <c r="H305" s="50"/>
      <c r="I305" s="49"/>
      <c r="J305" s="25"/>
      <c r="K305" s="25"/>
      <c r="L305" s="19"/>
      <c r="M305" s="19"/>
    </row>
    <row r="306" spans="1:13" ht="12.75" customHeight="1">
      <c r="A306" s="19"/>
      <c r="B306" s="19"/>
      <c r="C306" s="19"/>
      <c r="D306" s="50"/>
      <c r="E306" s="48"/>
      <c r="F306" s="50"/>
      <c r="G306" s="50"/>
      <c r="H306" s="50"/>
      <c r="I306" s="49"/>
      <c r="J306" s="25"/>
      <c r="K306" s="25"/>
      <c r="L306" s="19"/>
      <c r="M306" s="19"/>
    </row>
    <row r="307" spans="1:13" ht="12.75" customHeight="1">
      <c r="A307" s="19"/>
      <c r="B307" s="19"/>
      <c r="C307" s="19"/>
      <c r="D307" s="50"/>
      <c r="E307" s="48"/>
      <c r="F307" s="50"/>
      <c r="G307" s="50"/>
      <c r="H307" s="50"/>
      <c r="I307" s="49"/>
      <c r="J307" s="25"/>
      <c r="K307" s="25"/>
      <c r="L307" s="19"/>
      <c r="M307" s="19"/>
    </row>
    <row r="308" spans="1:13" ht="12.75" customHeight="1">
      <c r="A308" s="19"/>
      <c r="B308" s="19"/>
      <c r="C308" s="19"/>
      <c r="D308" s="50"/>
      <c r="E308" s="48"/>
      <c r="F308" s="50"/>
      <c r="G308" s="50"/>
      <c r="H308" s="50"/>
      <c r="I308" s="49"/>
      <c r="J308" s="25"/>
      <c r="K308" s="25"/>
      <c r="L308" s="19"/>
      <c r="M308" s="19"/>
    </row>
    <row r="309" spans="1:13" ht="12.75" customHeight="1">
      <c r="A309" s="19"/>
      <c r="B309" s="19"/>
      <c r="C309" s="19"/>
      <c r="D309" s="50"/>
      <c r="E309" s="48"/>
      <c r="F309" s="50"/>
      <c r="G309" s="50"/>
      <c r="H309" s="50"/>
      <c r="I309" s="49"/>
      <c r="J309" s="25"/>
      <c r="K309" s="25"/>
      <c r="L309" s="19"/>
      <c r="M309" s="19"/>
    </row>
    <row r="310" spans="1:13" ht="12.75" customHeight="1">
      <c r="A310" s="19"/>
      <c r="B310" s="19"/>
      <c r="C310" s="19"/>
      <c r="D310" s="50"/>
      <c r="E310" s="48"/>
      <c r="F310" s="50"/>
      <c r="G310" s="50"/>
      <c r="H310" s="50"/>
      <c r="I310" s="49"/>
      <c r="J310" s="25"/>
      <c r="K310" s="25"/>
      <c r="L310" s="19"/>
      <c r="M310" s="19"/>
    </row>
    <row r="311" spans="1:13" ht="12.75" customHeight="1">
      <c r="A311" s="19"/>
      <c r="B311" s="19"/>
      <c r="C311" s="19"/>
      <c r="D311" s="50"/>
      <c r="E311" s="48"/>
      <c r="F311" s="50"/>
      <c r="G311" s="50"/>
      <c r="H311" s="50"/>
      <c r="I311" s="49"/>
      <c r="J311" s="25"/>
      <c r="K311" s="25"/>
      <c r="L311" s="19"/>
      <c r="M311" s="19"/>
    </row>
    <row r="312" spans="1:13" ht="12.75" customHeight="1">
      <c r="A312" s="19"/>
      <c r="B312" s="19"/>
      <c r="C312" s="19"/>
      <c r="D312" s="50"/>
      <c r="E312" s="48"/>
      <c r="F312" s="50"/>
      <c r="G312" s="50"/>
      <c r="H312" s="50"/>
      <c r="I312" s="49"/>
      <c r="J312" s="25"/>
      <c r="K312" s="25"/>
      <c r="L312" s="19"/>
      <c r="M312" s="19"/>
    </row>
    <row r="313" spans="1:13" ht="12.75" customHeight="1">
      <c r="A313" s="19"/>
      <c r="B313" s="19"/>
      <c r="C313" s="19"/>
      <c r="D313" s="50"/>
      <c r="E313" s="48"/>
      <c r="F313" s="50"/>
      <c r="G313" s="50"/>
      <c r="H313" s="50"/>
      <c r="I313" s="49"/>
      <c r="J313" s="25"/>
      <c r="K313" s="25"/>
      <c r="L313" s="19"/>
      <c r="M313" s="19"/>
    </row>
    <row r="314" spans="1:13" ht="12.75" customHeight="1">
      <c r="A314" s="19"/>
      <c r="B314" s="19"/>
      <c r="C314" s="19"/>
      <c r="D314" s="50"/>
      <c r="E314" s="48"/>
      <c r="F314" s="50"/>
      <c r="G314" s="50"/>
      <c r="H314" s="50"/>
      <c r="I314" s="49"/>
      <c r="J314" s="25"/>
      <c r="K314" s="25"/>
      <c r="L314" s="19"/>
      <c r="M314" s="19"/>
    </row>
    <row r="315" spans="1:13" ht="12.75" customHeight="1">
      <c r="A315" s="19"/>
      <c r="B315" s="19"/>
      <c r="C315" s="19"/>
      <c r="D315" s="50"/>
      <c r="E315" s="48"/>
      <c r="F315" s="50"/>
      <c r="G315" s="50"/>
      <c r="H315" s="50"/>
      <c r="I315" s="49"/>
      <c r="J315" s="25"/>
      <c r="K315" s="25"/>
      <c r="L315" s="19"/>
      <c r="M315" s="19"/>
    </row>
    <row r="316" spans="1:13" ht="12.75" customHeight="1">
      <c r="A316" s="19"/>
      <c r="B316" s="19"/>
      <c r="C316" s="19"/>
      <c r="D316" s="50"/>
      <c r="E316" s="48"/>
      <c r="F316" s="50"/>
      <c r="G316" s="50"/>
      <c r="H316" s="50"/>
      <c r="I316" s="49"/>
      <c r="J316" s="25"/>
      <c r="K316" s="25"/>
      <c r="L316" s="19"/>
      <c r="M316" s="19"/>
    </row>
    <row r="317" spans="1:13" ht="12.75" customHeight="1">
      <c r="A317" s="19"/>
      <c r="B317" s="19"/>
      <c r="C317" s="19"/>
      <c r="D317" s="50"/>
      <c r="E317" s="48"/>
      <c r="F317" s="50"/>
      <c r="G317" s="50"/>
      <c r="H317" s="50"/>
      <c r="I317" s="49"/>
      <c r="J317" s="25"/>
      <c r="K317" s="25"/>
      <c r="L317" s="19"/>
      <c r="M317" s="19"/>
    </row>
    <row r="318" spans="1:13" ht="12.75" customHeight="1">
      <c r="A318" s="19"/>
      <c r="B318" s="19"/>
      <c r="C318" s="19"/>
      <c r="D318" s="50"/>
      <c r="E318" s="48"/>
      <c r="F318" s="50"/>
      <c r="G318" s="50"/>
      <c r="H318" s="50"/>
      <c r="I318" s="49"/>
      <c r="J318" s="25"/>
      <c r="K318" s="25"/>
      <c r="L318" s="19"/>
      <c r="M318" s="19"/>
    </row>
    <row r="319" spans="1:13" ht="12.75" customHeight="1">
      <c r="A319" s="19"/>
      <c r="B319" s="19"/>
      <c r="C319" s="19"/>
      <c r="D319" s="50"/>
      <c r="E319" s="48"/>
      <c r="F319" s="50"/>
      <c r="G319" s="50"/>
      <c r="H319" s="50"/>
      <c r="I319" s="49"/>
      <c r="J319" s="25"/>
      <c r="K319" s="25"/>
      <c r="L319" s="19"/>
      <c r="M319" s="19"/>
    </row>
    <row r="320" spans="1:13" ht="12.75" customHeight="1">
      <c r="A320" s="19"/>
      <c r="B320" s="19"/>
      <c r="C320" s="19"/>
      <c r="D320" s="50"/>
      <c r="E320" s="48"/>
      <c r="F320" s="50"/>
      <c r="G320" s="50"/>
      <c r="H320" s="50"/>
      <c r="I320" s="49"/>
      <c r="J320" s="25"/>
      <c r="K320" s="25"/>
      <c r="L320" s="19"/>
      <c r="M320" s="19"/>
    </row>
    <row r="321" spans="1:13" ht="12.75" customHeight="1">
      <c r="A321" s="19"/>
      <c r="B321" s="19"/>
      <c r="C321" s="19"/>
      <c r="D321" s="50"/>
      <c r="E321" s="48"/>
      <c r="F321" s="50"/>
      <c r="G321" s="50"/>
      <c r="H321" s="50"/>
      <c r="I321" s="49"/>
      <c r="J321" s="25"/>
      <c r="K321" s="25"/>
      <c r="L321" s="19"/>
      <c r="M321" s="19"/>
    </row>
    <row r="322" spans="1:13" ht="12.75" customHeight="1">
      <c r="A322" s="19"/>
      <c r="B322" s="19"/>
      <c r="C322" s="19"/>
      <c r="D322" s="50"/>
      <c r="E322" s="48"/>
      <c r="F322" s="50"/>
      <c r="G322" s="50"/>
      <c r="H322" s="50"/>
      <c r="I322" s="49"/>
      <c r="J322" s="25"/>
      <c r="K322" s="25"/>
      <c r="L322" s="19"/>
      <c r="M322" s="19"/>
    </row>
    <row r="323" spans="1:13" ht="12.75" customHeight="1">
      <c r="A323" s="19"/>
      <c r="B323" s="19"/>
      <c r="C323" s="19"/>
      <c r="D323" s="50"/>
      <c r="E323" s="48"/>
      <c r="F323" s="50"/>
      <c r="G323" s="50"/>
      <c r="H323" s="50"/>
      <c r="I323" s="49"/>
      <c r="J323" s="25"/>
      <c r="K323" s="25"/>
      <c r="L323" s="19"/>
      <c r="M323" s="19"/>
    </row>
    <row r="324" spans="1:13" ht="12.75" customHeight="1">
      <c r="A324" s="19"/>
      <c r="B324" s="19"/>
      <c r="C324" s="19"/>
      <c r="D324" s="50"/>
      <c r="E324" s="48"/>
      <c r="F324" s="50"/>
      <c r="G324" s="50"/>
      <c r="H324" s="50"/>
      <c r="I324" s="49"/>
      <c r="J324" s="25"/>
      <c r="K324" s="25"/>
      <c r="L324" s="19"/>
      <c r="M324" s="19"/>
    </row>
    <row r="325" spans="1:13" ht="12.75" customHeight="1">
      <c r="A325" s="19"/>
      <c r="B325" s="19"/>
      <c r="C325" s="19"/>
      <c r="D325" s="50"/>
      <c r="E325" s="48"/>
      <c r="F325" s="50"/>
      <c r="G325" s="50"/>
      <c r="H325" s="50"/>
      <c r="I325" s="49"/>
      <c r="J325" s="25"/>
      <c r="K325" s="25"/>
      <c r="L325" s="19"/>
      <c r="M325" s="19"/>
    </row>
    <row r="326" spans="1:13" ht="12.75" customHeight="1">
      <c r="A326" s="19"/>
      <c r="B326" s="19"/>
      <c r="C326" s="19"/>
      <c r="D326" s="50"/>
      <c r="E326" s="48"/>
      <c r="F326" s="50"/>
      <c r="G326" s="50"/>
      <c r="H326" s="50"/>
      <c r="I326" s="49"/>
      <c r="J326" s="25"/>
      <c r="K326" s="25"/>
      <c r="L326" s="19"/>
      <c r="M326" s="19"/>
    </row>
    <row r="327" spans="1:13" ht="12.75" customHeight="1">
      <c r="A327" s="19"/>
      <c r="B327" s="19"/>
      <c r="C327" s="19"/>
      <c r="D327" s="50"/>
      <c r="E327" s="48"/>
      <c r="F327" s="50"/>
      <c r="G327" s="50"/>
      <c r="H327" s="50"/>
      <c r="I327" s="49"/>
      <c r="J327" s="25"/>
      <c r="K327" s="25"/>
      <c r="L327" s="19"/>
      <c r="M327" s="19"/>
    </row>
    <row r="328" spans="1:13" ht="12.75" customHeight="1">
      <c r="A328" s="19"/>
      <c r="B328" s="19"/>
      <c r="C328" s="19"/>
      <c r="D328" s="50"/>
      <c r="E328" s="48"/>
      <c r="F328" s="50"/>
      <c r="G328" s="50"/>
      <c r="H328" s="50"/>
      <c r="I328" s="49"/>
      <c r="J328" s="25"/>
      <c r="K328" s="25"/>
      <c r="L328" s="19"/>
      <c r="M328" s="19"/>
    </row>
    <row r="329" spans="1:13" ht="12.75" customHeight="1">
      <c r="A329" s="19"/>
      <c r="B329" s="19"/>
      <c r="C329" s="19"/>
      <c r="D329" s="50"/>
      <c r="E329" s="48"/>
      <c r="F329" s="50"/>
      <c r="G329" s="50"/>
      <c r="H329" s="50"/>
      <c r="I329" s="49"/>
      <c r="J329" s="25"/>
      <c r="K329" s="25"/>
      <c r="L329" s="19"/>
      <c r="M329" s="19"/>
    </row>
    <row r="330" spans="1:13" ht="12.75" customHeight="1">
      <c r="A330" s="19"/>
      <c r="B330" s="19"/>
      <c r="C330" s="19"/>
      <c r="D330" s="50"/>
      <c r="E330" s="48"/>
      <c r="F330" s="50"/>
      <c r="G330" s="50"/>
      <c r="H330" s="50"/>
      <c r="I330" s="49"/>
      <c r="J330" s="25"/>
      <c r="K330" s="25"/>
      <c r="L330" s="19"/>
      <c r="M330" s="19"/>
    </row>
    <row r="331" spans="1:13" ht="12.75" customHeight="1">
      <c r="A331" s="19"/>
      <c r="B331" s="19"/>
      <c r="C331" s="19"/>
      <c r="D331" s="50"/>
      <c r="E331" s="48"/>
      <c r="F331" s="50"/>
      <c r="G331" s="50"/>
      <c r="H331" s="50"/>
      <c r="I331" s="49"/>
      <c r="J331" s="25"/>
      <c r="K331" s="25"/>
      <c r="L331" s="19"/>
      <c r="M331" s="19"/>
    </row>
    <row r="332" spans="1:13" ht="12.75" customHeight="1">
      <c r="A332" s="19"/>
      <c r="B332" s="19"/>
      <c r="C332" s="19"/>
      <c r="D332" s="50"/>
      <c r="E332" s="48"/>
      <c r="F332" s="50"/>
      <c r="G332" s="50"/>
      <c r="H332" s="50"/>
      <c r="I332" s="49"/>
      <c r="J332" s="25"/>
      <c r="K332" s="25"/>
      <c r="L332" s="19"/>
      <c r="M332" s="19"/>
    </row>
    <row r="333" spans="1:13" ht="12.75" customHeight="1">
      <c r="A333" s="19"/>
      <c r="B333" s="19"/>
      <c r="C333" s="19"/>
      <c r="D333" s="50"/>
      <c r="E333" s="48"/>
      <c r="F333" s="50"/>
      <c r="G333" s="50"/>
      <c r="H333" s="50"/>
      <c r="I333" s="49"/>
      <c r="J333" s="25"/>
      <c r="K333" s="25"/>
      <c r="L333" s="19"/>
      <c r="M333" s="19"/>
    </row>
    <row r="334" spans="1:13" ht="12.75" customHeight="1">
      <c r="A334" s="19"/>
      <c r="B334" s="19"/>
      <c r="C334" s="19"/>
      <c r="D334" s="50"/>
      <c r="E334" s="48"/>
      <c r="F334" s="50"/>
      <c r="G334" s="50"/>
      <c r="H334" s="50"/>
      <c r="I334" s="49"/>
      <c r="J334" s="25"/>
      <c r="K334" s="25"/>
      <c r="L334" s="19"/>
      <c r="M334" s="19"/>
    </row>
    <row r="335" spans="1:13" ht="12.75" customHeight="1">
      <c r="A335" s="19"/>
      <c r="B335" s="19"/>
      <c r="C335" s="19"/>
      <c r="D335" s="50"/>
      <c r="E335" s="48"/>
      <c r="F335" s="50"/>
      <c r="G335" s="50"/>
      <c r="H335" s="50"/>
      <c r="I335" s="49"/>
      <c r="J335" s="25"/>
      <c r="K335" s="25"/>
      <c r="L335" s="19"/>
      <c r="M335" s="19"/>
    </row>
    <row r="336" spans="1:13" ht="12.75" customHeight="1">
      <c r="A336" s="19"/>
      <c r="B336" s="19"/>
      <c r="C336" s="19"/>
      <c r="D336" s="50"/>
      <c r="E336" s="48"/>
      <c r="F336" s="50"/>
      <c r="G336" s="50"/>
      <c r="H336" s="50"/>
      <c r="I336" s="49"/>
      <c r="J336" s="25"/>
      <c r="K336" s="25"/>
      <c r="L336" s="19"/>
      <c r="M336" s="19"/>
    </row>
    <row r="337" spans="1:13" ht="12.75" customHeight="1">
      <c r="A337" s="19"/>
      <c r="B337" s="19"/>
      <c r="C337" s="19"/>
      <c r="D337" s="50"/>
      <c r="E337" s="48"/>
      <c r="F337" s="50"/>
      <c r="G337" s="50"/>
      <c r="H337" s="50"/>
      <c r="I337" s="49"/>
      <c r="J337" s="25"/>
      <c r="K337" s="25"/>
      <c r="L337" s="19"/>
      <c r="M337" s="19"/>
    </row>
    <row r="338" spans="1:13" ht="12.75" customHeight="1">
      <c r="A338" s="19"/>
      <c r="B338" s="19"/>
      <c r="C338" s="19"/>
      <c r="D338" s="50"/>
      <c r="E338" s="48"/>
      <c r="F338" s="50"/>
      <c r="G338" s="50"/>
      <c r="H338" s="50"/>
      <c r="I338" s="49"/>
      <c r="J338" s="25"/>
      <c r="K338" s="25"/>
      <c r="L338" s="19"/>
      <c r="M338" s="19"/>
    </row>
    <row r="339" spans="1:13" ht="12.75" customHeight="1">
      <c r="A339" s="19"/>
      <c r="B339" s="19"/>
      <c r="C339" s="19"/>
      <c r="D339" s="50"/>
      <c r="E339" s="48"/>
      <c r="F339" s="50"/>
      <c r="G339" s="50"/>
      <c r="H339" s="50"/>
      <c r="I339" s="49"/>
      <c r="J339" s="25"/>
      <c r="K339" s="25"/>
      <c r="L339" s="19"/>
      <c r="M339" s="19"/>
    </row>
    <row r="340" spans="1:13" ht="12.75" customHeight="1">
      <c r="A340" s="19"/>
      <c r="B340" s="19"/>
      <c r="C340" s="19"/>
      <c r="D340" s="50"/>
      <c r="E340" s="48"/>
      <c r="F340" s="50"/>
      <c r="G340" s="50"/>
      <c r="H340" s="50"/>
      <c r="I340" s="49"/>
      <c r="J340" s="25"/>
      <c r="K340" s="25"/>
      <c r="L340" s="19"/>
      <c r="M340" s="19"/>
    </row>
    <row r="341" spans="1:13" ht="12.75" customHeight="1">
      <c r="A341" s="19"/>
      <c r="B341" s="19"/>
      <c r="C341" s="19"/>
      <c r="D341" s="50"/>
      <c r="E341" s="48"/>
      <c r="F341" s="50"/>
      <c r="G341" s="50"/>
      <c r="H341" s="50"/>
      <c r="I341" s="49"/>
      <c r="J341" s="25"/>
      <c r="K341" s="25"/>
      <c r="L341" s="19"/>
      <c r="M341" s="19"/>
    </row>
    <row r="342" spans="1:13" ht="12.75" customHeight="1">
      <c r="A342" s="19"/>
      <c r="B342" s="19"/>
      <c r="C342" s="19"/>
      <c r="D342" s="50"/>
      <c r="E342" s="48"/>
      <c r="F342" s="50"/>
      <c r="G342" s="50"/>
      <c r="H342" s="50"/>
      <c r="I342" s="49"/>
      <c r="J342" s="25"/>
      <c r="K342" s="25"/>
      <c r="L342" s="19"/>
      <c r="M342" s="19"/>
    </row>
    <row r="343" spans="1:13" ht="12.75" customHeight="1">
      <c r="A343" s="19"/>
      <c r="B343" s="19"/>
      <c r="C343" s="19"/>
      <c r="D343" s="50"/>
      <c r="E343" s="48"/>
      <c r="F343" s="50"/>
      <c r="G343" s="50"/>
      <c r="H343" s="50"/>
      <c r="I343" s="49"/>
      <c r="J343" s="25"/>
      <c r="K343" s="25"/>
      <c r="L343" s="19"/>
      <c r="M343" s="19"/>
    </row>
    <row r="344" spans="1:13" ht="12.75" customHeight="1">
      <c r="A344" s="19"/>
      <c r="B344" s="19"/>
      <c r="C344" s="19"/>
      <c r="D344" s="50"/>
      <c r="E344" s="48"/>
      <c r="F344" s="50"/>
      <c r="G344" s="50"/>
      <c r="H344" s="50"/>
      <c r="I344" s="49"/>
      <c r="J344" s="25"/>
      <c r="K344" s="25"/>
      <c r="L344" s="19"/>
      <c r="M344" s="19"/>
    </row>
    <row r="345" spans="1:13" ht="12.75" customHeight="1">
      <c r="A345" s="19"/>
      <c r="B345" s="19"/>
      <c r="C345" s="19"/>
      <c r="D345" s="50"/>
      <c r="E345" s="48"/>
      <c r="F345" s="50"/>
      <c r="G345" s="50"/>
      <c r="H345" s="50"/>
      <c r="I345" s="49"/>
      <c r="J345" s="25"/>
      <c r="K345" s="25"/>
      <c r="L345" s="19"/>
      <c r="M345" s="19"/>
    </row>
    <row r="346" spans="1:13" ht="12.75" customHeight="1">
      <c r="A346" s="19"/>
      <c r="B346" s="19"/>
      <c r="C346" s="19"/>
      <c r="D346" s="50"/>
      <c r="E346" s="48"/>
      <c r="F346" s="50"/>
      <c r="G346" s="50"/>
      <c r="H346" s="50"/>
      <c r="I346" s="49"/>
      <c r="J346" s="25"/>
      <c r="K346" s="25"/>
      <c r="L346" s="19"/>
      <c r="M346" s="19"/>
    </row>
    <row r="347" spans="1:13" ht="12.75" customHeight="1">
      <c r="A347" s="19"/>
      <c r="B347" s="19"/>
      <c r="C347" s="19"/>
      <c r="D347" s="50"/>
      <c r="E347" s="48"/>
      <c r="F347" s="50"/>
      <c r="G347" s="50"/>
      <c r="H347" s="50"/>
      <c r="I347" s="49"/>
      <c r="J347" s="25"/>
      <c r="K347" s="25"/>
      <c r="L347" s="19"/>
      <c r="M347" s="19"/>
    </row>
    <row r="348" spans="1:13" ht="12.75" customHeight="1">
      <c r="A348" s="19"/>
      <c r="B348" s="19"/>
      <c r="C348" s="19"/>
      <c r="D348" s="50"/>
      <c r="E348" s="48"/>
      <c r="F348" s="50"/>
      <c r="G348" s="50"/>
      <c r="H348" s="50"/>
      <c r="I348" s="49"/>
      <c r="J348" s="25"/>
      <c r="K348" s="25"/>
      <c r="L348" s="19"/>
      <c r="M348" s="19"/>
    </row>
    <row r="349" spans="1:13" ht="12.75" customHeight="1">
      <c r="A349" s="19"/>
      <c r="B349" s="19"/>
      <c r="C349" s="19"/>
      <c r="D349" s="50"/>
      <c r="E349" s="48"/>
      <c r="F349" s="50"/>
      <c r="G349" s="50"/>
      <c r="H349" s="50"/>
      <c r="I349" s="49"/>
      <c r="J349" s="25"/>
      <c r="K349" s="25"/>
      <c r="L349" s="19"/>
      <c r="M349" s="19"/>
    </row>
    <row r="350" spans="1:13" ht="12.75" customHeight="1">
      <c r="A350" s="19"/>
      <c r="B350" s="19"/>
      <c r="C350" s="19"/>
      <c r="D350" s="50"/>
      <c r="E350" s="48"/>
      <c r="F350" s="50"/>
      <c r="G350" s="50"/>
      <c r="H350" s="50"/>
      <c r="I350" s="49"/>
      <c r="J350" s="25"/>
      <c r="K350" s="25"/>
      <c r="L350" s="19"/>
      <c r="M350" s="19"/>
    </row>
    <row r="351" spans="1:13" ht="12.75" customHeight="1">
      <c r="A351" s="19"/>
      <c r="B351" s="19"/>
      <c r="C351" s="19"/>
      <c r="D351" s="50"/>
      <c r="E351" s="48"/>
      <c r="F351" s="50"/>
      <c r="G351" s="50"/>
      <c r="H351" s="50"/>
      <c r="I351" s="49"/>
      <c r="J351" s="25"/>
      <c r="K351" s="25"/>
      <c r="L351" s="19"/>
      <c r="M351" s="19"/>
    </row>
    <row r="352" spans="1:13" ht="12.75" customHeight="1">
      <c r="A352" s="19"/>
      <c r="B352" s="19"/>
      <c r="C352" s="19"/>
      <c r="D352" s="50"/>
      <c r="E352" s="48"/>
      <c r="F352" s="50"/>
      <c r="G352" s="50"/>
      <c r="H352" s="50"/>
      <c r="I352" s="49"/>
      <c r="J352" s="25"/>
      <c r="K352" s="25"/>
      <c r="L352" s="19"/>
      <c r="M352" s="19"/>
    </row>
    <row r="353" spans="1:13" ht="12.75" customHeight="1">
      <c r="A353" s="19"/>
      <c r="B353" s="19"/>
      <c r="C353" s="19"/>
      <c r="D353" s="50"/>
      <c r="E353" s="48"/>
      <c r="F353" s="50"/>
      <c r="G353" s="50"/>
      <c r="H353" s="50"/>
      <c r="I353" s="49"/>
      <c r="J353" s="25"/>
      <c r="K353" s="25"/>
      <c r="L353" s="19"/>
      <c r="M353" s="19"/>
    </row>
    <row r="354" spans="1:13" ht="12.75" customHeight="1">
      <c r="A354" s="19"/>
      <c r="B354" s="19"/>
      <c r="C354" s="19"/>
      <c r="D354" s="50"/>
      <c r="E354" s="48"/>
      <c r="F354" s="50"/>
      <c r="G354" s="50"/>
      <c r="H354" s="50"/>
      <c r="I354" s="49"/>
      <c r="J354" s="25"/>
      <c r="K354" s="25"/>
      <c r="L354" s="19"/>
      <c r="M354" s="19"/>
    </row>
    <row r="355" spans="1:13" ht="12.75" customHeight="1">
      <c r="A355" s="19"/>
      <c r="B355" s="19"/>
      <c r="C355" s="19"/>
      <c r="D355" s="50"/>
      <c r="E355" s="48"/>
      <c r="F355" s="50"/>
      <c r="G355" s="50"/>
      <c r="H355" s="50"/>
      <c r="I355" s="49"/>
      <c r="J355" s="25"/>
      <c r="K355" s="25"/>
      <c r="L355" s="19"/>
      <c r="M355" s="19"/>
    </row>
    <row r="356" spans="1:13" ht="12.75" customHeight="1">
      <c r="A356" s="19"/>
      <c r="B356" s="19"/>
      <c r="C356" s="19"/>
      <c r="D356" s="50"/>
      <c r="E356" s="48"/>
      <c r="F356" s="50"/>
      <c r="G356" s="50"/>
      <c r="H356" s="50"/>
      <c r="I356" s="49"/>
      <c r="J356" s="25"/>
      <c r="K356" s="25"/>
      <c r="L356" s="19"/>
      <c r="M356" s="19"/>
    </row>
    <row r="357" spans="1:13" ht="12.75" customHeight="1">
      <c r="A357" s="19"/>
      <c r="B357" s="19"/>
      <c r="C357" s="19"/>
      <c r="D357" s="50"/>
      <c r="E357" s="48"/>
      <c r="F357" s="50"/>
      <c r="G357" s="50"/>
      <c r="H357" s="50"/>
      <c r="I357" s="49"/>
      <c r="J357" s="25"/>
      <c r="K357" s="25"/>
      <c r="L357" s="19"/>
      <c r="M357" s="19"/>
    </row>
    <row r="358" spans="1:13" ht="12.75" customHeight="1">
      <c r="A358" s="19"/>
      <c r="B358" s="19"/>
      <c r="C358" s="19"/>
      <c r="D358" s="50"/>
      <c r="E358" s="48"/>
      <c r="F358" s="50"/>
      <c r="G358" s="50"/>
      <c r="H358" s="50"/>
      <c r="I358" s="49"/>
      <c r="J358" s="25"/>
      <c r="K358" s="25"/>
      <c r="L358" s="19"/>
      <c r="M358" s="19"/>
    </row>
    <row r="359" spans="1:13" ht="12.75" customHeight="1">
      <c r="A359" s="19"/>
      <c r="B359" s="19"/>
      <c r="C359" s="19"/>
      <c r="D359" s="50"/>
      <c r="E359" s="48"/>
      <c r="F359" s="50"/>
      <c r="G359" s="50"/>
      <c r="H359" s="50"/>
      <c r="I359" s="49"/>
      <c r="J359" s="25"/>
      <c r="K359" s="25"/>
      <c r="L359" s="19"/>
      <c r="M359" s="19"/>
    </row>
    <row r="360" spans="1:13" ht="12.75" customHeight="1">
      <c r="A360" s="19"/>
      <c r="B360" s="19"/>
      <c r="C360" s="19"/>
      <c r="D360" s="50"/>
      <c r="E360" s="48"/>
      <c r="F360" s="50"/>
      <c r="G360" s="50"/>
      <c r="H360" s="50"/>
      <c r="I360" s="49"/>
      <c r="J360" s="25"/>
      <c r="K360" s="25"/>
      <c r="L360" s="19"/>
      <c r="M360" s="19"/>
    </row>
    <row r="361" spans="1:13" ht="12.75" customHeight="1">
      <c r="A361" s="19"/>
      <c r="B361" s="19"/>
      <c r="C361" s="19"/>
      <c r="D361" s="50"/>
      <c r="E361" s="48"/>
      <c r="F361" s="50"/>
      <c r="G361" s="50"/>
      <c r="H361" s="50"/>
      <c r="I361" s="49"/>
      <c r="J361" s="25"/>
      <c r="K361" s="25"/>
      <c r="L361" s="19"/>
      <c r="M361" s="19"/>
    </row>
    <row r="362" spans="1:13" ht="12.75" customHeight="1">
      <c r="A362" s="19"/>
      <c r="B362" s="19"/>
      <c r="C362" s="19"/>
      <c r="D362" s="50"/>
      <c r="E362" s="48"/>
      <c r="F362" s="50"/>
      <c r="G362" s="50"/>
      <c r="H362" s="50"/>
      <c r="I362" s="49"/>
      <c r="J362" s="25"/>
      <c r="K362" s="25"/>
      <c r="L362" s="19"/>
      <c r="M362" s="19"/>
    </row>
    <row r="363" spans="1:13" ht="12.75" customHeight="1">
      <c r="A363" s="19"/>
      <c r="B363" s="19"/>
      <c r="C363" s="19"/>
      <c r="D363" s="50"/>
      <c r="E363" s="48"/>
      <c r="F363" s="50"/>
      <c r="G363" s="50"/>
      <c r="H363" s="50"/>
      <c r="I363" s="49"/>
      <c r="J363" s="25"/>
      <c r="K363" s="25"/>
      <c r="L363" s="19"/>
      <c r="M363" s="19"/>
    </row>
    <row r="364" spans="1:13" ht="12.75" customHeight="1">
      <c r="A364" s="19"/>
      <c r="B364" s="19"/>
      <c r="C364" s="19"/>
      <c r="D364" s="50"/>
      <c r="E364" s="48"/>
      <c r="F364" s="50"/>
      <c r="G364" s="50"/>
      <c r="H364" s="50"/>
      <c r="I364" s="49"/>
      <c r="J364" s="25"/>
      <c r="K364" s="25"/>
      <c r="L364" s="19"/>
      <c r="M364" s="19"/>
    </row>
    <row r="365" spans="1:13" ht="12.75" customHeight="1">
      <c r="A365" s="19"/>
      <c r="B365" s="19"/>
      <c r="C365" s="19"/>
      <c r="D365" s="50"/>
      <c r="E365" s="48"/>
      <c r="F365" s="50"/>
      <c r="G365" s="50"/>
      <c r="H365" s="50"/>
      <c r="I365" s="49"/>
      <c r="J365" s="25"/>
      <c r="K365" s="25"/>
      <c r="L365" s="19"/>
      <c r="M365" s="19"/>
    </row>
    <row r="366" spans="1:13" ht="12.75" customHeight="1">
      <c r="A366" s="19"/>
      <c r="B366" s="19"/>
      <c r="C366" s="19"/>
      <c r="D366" s="50"/>
      <c r="E366" s="48"/>
      <c r="F366" s="50"/>
      <c r="G366" s="50"/>
      <c r="H366" s="50"/>
      <c r="I366" s="49"/>
      <c r="J366" s="25"/>
      <c r="K366" s="25"/>
      <c r="L366" s="19"/>
      <c r="M366" s="19"/>
    </row>
    <row r="367" spans="1:13" ht="12.75" customHeight="1">
      <c r="A367" s="19"/>
      <c r="B367" s="19"/>
      <c r="C367" s="19"/>
      <c r="D367" s="50"/>
      <c r="E367" s="48"/>
      <c r="F367" s="50"/>
      <c r="G367" s="50"/>
      <c r="H367" s="50"/>
      <c r="I367" s="49"/>
      <c r="J367" s="25"/>
      <c r="K367" s="25"/>
      <c r="L367" s="19"/>
      <c r="M367" s="19"/>
    </row>
    <row r="368" spans="1:13" ht="12.75" customHeight="1">
      <c r="A368" s="19"/>
      <c r="B368" s="19"/>
      <c r="C368" s="19"/>
      <c r="D368" s="50"/>
      <c r="E368" s="48"/>
      <c r="F368" s="50"/>
      <c r="G368" s="50"/>
      <c r="H368" s="50"/>
      <c r="I368" s="49"/>
      <c r="J368" s="25"/>
      <c r="K368" s="25"/>
      <c r="L368" s="19"/>
      <c r="M368" s="19"/>
    </row>
    <row r="369" spans="1:13" ht="12.75" customHeight="1">
      <c r="A369" s="19"/>
      <c r="B369" s="19"/>
      <c r="C369" s="19"/>
      <c r="D369" s="50"/>
      <c r="E369" s="48"/>
      <c r="F369" s="50"/>
      <c r="G369" s="50"/>
      <c r="H369" s="50"/>
      <c r="I369" s="49"/>
      <c r="J369" s="25"/>
      <c r="K369" s="25"/>
      <c r="L369" s="19"/>
      <c r="M369" s="19"/>
    </row>
    <row r="370" spans="1:13" ht="12.75" customHeight="1">
      <c r="A370" s="19"/>
      <c r="B370" s="19"/>
      <c r="C370" s="19"/>
      <c r="D370" s="50"/>
      <c r="E370" s="48"/>
      <c r="F370" s="50"/>
      <c r="G370" s="50"/>
      <c r="H370" s="50"/>
      <c r="I370" s="49"/>
      <c r="J370" s="25"/>
      <c r="K370" s="25"/>
      <c r="L370" s="19"/>
      <c r="M370" s="19"/>
    </row>
    <row r="371" spans="1:13" ht="12.75" customHeight="1">
      <c r="A371" s="19"/>
      <c r="B371" s="19"/>
      <c r="C371" s="19"/>
      <c r="D371" s="50"/>
      <c r="E371" s="48"/>
      <c r="F371" s="50"/>
      <c r="G371" s="50"/>
      <c r="H371" s="50"/>
      <c r="I371" s="49"/>
      <c r="J371" s="25"/>
      <c r="K371" s="25"/>
      <c r="L371" s="19"/>
      <c r="M371" s="19"/>
    </row>
    <row r="372" spans="1:13" ht="12.75" customHeight="1">
      <c r="A372" s="19"/>
      <c r="B372" s="19"/>
      <c r="C372" s="19"/>
      <c r="D372" s="50"/>
      <c r="E372" s="48"/>
      <c r="F372" s="50"/>
      <c r="G372" s="50"/>
      <c r="H372" s="50"/>
      <c r="I372" s="49"/>
      <c r="J372" s="25"/>
      <c r="K372" s="25"/>
      <c r="L372" s="19"/>
      <c r="M372" s="19"/>
    </row>
    <row r="373" spans="1:13" ht="12.75" customHeight="1">
      <c r="A373" s="19"/>
      <c r="B373" s="19"/>
      <c r="C373" s="19"/>
      <c r="D373" s="50"/>
      <c r="E373" s="48"/>
      <c r="F373" s="50"/>
      <c r="G373" s="50"/>
      <c r="H373" s="50"/>
      <c r="I373" s="49"/>
      <c r="J373" s="25"/>
      <c r="K373" s="25"/>
      <c r="L373" s="19"/>
      <c r="M373" s="19"/>
    </row>
    <row r="374" spans="1:13" ht="12.75" customHeight="1">
      <c r="A374" s="19"/>
      <c r="B374" s="19"/>
      <c r="C374" s="19"/>
      <c r="D374" s="50"/>
      <c r="E374" s="48"/>
      <c r="F374" s="50"/>
      <c r="G374" s="50"/>
      <c r="H374" s="50"/>
      <c r="I374" s="49"/>
      <c r="J374" s="25"/>
      <c r="K374" s="25"/>
      <c r="L374" s="19"/>
      <c r="M374" s="19"/>
    </row>
    <row r="375" spans="1:13" ht="12.75" customHeight="1">
      <c r="A375" s="19"/>
      <c r="B375" s="19"/>
      <c r="C375" s="19"/>
      <c r="D375" s="50"/>
      <c r="E375" s="48"/>
      <c r="F375" s="50"/>
      <c r="G375" s="50"/>
      <c r="H375" s="50"/>
      <c r="I375" s="49"/>
      <c r="J375" s="25"/>
      <c r="K375" s="25"/>
      <c r="L375" s="19"/>
      <c r="M375" s="19"/>
    </row>
    <row r="376" spans="1:13" ht="12.75" customHeight="1">
      <c r="A376" s="19"/>
      <c r="B376" s="19"/>
      <c r="C376" s="19"/>
      <c r="D376" s="50"/>
      <c r="E376" s="48"/>
      <c r="F376" s="50"/>
      <c r="G376" s="50"/>
      <c r="H376" s="50"/>
      <c r="I376" s="49"/>
      <c r="J376" s="25"/>
      <c r="K376" s="25"/>
      <c r="L376" s="19"/>
      <c r="M376" s="19"/>
    </row>
    <row r="377" spans="1:13" ht="12.75" customHeight="1">
      <c r="A377" s="19"/>
      <c r="B377" s="19"/>
      <c r="C377" s="19"/>
      <c r="D377" s="50"/>
      <c r="E377" s="48"/>
      <c r="F377" s="50"/>
      <c r="G377" s="50"/>
      <c r="H377" s="50"/>
      <c r="I377" s="49"/>
      <c r="J377" s="25"/>
      <c r="K377" s="25"/>
      <c r="L377" s="19"/>
      <c r="M377" s="19"/>
    </row>
    <row r="378" spans="1:13" ht="12.75" customHeight="1">
      <c r="A378" s="19"/>
      <c r="B378" s="19"/>
      <c r="C378" s="19"/>
      <c r="D378" s="50"/>
      <c r="E378" s="48"/>
      <c r="F378" s="50"/>
      <c r="G378" s="50"/>
      <c r="H378" s="50"/>
      <c r="I378" s="49"/>
      <c r="J378" s="25"/>
      <c r="K378" s="25"/>
      <c r="L378" s="19"/>
      <c r="M378" s="19"/>
    </row>
    <row r="379" spans="1:13" ht="12.75" customHeight="1">
      <c r="A379" s="19"/>
      <c r="B379" s="19"/>
      <c r="C379" s="19"/>
      <c r="D379" s="50"/>
      <c r="E379" s="48"/>
      <c r="F379" s="50"/>
      <c r="G379" s="50"/>
      <c r="H379" s="50"/>
      <c r="I379" s="49"/>
      <c r="J379" s="25"/>
      <c r="K379" s="25"/>
      <c r="L379" s="19"/>
      <c r="M379" s="19"/>
    </row>
    <row r="380" spans="1:13" ht="12.75" customHeight="1">
      <c r="A380" s="19"/>
      <c r="B380" s="19"/>
      <c r="C380" s="19"/>
      <c r="D380" s="50"/>
      <c r="E380" s="48"/>
      <c r="F380" s="50"/>
      <c r="G380" s="50"/>
      <c r="H380" s="50"/>
      <c r="I380" s="49"/>
      <c r="J380" s="25"/>
      <c r="K380" s="25"/>
      <c r="L380" s="19"/>
      <c r="M380" s="19"/>
    </row>
    <row r="381" spans="1:13" ht="12.75" customHeight="1">
      <c r="A381" s="19"/>
      <c r="B381" s="19"/>
      <c r="C381" s="19"/>
      <c r="D381" s="50"/>
      <c r="E381" s="48"/>
      <c r="F381" s="50"/>
      <c r="G381" s="50"/>
      <c r="H381" s="50"/>
      <c r="I381" s="49"/>
      <c r="J381" s="25"/>
      <c r="K381" s="25"/>
      <c r="L381" s="19"/>
      <c r="M381" s="19"/>
    </row>
    <row r="382" spans="1:13" ht="12.75" customHeight="1">
      <c r="A382" s="19"/>
      <c r="B382" s="19"/>
      <c r="C382" s="19"/>
      <c r="D382" s="50"/>
      <c r="E382" s="48"/>
      <c r="F382" s="50"/>
      <c r="G382" s="50"/>
      <c r="H382" s="50"/>
      <c r="I382" s="49"/>
      <c r="J382" s="25"/>
      <c r="K382" s="25"/>
      <c r="L382" s="19"/>
      <c r="M382" s="19"/>
    </row>
    <row r="383" spans="1:13" ht="12.75" customHeight="1">
      <c r="A383" s="19"/>
      <c r="B383" s="19"/>
      <c r="C383" s="19"/>
      <c r="D383" s="50"/>
      <c r="E383" s="48"/>
      <c r="F383" s="50"/>
      <c r="G383" s="50"/>
      <c r="H383" s="50"/>
      <c r="I383" s="49"/>
      <c r="J383" s="25"/>
      <c r="K383" s="25"/>
      <c r="L383" s="19"/>
      <c r="M383" s="19"/>
    </row>
    <row r="384" spans="1:13" ht="12.75" customHeight="1">
      <c r="A384" s="19"/>
      <c r="B384" s="19"/>
      <c r="C384" s="19"/>
      <c r="D384" s="50"/>
      <c r="E384" s="48"/>
      <c r="F384" s="50"/>
      <c r="G384" s="50"/>
      <c r="H384" s="50"/>
      <c r="I384" s="49"/>
      <c r="J384" s="25"/>
      <c r="K384" s="25"/>
      <c r="L384" s="19"/>
      <c r="M384" s="19"/>
    </row>
    <row r="385" spans="1:13" ht="12.75" customHeight="1">
      <c r="A385" s="19"/>
      <c r="B385" s="19"/>
      <c r="C385" s="19"/>
      <c r="D385" s="50"/>
      <c r="E385" s="48"/>
      <c r="F385" s="50"/>
      <c r="G385" s="50"/>
      <c r="H385" s="50"/>
      <c r="I385" s="49"/>
      <c r="J385" s="25"/>
      <c r="K385" s="25"/>
      <c r="L385" s="19"/>
      <c r="M385" s="19"/>
    </row>
    <row r="386" spans="1:13" ht="12.75" customHeight="1">
      <c r="A386" s="19"/>
      <c r="B386" s="19"/>
      <c r="C386" s="19"/>
      <c r="D386" s="50"/>
      <c r="E386" s="48"/>
      <c r="F386" s="50"/>
      <c r="G386" s="50"/>
      <c r="H386" s="50"/>
      <c r="I386" s="49"/>
      <c r="J386" s="25"/>
      <c r="K386" s="25"/>
      <c r="L386" s="19"/>
      <c r="M386" s="19"/>
    </row>
    <row r="387" spans="1:13" ht="12.75" customHeight="1">
      <c r="A387" s="19"/>
      <c r="B387" s="19"/>
      <c r="C387" s="19"/>
      <c r="D387" s="50"/>
      <c r="E387" s="48"/>
      <c r="F387" s="50"/>
      <c r="G387" s="50"/>
      <c r="H387" s="50"/>
      <c r="I387" s="49"/>
      <c r="J387" s="25"/>
      <c r="K387" s="25"/>
      <c r="L387" s="19"/>
      <c r="M387" s="19"/>
    </row>
    <row r="388" spans="1:13" ht="12.75" customHeight="1">
      <c r="A388" s="19"/>
      <c r="B388" s="19"/>
      <c r="C388" s="19"/>
      <c r="D388" s="50"/>
      <c r="E388" s="48"/>
      <c r="F388" s="50"/>
      <c r="G388" s="50"/>
      <c r="H388" s="50"/>
      <c r="I388" s="49"/>
      <c r="J388" s="25"/>
      <c r="K388" s="25"/>
      <c r="L388" s="19"/>
      <c r="M388" s="19"/>
    </row>
    <row r="389" spans="1:13" ht="12.75" customHeight="1">
      <c r="A389" s="19"/>
      <c r="B389" s="19"/>
      <c r="C389" s="19"/>
      <c r="D389" s="50"/>
      <c r="E389" s="48"/>
      <c r="F389" s="50"/>
      <c r="G389" s="50"/>
      <c r="H389" s="50"/>
      <c r="I389" s="49"/>
      <c r="J389" s="25"/>
      <c r="K389" s="25"/>
      <c r="L389" s="19"/>
      <c r="M389" s="19"/>
    </row>
    <row r="390" spans="1:13" ht="12.75" customHeight="1">
      <c r="A390" s="19"/>
      <c r="B390" s="19"/>
      <c r="C390" s="19"/>
      <c r="D390" s="50"/>
      <c r="E390" s="48"/>
      <c r="F390" s="50"/>
      <c r="G390" s="50"/>
      <c r="H390" s="50"/>
      <c r="I390" s="49"/>
      <c r="J390" s="25"/>
      <c r="K390" s="25"/>
      <c r="L390" s="19"/>
      <c r="M390" s="19"/>
    </row>
    <row r="391" spans="1:13" ht="12.75" customHeight="1">
      <c r="A391" s="19"/>
      <c r="B391" s="19"/>
      <c r="C391" s="19"/>
      <c r="D391" s="50"/>
      <c r="E391" s="48"/>
      <c r="F391" s="50"/>
      <c r="G391" s="50"/>
      <c r="H391" s="50"/>
      <c r="I391" s="49"/>
      <c r="J391" s="25"/>
      <c r="K391" s="25"/>
      <c r="L391" s="19"/>
      <c r="M391" s="19"/>
    </row>
    <row r="392" spans="1:13" ht="12.75" customHeight="1">
      <c r="A392" s="19"/>
      <c r="B392" s="19"/>
      <c r="C392" s="19"/>
      <c r="D392" s="50"/>
      <c r="E392" s="48"/>
      <c r="F392" s="50"/>
      <c r="G392" s="50"/>
      <c r="H392" s="50"/>
      <c r="I392" s="49"/>
      <c r="J392" s="25"/>
      <c r="K392" s="25"/>
      <c r="L392" s="19"/>
      <c r="M392" s="19"/>
    </row>
    <row r="393" spans="1:13" ht="12.75" customHeight="1">
      <c r="A393" s="19"/>
      <c r="B393" s="19"/>
      <c r="C393" s="19"/>
      <c r="D393" s="50"/>
      <c r="E393" s="48"/>
      <c r="F393" s="50"/>
      <c r="G393" s="50"/>
      <c r="H393" s="50"/>
      <c r="I393" s="49"/>
      <c r="J393" s="25"/>
      <c r="K393" s="25"/>
      <c r="L393" s="19"/>
      <c r="M393" s="19"/>
    </row>
    <row r="394" spans="1:13" ht="12.75" customHeight="1">
      <c r="A394" s="19"/>
      <c r="B394" s="19"/>
      <c r="C394" s="19"/>
      <c r="D394" s="50"/>
      <c r="E394" s="48"/>
      <c r="F394" s="50"/>
      <c r="G394" s="50"/>
      <c r="H394" s="50"/>
      <c r="I394" s="49"/>
      <c r="J394" s="25"/>
      <c r="K394" s="25"/>
      <c r="L394" s="19"/>
      <c r="M394" s="19"/>
    </row>
    <row r="395" spans="1:13" ht="12.75" customHeight="1">
      <c r="A395" s="19"/>
      <c r="B395" s="19"/>
      <c r="C395" s="19"/>
      <c r="D395" s="50"/>
      <c r="E395" s="48"/>
      <c r="F395" s="50"/>
      <c r="G395" s="50"/>
      <c r="H395" s="50"/>
      <c r="I395" s="49"/>
      <c r="J395" s="25"/>
      <c r="K395" s="25"/>
      <c r="L395" s="19"/>
      <c r="M395" s="19"/>
    </row>
    <row r="396" spans="1:13" ht="12.75" customHeight="1">
      <c r="A396" s="19"/>
      <c r="B396" s="19"/>
      <c r="C396" s="19"/>
      <c r="D396" s="50"/>
      <c r="E396" s="48"/>
      <c r="F396" s="50"/>
      <c r="G396" s="50"/>
      <c r="H396" s="50"/>
      <c r="I396" s="49"/>
      <c r="J396" s="25"/>
      <c r="K396" s="25"/>
      <c r="L396" s="19"/>
      <c r="M396" s="19"/>
    </row>
    <row r="397" spans="1:13" ht="12.75" customHeight="1">
      <c r="A397" s="19"/>
      <c r="B397" s="19"/>
      <c r="C397" s="19"/>
      <c r="D397" s="50"/>
      <c r="E397" s="48"/>
      <c r="F397" s="50"/>
      <c r="G397" s="50"/>
      <c r="H397" s="50"/>
      <c r="I397" s="49"/>
      <c r="J397" s="25"/>
      <c r="K397" s="25"/>
      <c r="L397" s="19"/>
      <c r="M397" s="19"/>
    </row>
    <row r="398" spans="1:13" ht="12.75" customHeight="1">
      <c r="A398" s="19"/>
      <c r="B398" s="19"/>
      <c r="C398" s="19"/>
      <c r="D398" s="50"/>
      <c r="E398" s="48"/>
      <c r="F398" s="50"/>
      <c r="G398" s="50"/>
      <c r="H398" s="50"/>
      <c r="I398" s="49"/>
      <c r="J398" s="25"/>
      <c r="K398" s="25"/>
      <c r="L398" s="19"/>
      <c r="M398" s="19"/>
    </row>
    <row r="399" spans="1:13" ht="12.75" customHeight="1">
      <c r="A399" s="19"/>
      <c r="B399" s="19"/>
      <c r="C399" s="19"/>
      <c r="D399" s="50"/>
      <c r="E399" s="48"/>
      <c r="F399" s="50"/>
      <c r="G399" s="50"/>
      <c r="H399" s="50"/>
      <c r="I399" s="49"/>
      <c r="J399" s="25"/>
      <c r="K399" s="25"/>
      <c r="L399" s="19"/>
      <c r="M399" s="19"/>
    </row>
    <row r="400" spans="1:13" ht="12.75" customHeight="1">
      <c r="A400" s="19"/>
      <c r="B400" s="19"/>
      <c r="C400" s="19"/>
      <c r="D400" s="50"/>
      <c r="E400" s="48"/>
      <c r="F400" s="50"/>
      <c r="G400" s="50"/>
      <c r="H400" s="50"/>
      <c r="I400" s="49"/>
      <c r="J400" s="25"/>
      <c r="K400" s="25"/>
      <c r="L400" s="19"/>
      <c r="M400" s="19"/>
    </row>
    <row r="401" spans="1:13" ht="12.75" customHeight="1">
      <c r="A401" s="19"/>
      <c r="B401" s="19"/>
      <c r="C401" s="19"/>
      <c r="D401" s="50"/>
      <c r="E401" s="48"/>
      <c r="F401" s="50"/>
      <c r="G401" s="50"/>
      <c r="H401" s="50"/>
      <c r="I401" s="49"/>
      <c r="J401" s="25"/>
      <c r="K401" s="25"/>
      <c r="L401" s="19"/>
      <c r="M401" s="19"/>
    </row>
    <row r="402" spans="1:13" ht="12.75" customHeight="1">
      <c r="A402" s="19"/>
      <c r="B402" s="19"/>
      <c r="C402" s="19"/>
      <c r="D402" s="50"/>
      <c r="E402" s="48"/>
      <c r="F402" s="50"/>
      <c r="G402" s="50"/>
      <c r="H402" s="50"/>
      <c r="I402" s="49"/>
      <c r="J402" s="25"/>
      <c r="K402" s="25"/>
      <c r="L402" s="19"/>
      <c r="M402" s="19"/>
    </row>
    <row r="403" spans="1:13" ht="12.75" customHeight="1">
      <c r="A403" s="19"/>
      <c r="B403" s="19"/>
      <c r="C403" s="19"/>
      <c r="D403" s="50"/>
      <c r="E403" s="48"/>
      <c r="F403" s="50"/>
      <c r="G403" s="50"/>
      <c r="H403" s="50"/>
      <c r="I403" s="49"/>
      <c r="J403" s="25"/>
      <c r="K403" s="25"/>
      <c r="L403" s="19"/>
      <c r="M403" s="19"/>
    </row>
    <row r="404" spans="1:13" ht="12.75" customHeight="1">
      <c r="A404" s="19"/>
      <c r="B404" s="19"/>
      <c r="C404" s="19"/>
      <c r="D404" s="50"/>
      <c r="E404" s="48"/>
      <c r="F404" s="50"/>
      <c r="G404" s="50"/>
      <c r="H404" s="50"/>
      <c r="I404" s="49"/>
      <c r="J404" s="25"/>
      <c r="K404" s="25"/>
      <c r="L404" s="19"/>
      <c r="M404" s="19"/>
    </row>
    <row r="405" spans="1:13" ht="12.75" customHeight="1">
      <c r="A405" s="19"/>
      <c r="B405" s="19"/>
      <c r="C405" s="19"/>
      <c r="D405" s="50"/>
      <c r="E405" s="48"/>
      <c r="F405" s="50"/>
      <c r="G405" s="50"/>
      <c r="H405" s="50"/>
      <c r="I405" s="49"/>
      <c r="J405" s="25"/>
      <c r="K405" s="25"/>
      <c r="L405" s="19"/>
      <c r="M405" s="19"/>
    </row>
    <row r="406" spans="1:13" ht="12.75" customHeight="1">
      <c r="A406" s="19"/>
      <c r="B406" s="19"/>
      <c r="C406" s="19"/>
      <c r="D406" s="50"/>
      <c r="E406" s="48"/>
      <c r="F406" s="50"/>
      <c r="G406" s="50"/>
      <c r="H406" s="50"/>
      <c r="I406" s="49"/>
      <c r="J406" s="25"/>
      <c r="K406" s="25"/>
      <c r="L406" s="19"/>
      <c r="M406" s="19"/>
    </row>
    <row r="407" spans="1:13" ht="12.75" customHeight="1">
      <c r="A407" s="19"/>
      <c r="B407" s="19"/>
      <c r="C407" s="19"/>
      <c r="D407" s="50"/>
      <c r="E407" s="48"/>
      <c r="F407" s="50"/>
      <c r="G407" s="50"/>
      <c r="H407" s="50"/>
      <c r="I407" s="49"/>
      <c r="J407" s="25"/>
      <c r="K407" s="25"/>
      <c r="L407" s="19"/>
      <c r="M407" s="19"/>
    </row>
    <row r="408" spans="1:13" ht="12.75" customHeight="1">
      <c r="A408" s="19"/>
      <c r="B408" s="19"/>
      <c r="C408" s="19"/>
      <c r="D408" s="50"/>
      <c r="E408" s="48"/>
      <c r="F408" s="50"/>
      <c r="G408" s="50"/>
      <c r="H408" s="50"/>
      <c r="I408" s="49"/>
      <c r="J408" s="25"/>
      <c r="K408" s="25"/>
      <c r="L408" s="19"/>
      <c r="M408" s="19"/>
    </row>
    <row r="409" spans="1:13" ht="12.75" customHeight="1">
      <c r="A409" s="19"/>
      <c r="B409" s="19"/>
      <c r="C409" s="19"/>
      <c r="D409" s="50"/>
      <c r="E409" s="48"/>
      <c r="F409" s="50"/>
      <c r="G409" s="50"/>
      <c r="H409" s="50"/>
      <c r="I409" s="49"/>
      <c r="J409" s="25"/>
      <c r="K409" s="25"/>
      <c r="L409" s="19"/>
      <c r="M409" s="19"/>
    </row>
    <row r="410" spans="1:13" ht="12.75" customHeight="1">
      <c r="A410" s="19"/>
      <c r="B410" s="19"/>
      <c r="C410" s="19"/>
      <c r="D410" s="50"/>
      <c r="E410" s="48"/>
      <c r="F410" s="50"/>
      <c r="G410" s="50"/>
      <c r="H410" s="50"/>
      <c r="I410" s="49"/>
      <c r="J410" s="25"/>
      <c r="K410" s="25"/>
      <c r="L410" s="19"/>
      <c r="M410" s="19"/>
    </row>
    <row r="411" spans="1:13" ht="12.75" customHeight="1">
      <c r="A411" s="19"/>
      <c r="B411" s="19"/>
      <c r="C411" s="19"/>
      <c r="D411" s="50"/>
      <c r="E411" s="48"/>
      <c r="F411" s="50"/>
      <c r="G411" s="50"/>
      <c r="H411" s="50"/>
      <c r="I411" s="49"/>
      <c r="J411" s="25"/>
      <c r="K411" s="25"/>
      <c r="L411" s="19"/>
      <c r="M411" s="19"/>
    </row>
    <row r="412" spans="1:13" ht="12.75" customHeight="1">
      <c r="A412" s="19"/>
      <c r="B412" s="19"/>
      <c r="C412" s="19"/>
      <c r="D412" s="50"/>
      <c r="E412" s="48"/>
      <c r="F412" s="50"/>
      <c r="G412" s="50"/>
      <c r="H412" s="50"/>
      <c r="I412" s="49"/>
      <c r="J412" s="25"/>
      <c r="K412" s="25"/>
      <c r="L412" s="19"/>
      <c r="M412" s="19"/>
    </row>
    <row r="413" spans="1:13" ht="12.75" customHeight="1">
      <c r="A413" s="19"/>
      <c r="B413" s="19"/>
      <c r="C413" s="19"/>
      <c r="D413" s="50"/>
      <c r="E413" s="48"/>
      <c r="F413" s="50"/>
      <c r="G413" s="50"/>
      <c r="H413" s="50"/>
      <c r="I413" s="49"/>
      <c r="J413" s="25"/>
      <c r="K413" s="25"/>
      <c r="L413" s="19"/>
      <c r="M413" s="19"/>
    </row>
    <row r="414" spans="1:13" ht="12.75" customHeight="1">
      <c r="A414" s="19"/>
      <c r="B414" s="19"/>
      <c r="C414" s="19"/>
      <c r="D414" s="50"/>
      <c r="E414" s="48"/>
      <c r="F414" s="50"/>
      <c r="G414" s="50"/>
      <c r="H414" s="50"/>
      <c r="I414" s="49"/>
      <c r="J414" s="25"/>
      <c r="K414" s="25"/>
      <c r="L414" s="19"/>
      <c r="M414" s="19"/>
    </row>
    <row r="415" spans="1:13" ht="12.75" customHeight="1">
      <c r="A415" s="19"/>
      <c r="B415" s="19"/>
      <c r="C415" s="19"/>
      <c r="D415" s="50"/>
      <c r="E415" s="48"/>
      <c r="F415" s="50"/>
      <c r="G415" s="50"/>
      <c r="H415" s="50"/>
      <c r="I415" s="49"/>
      <c r="J415" s="25"/>
      <c r="K415" s="25"/>
      <c r="L415" s="19"/>
      <c r="M415" s="19"/>
    </row>
    <row r="416" spans="1:13" ht="12.75" customHeight="1">
      <c r="A416" s="19"/>
      <c r="B416" s="19"/>
      <c r="C416" s="19"/>
      <c r="D416" s="50"/>
      <c r="E416" s="48"/>
      <c r="F416" s="50"/>
      <c r="G416" s="50"/>
      <c r="H416" s="50"/>
      <c r="I416" s="49"/>
      <c r="J416" s="25"/>
      <c r="K416" s="25"/>
      <c r="L416" s="19"/>
      <c r="M416" s="19"/>
    </row>
    <row r="417" spans="1:13" ht="12.75" customHeight="1">
      <c r="A417" s="19"/>
      <c r="B417" s="19"/>
      <c r="C417" s="19"/>
      <c r="D417" s="50"/>
      <c r="E417" s="48"/>
      <c r="F417" s="50"/>
      <c r="G417" s="50"/>
      <c r="H417" s="50"/>
      <c r="I417" s="49"/>
      <c r="J417" s="25"/>
      <c r="K417" s="25"/>
      <c r="L417" s="19"/>
      <c r="M417" s="19"/>
    </row>
    <row r="418" spans="1:13" ht="12.75" customHeight="1">
      <c r="A418" s="19"/>
      <c r="B418" s="19"/>
      <c r="C418" s="19"/>
      <c r="D418" s="50"/>
      <c r="E418" s="48"/>
      <c r="F418" s="50"/>
      <c r="G418" s="50"/>
      <c r="H418" s="50"/>
      <c r="I418" s="49"/>
      <c r="J418" s="25"/>
      <c r="K418" s="25"/>
      <c r="L418" s="19"/>
      <c r="M418" s="19"/>
    </row>
    <row r="419" spans="1:13" ht="12.75" customHeight="1">
      <c r="A419" s="19"/>
      <c r="B419" s="19"/>
      <c r="C419" s="19"/>
      <c r="D419" s="50"/>
      <c r="E419" s="48"/>
      <c r="F419" s="50"/>
      <c r="G419" s="50"/>
      <c r="H419" s="50"/>
      <c r="I419" s="49"/>
      <c r="J419" s="25"/>
      <c r="K419" s="25"/>
      <c r="L419" s="19"/>
      <c r="M419" s="19"/>
    </row>
    <row r="420" spans="1:13" ht="12.75" customHeight="1">
      <c r="A420" s="19"/>
      <c r="B420" s="19"/>
      <c r="C420" s="19"/>
      <c r="D420" s="50"/>
      <c r="E420" s="48"/>
      <c r="F420" s="50"/>
      <c r="G420" s="50"/>
      <c r="H420" s="50"/>
      <c r="I420" s="49"/>
      <c r="J420" s="25"/>
      <c r="K420" s="25"/>
      <c r="L420" s="19"/>
      <c r="M420" s="19"/>
    </row>
    <row r="421" spans="1:13" ht="12.75" customHeight="1">
      <c r="A421" s="19"/>
      <c r="B421" s="19"/>
      <c r="C421" s="19"/>
      <c r="D421" s="50"/>
      <c r="E421" s="48"/>
      <c r="F421" s="50"/>
      <c r="G421" s="50"/>
      <c r="H421" s="50"/>
      <c r="I421" s="49"/>
      <c r="J421" s="25"/>
      <c r="K421" s="25"/>
      <c r="L421" s="19"/>
      <c r="M421" s="19"/>
    </row>
    <row r="422" spans="1:13" ht="12.75" customHeight="1">
      <c r="A422" s="19"/>
      <c r="B422" s="19"/>
      <c r="C422" s="19"/>
      <c r="D422" s="50"/>
      <c r="E422" s="48"/>
      <c r="F422" s="50"/>
      <c r="G422" s="50"/>
      <c r="H422" s="50"/>
      <c r="I422" s="49"/>
      <c r="J422" s="25"/>
      <c r="K422" s="25"/>
      <c r="L422" s="19"/>
      <c r="M422" s="19"/>
    </row>
    <row r="423" spans="1:13" ht="12.75" customHeight="1">
      <c r="A423" s="19"/>
      <c r="B423" s="19"/>
      <c r="C423" s="19"/>
      <c r="D423" s="50"/>
      <c r="E423" s="48"/>
      <c r="F423" s="50"/>
      <c r="G423" s="50"/>
      <c r="H423" s="50"/>
      <c r="I423" s="49"/>
      <c r="J423" s="25"/>
      <c r="K423" s="25"/>
      <c r="L423" s="19"/>
      <c r="M423" s="19"/>
    </row>
    <row r="424" spans="1:13" ht="12.75" customHeight="1">
      <c r="A424" s="19"/>
      <c r="B424" s="19"/>
      <c r="C424" s="19"/>
      <c r="D424" s="50"/>
      <c r="E424" s="48"/>
      <c r="F424" s="50"/>
      <c r="G424" s="50"/>
      <c r="H424" s="50"/>
      <c r="I424" s="49"/>
      <c r="J424" s="25"/>
      <c r="K424" s="25"/>
      <c r="L424" s="19"/>
      <c r="M424" s="19"/>
    </row>
    <row r="425" spans="1:13" ht="12.75" customHeight="1">
      <c r="A425" s="19"/>
      <c r="B425" s="19"/>
      <c r="C425" s="19"/>
      <c r="D425" s="50"/>
      <c r="E425" s="48"/>
      <c r="F425" s="50"/>
      <c r="G425" s="50"/>
      <c r="H425" s="50"/>
      <c r="I425" s="49"/>
      <c r="J425" s="25"/>
      <c r="K425" s="25"/>
      <c r="L425" s="19"/>
      <c r="M425" s="19"/>
    </row>
    <row r="426" spans="1:13" ht="12.75" customHeight="1">
      <c r="A426" s="19"/>
      <c r="B426" s="19"/>
      <c r="C426" s="19"/>
      <c r="D426" s="50"/>
      <c r="E426" s="48"/>
      <c r="F426" s="50"/>
      <c r="G426" s="50"/>
      <c r="H426" s="50"/>
      <c r="I426" s="49"/>
      <c r="J426" s="25"/>
      <c r="K426" s="25"/>
      <c r="L426" s="19"/>
      <c r="M426" s="19"/>
    </row>
    <row r="427" spans="1:13" ht="12.75" customHeight="1">
      <c r="A427" s="19"/>
      <c r="B427" s="19"/>
      <c r="C427" s="19"/>
      <c r="D427" s="50"/>
      <c r="E427" s="48"/>
      <c r="F427" s="50"/>
      <c r="G427" s="50"/>
      <c r="H427" s="50"/>
      <c r="I427" s="49"/>
      <c r="J427" s="25"/>
      <c r="K427" s="25"/>
      <c r="L427" s="19"/>
      <c r="M427" s="19"/>
    </row>
    <row r="428" spans="1:13" ht="12.75" customHeight="1">
      <c r="A428" s="19"/>
      <c r="B428" s="19"/>
      <c r="C428" s="19"/>
      <c r="D428" s="50"/>
      <c r="E428" s="48"/>
      <c r="F428" s="50"/>
      <c r="G428" s="50"/>
      <c r="H428" s="50"/>
      <c r="I428" s="49"/>
      <c r="J428" s="25"/>
      <c r="K428" s="25"/>
      <c r="L428" s="19"/>
      <c r="M428" s="19"/>
    </row>
    <row r="429" spans="1:13" ht="12.75" customHeight="1">
      <c r="A429" s="19"/>
      <c r="B429" s="19"/>
      <c r="C429" s="19"/>
      <c r="D429" s="50"/>
      <c r="E429" s="48"/>
      <c r="F429" s="50"/>
      <c r="G429" s="50"/>
      <c r="H429" s="50"/>
      <c r="I429" s="49"/>
      <c r="J429" s="25"/>
      <c r="K429" s="25"/>
      <c r="L429" s="19"/>
      <c r="M429" s="19"/>
    </row>
    <row r="430" spans="1:13" ht="12.75" customHeight="1">
      <c r="A430" s="19"/>
      <c r="B430" s="19"/>
      <c r="C430" s="19"/>
      <c r="D430" s="50"/>
      <c r="E430" s="48"/>
      <c r="F430" s="50"/>
      <c r="G430" s="50"/>
      <c r="H430" s="50"/>
      <c r="I430" s="49"/>
      <c r="J430" s="25"/>
      <c r="K430" s="25"/>
      <c r="L430" s="19"/>
      <c r="M430" s="19"/>
    </row>
    <row r="431" spans="1:13" ht="12.75" customHeight="1">
      <c r="A431" s="19"/>
      <c r="B431" s="19"/>
      <c r="C431" s="19"/>
      <c r="D431" s="50"/>
      <c r="E431" s="48"/>
      <c r="F431" s="50"/>
      <c r="G431" s="50"/>
      <c r="H431" s="50"/>
      <c r="I431" s="49"/>
      <c r="J431" s="25"/>
      <c r="K431" s="25"/>
      <c r="L431" s="19"/>
      <c r="M431" s="19"/>
    </row>
    <row r="432" spans="1:13" ht="12.75" customHeight="1">
      <c r="A432" s="19"/>
      <c r="B432" s="19"/>
      <c r="C432" s="19"/>
      <c r="D432" s="50"/>
      <c r="E432" s="48"/>
      <c r="F432" s="50"/>
      <c r="G432" s="50"/>
      <c r="H432" s="50"/>
      <c r="I432" s="49"/>
      <c r="J432" s="25"/>
      <c r="K432" s="25"/>
      <c r="L432" s="19"/>
      <c r="M432" s="19"/>
    </row>
    <row r="433" spans="1:13" ht="12.75" customHeight="1">
      <c r="A433" s="19"/>
      <c r="B433" s="19"/>
      <c r="C433" s="19"/>
      <c r="D433" s="50"/>
      <c r="E433" s="48"/>
      <c r="F433" s="50"/>
      <c r="G433" s="50"/>
      <c r="H433" s="50"/>
      <c r="I433" s="49"/>
      <c r="J433" s="25"/>
      <c r="K433" s="25"/>
      <c r="L433" s="19"/>
      <c r="M433" s="19"/>
    </row>
    <row r="434" spans="1:13" ht="12.75" customHeight="1">
      <c r="A434" s="19"/>
      <c r="B434" s="19"/>
      <c r="C434" s="19"/>
      <c r="D434" s="50"/>
      <c r="E434" s="48"/>
      <c r="F434" s="50"/>
      <c r="G434" s="50"/>
      <c r="H434" s="50"/>
      <c r="I434" s="49"/>
      <c r="J434" s="25"/>
      <c r="K434" s="25"/>
      <c r="L434" s="19"/>
      <c r="M434" s="19"/>
    </row>
    <row r="435" spans="1:13" ht="12.75" customHeight="1">
      <c r="A435" s="19"/>
      <c r="B435" s="19"/>
      <c r="C435" s="19"/>
      <c r="D435" s="50"/>
      <c r="E435" s="48"/>
      <c r="F435" s="50"/>
      <c r="G435" s="50"/>
      <c r="H435" s="50"/>
      <c r="I435" s="49"/>
      <c r="J435" s="25"/>
      <c r="K435" s="25"/>
      <c r="L435" s="19"/>
      <c r="M435" s="19"/>
    </row>
    <row r="436" spans="1:13" ht="12.75" customHeight="1">
      <c r="A436" s="19"/>
      <c r="B436" s="19"/>
      <c r="C436" s="19"/>
      <c r="D436" s="50"/>
      <c r="E436" s="48"/>
      <c r="F436" s="50"/>
      <c r="G436" s="50"/>
      <c r="H436" s="50"/>
      <c r="I436" s="49"/>
      <c r="J436" s="25"/>
      <c r="K436" s="25"/>
      <c r="L436" s="19"/>
      <c r="M436" s="19"/>
    </row>
    <row r="437" spans="1:13" ht="12.75" customHeight="1">
      <c r="A437" s="19"/>
      <c r="B437" s="19"/>
      <c r="C437" s="19"/>
      <c r="D437" s="50"/>
      <c r="E437" s="48"/>
      <c r="F437" s="50"/>
      <c r="G437" s="50"/>
      <c r="H437" s="50"/>
      <c r="I437" s="49"/>
      <c r="J437" s="25"/>
      <c r="K437" s="25"/>
      <c r="L437" s="19"/>
      <c r="M437" s="19"/>
    </row>
    <row r="438" spans="1:13" ht="12.75" customHeight="1">
      <c r="A438" s="19"/>
      <c r="B438" s="19"/>
      <c r="C438" s="19"/>
      <c r="D438" s="50"/>
      <c r="E438" s="48"/>
      <c r="F438" s="50"/>
      <c r="G438" s="50"/>
      <c r="H438" s="50"/>
      <c r="I438" s="49"/>
      <c r="J438" s="25"/>
      <c r="K438" s="25"/>
      <c r="L438" s="19"/>
      <c r="M438" s="19"/>
    </row>
    <row r="439" spans="1:13" ht="12.75" customHeight="1">
      <c r="A439" s="19"/>
      <c r="B439" s="19"/>
      <c r="C439" s="19"/>
      <c r="D439" s="50"/>
      <c r="E439" s="48"/>
      <c r="F439" s="50"/>
      <c r="G439" s="50"/>
      <c r="H439" s="50"/>
      <c r="I439" s="49"/>
      <c r="J439" s="25"/>
      <c r="K439" s="25"/>
      <c r="L439" s="19"/>
      <c r="M439" s="19"/>
    </row>
    <row r="440" spans="1:13" ht="12.75" customHeight="1">
      <c r="A440" s="19"/>
      <c r="B440" s="19"/>
      <c r="C440" s="19"/>
      <c r="D440" s="50"/>
      <c r="E440" s="48"/>
      <c r="F440" s="50"/>
      <c r="G440" s="50"/>
      <c r="H440" s="50"/>
      <c r="I440" s="49"/>
      <c r="J440" s="25"/>
      <c r="K440" s="25"/>
      <c r="L440" s="19"/>
      <c r="M440" s="19"/>
    </row>
    <row r="441" spans="1:13" ht="12.75" customHeight="1">
      <c r="A441" s="19"/>
      <c r="B441" s="19"/>
      <c r="C441" s="19"/>
      <c r="D441" s="50"/>
      <c r="E441" s="48"/>
      <c r="F441" s="50"/>
      <c r="G441" s="50"/>
      <c r="H441" s="50"/>
      <c r="I441" s="49"/>
      <c r="J441" s="25"/>
      <c r="K441" s="25"/>
      <c r="L441" s="19"/>
      <c r="M441" s="19"/>
    </row>
    <row r="442" spans="1:13" ht="12.75" customHeight="1">
      <c r="A442" s="19"/>
      <c r="B442" s="19"/>
      <c r="C442" s="19"/>
      <c r="D442" s="50"/>
      <c r="E442" s="48"/>
      <c r="F442" s="50"/>
      <c r="G442" s="50"/>
      <c r="H442" s="50"/>
      <c r="I442" s="49"/>
      <c r="J442" s="25"/>
      <c r="K442" s="25"/>
      <c r="L442" s="19"/>
      <c r="M442" s="19"/>
    </row>
    <row r="443" spans="1:13" ht="12.75" customHeight="1">
      <c r="A443" s="19"/>
      <c r="B443" s="19"/>
      <c r="C443" s="19"/>
      <c r="D443" s="50"/>
      <c r="E443" s="48"/>
      <c r="F443" s="50"/>
      <c r="G443" s="50"/>
      <c r="H443" s="50"/>
      <c r="I443" s="49"/>
      <c r="J443" s="25"/>
      <c r="K443" s="25"/>
      <c r="L443" s="19"/>
      <c r="M443" s="19"/>
    </row>
    <row r="444" spans="1:13" ht="12.75" customHeight="1">
      <c r="A444" s="19"/>
      <c r="B444" s="19"/>
      <c r="C444" s="19"/>
      <c r="D444" s="50"/>
      <c r="E444" s="48"/>
      <c r="F444" s="50"/>
      <c r="G444" s="50"/>
      <c r="H444" s="50"/>
      <c r="I444" s="49"/>
      <c r="J444" s="25"/>
      <c r="K444" s="25"/>
      <c r="L444" s="19"/>
      <c r="M444" s="19"/>
    </row>
    <row r="445" spans="1:13" ht="12.75" customHeight="1">
      <c r="A445" s="19"/>
      <c r="B445" s="19"/>
      <c r="C445" s="19"/>
      <c r="D445" s="50"/>
      <c r="E445" s="48"/>
      <c r="F445" s="50"/>
      <c r="G445" s="50"/>
      <c r="H445" s="50"/>
      <c r="I445" s="49"/>
      <c r="J445" s="25"/>
      <c r="K445" s="25"/>
      <c r="L445" s="19"/>
      <c r="M445" s="19"/>
    </row>
    <row r="446" spans="1:13" ht="12.75" customHeight="1">
      <c r="A446" s="19"/>
      <c r="B446" s="19"/>
      <c r="C446" s="19"/>
      <c r="D446" s="50"/>
      <c r="E446" s="48"/>
      <c r="F446" s="50"/>
      <c r="G446" s="50"/>
      <c r="H446" s="50"/>
      <c r="I446" s="49"/>
      <c r="J446" s="25"/>
      <c r="K446" s="25"/>
      <c r="L446" s="19"/>
      <c r="M446" s="19"/>
    </row>
    <row r="447" spans="1:13" ht="12.75" customHeight="1">
      <c r="A447" s="19"/>
      <c r="B447" s="19"/>
      <c r="C447" s="19"/>
      <c r="D447" s="50"/>
      <c r="E447" s="48"/>
      <c r="F447" s="50"/>
      <c r="G447" s="50"/>
      <c r="H447" s="50"/>
      <c r="I447" s="49"/>
      <c r="J447" s="25"/>
      <c r="K447" s="25"/>
      <c r="L447" s="19"/>
      <c r="M447" s="19"/>
    </row>
    <row r="448" spans="1:13" ht="12.75" customHeight="1">
      <c r="A448" s="19"/>
      <c r="B448" s="19"/>
      <c r="C448" s="19"/>
      <c r="D448" s="50"/>
      <c r="E448" s="48"/>
      <c r="F448" s="50"/>
      <c r="G448" s="50"/>
      <c r="H448" s="50"/>
      <c r="I448" s="49"/>
      <c r="J448" s="25"/>
      <c r="K448" s="25"/>
      <c r="L448" s="19"/>
      <c r="M448" s="19"/>
    </row>
    <row r="449" spans="1:13" ht="12.75" customHeight="1">
      <c r="A449" s="19"/>
      <c r="B449" s="19"/>
      <c r="C449" s="19"/>
      <c r="D449" s="50"/>
      <c r="E449" s="48"/>
      <c r="F449" s="50"/>
      <c r="G449" s="50"/>
      <c r="H449" s="50"/>
      <c r="I449" s="49"/>
      <c r="J449" s="25"/>
      <c r="K449" s="25"/>
      <c r="L449" s="19"/>
      <c r="M449" s="19"/>
    </row>
    <row r="450" spans="1:13" ht="12.75" customHeight="1">
      <c r="A450" s="19"/>
      <c r="B450" s="19"/>
      <c r="C450" s="19"/>
      <c r="D450" s="50"/>
      <c r="E450" s="48"/>
      <c r="F450" s="50"/>
      <c r="G450" s="50"/>
      <c r="H450" s="50"/>
      <c r="I450" s="49"/>
      <c r="J450" s="25"/>
      <c r="K450" s="25"/>
      <c r="L450" s="19"/>
      <c r="M450" s="19"/>
    </row>
    <row r="451" spans="1:13" ht="12.75" customHeight="1">
      <c r="A451" s="19"/>
      <c r="B451" s="19"/>
      <c r="C451" s="19"/>
      <c r="D451" s="50"/>
      <c r="E451" s="48"/>
      <c r="F451" s="50"/>
      <c r="G451" s="50"/>
      <c r="H451" s="50"/>
      <c r="I451" s="49"/>
      <c r="J451" s="25"/>
      <c r="K451" s="25"/>
      <c r="L451" s="19"/>
      <c r="M451" s="19"/>
    </row>
    <row r="452" spans="1:13" ht="12.75" customHeight="1">
      <c r="A452" s="19"/>
      <c r="B452" s="19"/>
      <c r="C452" s="19"/>
      <c r="D452" s="50"/>
      <c r="E452" s="48"/>
      <c r="F452" s="50"/>
      <c r="G452" s="50"/>
      <c r="H452" s="50"/>
      <c r="I452" s="49"/>
      <c r="J452" s="25"/>
      <c r="K452" s="25"/>
      <c r="L452" s="19"/>
      <c r="M452" s="19"/>
    </row>
    <row r="453" spans="1:13" ht="12.75" customHeight="1">
      <c r="A453" s="19"/>
      <c r="B453" s="19"/>
      <c r="C453" s="19"/>
      <c r="D453" s="50"/>
      <c r="E453" s="48"/>
      <c r="F453" s="50"/>
      <c r="G453" s="50"/>
      <c r="H453" s="50"/>
      <c r="I453" s="49"/>
      <c r="J453" s="25"/>
      <c r="K453" s="25"/>
      <c r="L453" s="19"/>
      <c r="M453" s="19"/>
    </row>
    <row r="454" spans="1:13" ht="12.75" customHeight="1">
      <c r="A454" s="19"/>
      <c r="B454" s="19"/>
      <c r="C454" s="19"/>
      <c r="D454" s="50"/>
      <c r="E454" s="48"/>
      <c r="F454" s="50"/>
      <c r="G454" s="50"/>
      <c r="H454" s="50"/>
      <c r="I454" s="49"/>
      <c r="J454" s="25"/>
      <c r="K454" s="25"/>
      <c r="L454" s="19"/>
      <c r="M454" s="19"/>
    </row>
    <row r="455" spans="1:13" ht="12.75" customHeight="1">
      <c r="A455" s="19"/>
      <c r="B455" s="19"/>
      <c r="C455" s="19"/>
      <c r="D455" s="50"/>
      <c r="E455" s="48"/>
      <c r="F455" s="50"/>
      <c r="G455" s="50"/>
      <c r="H455" s="50"/>
      <c r="I455" s="49"/>
      <c r="J455" s="25"/>
      <c r="K455" s="25"/>
      <c r="L455" s="19"/>
      <c r="M455" s="19"/>
    </row>
    <row r="456" spans="1:13" ht="12.75" customHeight="1">
      <c r="A456" s="19"/>
      <c r="B456" s="19"/>
      <c r="C456" s="19"/>
      <c r="D456" s="50"/>
      <c r="E456" s="48"/>
      <c r="F456" s="50"/>
      <c r="G456" s="50"/>
      <c r="H456" s="50"/>
      <c r="I456" s="49"/>
      <c r="J456" s="25"/>
      <c r="K456" s="25"/>
      <c r="L456" s="19"/>
      <c r="M456" s="19"/>
    </row>
    <row r="457" spans="1:13" ht="12.75" customHeight="1">
      <c r="A457" s="19"/>
      <c r="B457" s="19"/>
      <c r="C457" s="19"/>
      <c r="D457" s="50"/>
      <c r="E457" s="48"/>
      <c r="F457" s="50"/>
      <c r="G457" s="50"/>
      <c r="H457" s="50"/>
      <c r="I457" s="49"/>
      <c r="J457" s="25"/>
      <c r="K457" s="25"/>
      <c r="L457" s="19"/>
      <c r="M457" s="19"/>
    </row>
    <row r="458" spans="1:13" ht="12.75" customHeight="1">
      <c r="A458" s="19"/>
      <c r="B458" s="19"/>
      <c r="C458" s="19"/>
      <c r="D458" s="50"/>
      <c r="E458" s="48"/>
      <c r="F458" s="50"/>
      <c r="G458" s="50"/>
      <c r="H458" s="50"/>
      <c r="I458" s="49"/>
      <c r="J458" s="25"/>
      <c r="K458" s="25"/>
      <c r="L458" s="19"/>
      <c r="M458" s="19"/>
    </row>
    <row r="459" spans="1:13" ht="12.75" customHeight="1">
      <c r="A459" s="19"/>
      <c r="B459" s="19"/>
      <c r="C459" s="19"/>
      <c r="D459" s="50"/>
      <c r="E459" s="48"/>
      <c r="F459" s="50"/>
      <c r="G459" s="50"/>
      <c r="H459" s="50"/>
      <c r="I459" s="49"/>
      <c r="J459" s="25"/>
      <c r="K459" s="25"/>
      <c r="L459" s="19"/>
      <c r="M459" s="19"/>
    </row>
    <row r="460" spans="1:13" ht="12.75" customHeight="1">
      <c r="A460" s="19"/>
      <c r="B460" s="19"/>
      <c r="C460" s="19"/>
      <c r="D460" s="50"/>
      <c r="E460" s="48"/>
      <c r="F460" s="50"/>
      <c r="G460" s="50"/>
      <c r="H460" s="50"/>
      <c r="I460" s="49"/>
      <c r="J460" s="25"/>
      <c r="K460" s="25"/>
      <c r="L460" s="19"/>
      <c r="M460" s="19"/>
    </row>
    <row r="461" spans="1:13" ht="12.75" customHeight="1">
      <c r="A461" s="19"/>
      <c r="B461" s="19"/>
      <c r="C461" s="19"/>
      <c r="D461" s="50"/>
      <c r="E461" s="48"/>
      <c r="F461" s="50"/>
      <c r="G461" s="50"/>
      <c r="H461" s="50"/>
      <c r="I461" s="49"/>
      <c r="J461" s="25"/>
      <c r="K461" s="25"/>
      <c r="L461" s="19"/>
      <c r="M461" s="19"/>
    </row>
    <row r="462" spans="1:13" ht="12.75" customHeight="1">
      <c r="A462" s="19"/>
      <c r="B462" s="19"/>
      <c r="C462" s="19"/>
      <c r="D462" s="50"/>
      <c r="E462" s="48"/>
      <c r="F462" s="50"/>
      <c r="G462" s="50"/>
      <c r="H462" s="50"/>
      <c r="I462" s="49"/>
      <c r="J462" s="25"/>
      <c r="K462" s="25"/>
      <c r="L462" s="19"/>
      <c r="M462" s="19"/>
    </row>
    <row r="463" spans="1:13" ht="12.75" customHeight="1">
      <c r="A463" s="19"/>
      <c r="B463" s="19"/>
      <c r="C463" s="19"/>
      <c r="D463" s="50"/>
      <c r="E463" s="48"/>
      <c r="F463" s="50"/>
      <c r="G463" s="50"/>
      <c r="H463" s="50"/>
      <c r="I463" s="49"/>
      <c r="J463" s="25"/>
      <c r="K463" s="25"/>
      <c r="L463" s="19"/>
      <c r="M463" s="19"/>
    </row>
    <row r="464" spans="1:13" ht="12.75" customHeight="1">
      <c r="A464" s="19"/>
      <c r="B464" s="19"/>
      <c r="C464" s="19"/>
      <c r="D464" s="50"/>
      <c r="E464" s="48"/>
      <c r="F464" s="50"/>
      <c r="G464" s="50"/>
      <c r="H464" s="50"/>
      <c r="I464" s="49"/>
      <c r="J464" s="25"/>
      <c r="K464" s="25"/>
      <c r="L464" s="19"/>
      <c r="M464" s="19"/>
    </row>
    <row r="465" spans="1:13" ht="12.75" customHeight="1">
      <c r="A465" s="19"/>
      <c r="B465" s="19"/>
      <c r="C465" s="19"/>
      <c r="D465" s="50"/>
      <c r="E465" s="48"/>
      <c r="F465" s="50"/>
      <c r="G465" s="50"/>
      <c r="H465" s="50"/>
      <c r="I465" s="49"/>
      <c r="J465" s="25"/>
      <c r="K465" s="25"/>
      <c r="L465" s="19"/>
      <c r="M465" s="19"/>
    </row>
    <row r="466" spans="1:13" ht="12.75" customHeight="1">
      <c r="A466" s="19"/>
      <c r="B466" s="19"/>
      <c r="C466" s="19"/>
      <c r="D466" s="50"/>
      <c r="E466" s="48"/>
      <c r="F466" s="50"/>
      <c r="G466" s="50"/>
      <c r="H466" s="50"/>
      <c r="I466" s="49"/>
      <c r="J466" s="25"/>
      <c r="K466" s="25"/>
      <c r="L466" s="19"/>
      <c r="M466" s="19"/>
    </row>
    <row r="467" spans="1:13" ht="12.75" customHeight="1">
      <c r="A467" s="19"/>
      <c r="B467" s="19"/>
      <c r="C467" s="19"/>
      <c r="D467" s="50"/>
      <c r="E467" s="48"/>
      <c r="F467" s="50"/>
      <c r="G467" s="50"/>
      <c r="H467" s="50"/>
      <c r="I467" s="49"/>
      <c r="J467" s="25"/>
      <c r="K467" s="25"/>
      <c r="L467" s="19"/>
      <c r="M467" s="19"/>
    </row>
    <row r="468" spans="1:13" ht="12.75" customHeight="1">
      <c r="A468" s="19"/>
      <c r="B468" s="19"/>
      <c r="C468" s="19"/>
      <c r="D468" s="50"/>
      <c r="E468" s="48"/>
      <c r="F468" s="50"/>
      <c r="G468" s="50"/>
      <c r="H468" s="50"/>
      <c r="I468" s="49"/>
      <c r="J468" s="25"/>
      <c r="K468" s="25"/>
      <c r="L468" s="19"/>
      <c r="M468" s="19"/>
    </row>
    <row r="469" spans="1:13" ht="12.75" customHeight="1">
      <c r="A469" s="19"/>
      <c r="B469" s="19"/>
      <c r="C469" s="19"/>
      <c r="D469" s="50"/>
      <c r="E469" s="48"/>
      <c r="F469" s="50"/>
      <c r="G469" s="50"/>
      <c r="H469" s="50"/>
      <c r="I469" s="49"/>
      <c r="J469" s="25"/>
      <c r="K469" s="25"/>
      <c r="L469" s="19"/>
      <c r="M469" s="19"/>
    </row>
    <row r="470" spans="1:13" ht="12.75" customHeight="1">
      <c r="A470" s="19"/>
      <c r="B470" s="19"/>
      <c r="C470" s="19"/>
      <c r="D470" s="50"/>
      <c r="E470" s="48"/>
      <c r="F470" s="50"/>
      <c r="G470" s="50"/>
      <c r="H470" s="50"/>
      <c r="I470" s="49"/>
      <c r="J470" s="25"/>
      <c r="K470" s="25"/>
      <c r="L470" s="19"/>
      <c r="M470" s="19"/>
    </row>
    <row r="471" spans="1:13" ht="12.75" customHeight="1">
      <c r="A471" s="19"/>
      <c r="B471" s="19"/>
      <c r="C471" s="19"/>
      <c r="D471" s="50"/>
      <c r="E471" s="48"/>
      <c r="F471" s="50"/>
      <c r="G471" s="50"/>
      <c r="H471" s="50"/>
      <c r="I471" s="49"/>
      <c r="J471" s="25"/>
      <c r="K471" s="25"/>
      <c r="L471" s="19"/>
      <c r="M471" s="19"/>
    </row>
    <row r="472" spans="1:13" ht="12.75" customHeight="1">
      <c r="A472" s="19"/>
      <c r="B472" s="19"/>
      <c r="C472" s="19"/>
      <c r="D472" s="50"/>
      <c r="E472" s="48"/>
      <c r="F472" s="50"/>
      <c r="G472" s="50"/>
      <c r="H472" s="50"/>
      <c r="I472" s="49"/>
      <c r="J472" s="25"/>
      <c r="K472" s="25"/>
      <c r="L472" s="19"/>
      <c r="M472" s="19"/>
    </row>
    <row r="473" spans="1:13" ht="12.75" customHeight="1">
      <c r="A473" s="19"/>
      <c r="B473" s="19"/>
      <c r="C473" s="19"/>
      <c r="D473" s="50"/>
      <c r="E473" s="48"/>
      <c r="F473" s="50"/>
      <c r="G473" s="50"/>
      <c r="H473" s="50"/>
      <c r="I473" s="49"/>
      <c r="J473" s="25"/>
      <c r="K473" s="25"/>
      <c r="L473" s="19"/>
      <c r="M473" s="19"/>
    </row>
    <row r="474" spans="1:13" ht="12.75" customHeight="1">
      <c r="A474" s="19"/>
      <c r="B474" s="19"/>
      <c r="C474" s="19"/>
      <c r="D474" s="50"/>
      <c r="E474" s="48"/>
      <c r="F474" s="50"/>
      <c r="G474" s="50"/>
      <c r="H474" s="50"/>
      <c r="I474" s="49"/>
      <c r="J474" s="25"/>
      <c r="K474" s="25"/>
      <c r="L474" s="19"/>
      <c r="M474" s="19"/>
    </row>
    <row r="475" spans="1:13" ht="12.75" customHeight="1">
      <c r="A475" s="19"/>
      <c r="B475" s="19"/>
      <c r="C475" s="19"/>
      <c r="D475" s="50"/>
      <c r="E475" s="48"/>
      <c r="F475" s="50"/>
      <c r="G475" s="50"/>
      <c r="H475" s="50"/>
      <c r="I475" s="49"/>
      <c r="J475" s="25"/>
      <c r="K475" s="25"/>
      <c r="L475" s="19"/>
      <c r="M475" s="19"/>
    </row>
    <row r="476" spans="1:13" ht="12.75" customHeight="1">
      <c r="A476" s="19"/>
      <c r="B476" s="19"/>
      <c r="C476" s="19"/>
      <c r="D476" s="50"/>
      <c r="E476" s="48"/>
      <c r="F476" s="50"/>
      <c r="G476" s="50"/>
      <c r="H476" s="50"/>
      <c r="I476" s="49"/>
      <c r="J476" s="25"/>
      <c r="K476" s="25"/>
      <c r="L476" s="19"/>
      <c r="M476" s="19"/>
    </row>
    <row r="477" spans="1:13" ht="12.75" customHeight="1">
      <c r="A477" s="19"/>
      <c r="B477" s="19"/>
      <c r="C477" s="19"/>
      <c r="D477" s="50"/>
      <c r="E477" s="48"/>
      <c r="F477" s="50"/>
      <c r="G477" s="50"/>
      <c r="H477" s="50"/>
      <c r="I477" s="49"/>
      <c r="J477" s="25"/>
      <c r="K477" s="25"/>
      <c r="L477" s="19"/>
      <c r="M477" s="19"/>
    </row>
    <row r="478" spans="1:13" ht="12.75" customHeight="1">
      <c r="A478" s="19"/>
      <c r="B478" s="19"/>
      <c r="C478" s="19"/>
      <c r="D478" s="50"/>
      <c r="E478" s="48"/>
      <c r="F478" s="50"/>
      <c r="G478" s="50"/>
      <c r="H478" s="50"/>
      <c r="I478" s="49"/>
      <c r="J478" s="25"/>
      <c r="K478" s="25"/>
      <c r="L478" s="19"/>
      <c r="M478" s="19"/>
    </row>
    <row r="479" spans="1:13" ht="12.75" customHeight="1">
      <c r="A479" s="19"/>
      <c r="B479" s="19"/>
      <c r="C479" s="19"/>
      <c r="D479" s="50"/>
      <c r="E479" s="48"/>
      <c r="F479" s="50"/>
      <c r="G479" s="50"/>
      <c r="H479" s="50"/>
      <c r="I479" s="49"/>
      <c r="J479" s="25"/>
      <c r="K479" s="25"/>
      <c r="L479" s="19"/>
      <c r="M479" s="19"/>
    </row>
    <row r="480" spans="1:13" ht="12.75" customHeight="1">
      <c r="A480" s="19"/>
      <c r="B480" s="19"/>
      <c r="C480" s="19"/>
      <c r="D480" s="50"/>
      <c r="E480" s="48"/>
      <c r="F480" s="50"/>
      <c r="G480" s="50"/>
      <c r="H480" s="50"/>
      <c r="I480" s="49"/>
      <c r="J480" s="25"/>
      <c r="K480" s="25"/>
      <c r="L480" s="19"/>
      <c r="M480" s="19"/>
    </row>
    <row r="481" spans="1:13" ht="12.75" customHeight="1">
      <c r="A481" s="19"/>
      <c r="B481" s="19"/>
      <c r="C481" s="19"/>
      <c r="D481" s="50"/>
      <c r="E481" s="48"/>
      <c r="F481" s="50"/>
      <c r="G481" s="50"/>
      <c r="H481" s="50"/>
      <c r="I481" s="49"/>
      <c r="J481" s="25"/>
      <c r="K481" s="25"/>
      <c r="L481" s="19"/>
      <c r="M481" s="19"/>
    </row>
    <row r="482" spans="1:13" ht="12.75" customHeight="1">
      <c r="A482" s="19"/>
      <c r="B482" s="19"/>
      <c r="C482" s="19"/>
      <c r="D482" s="50"/>
      <c r="E482" s="48"/>
      <c r="F482" s="50"/>
      <c r="G482" s="50"/>
      <c r="H482" s="50"/>
      <c r="I482" s="49"/>
      <c r="J482" s="25"/>
      <c r="K482" s="25"/>
      <c r="L482" s="19"/>
      <c r="M482" s="19"/>
    </row>
    <row r="483" spans="1:13" ht="12.75" customHeight="1">
      <c r="A483" s="19"/>
      <c r="B483" s="19"/>
      <c r="C483" s="19"/>
      <c r="D483" s="50"/>
      <c r="E483" s="48"/>
      <c r="F483" s="50"/>
      <c r="G483" s="50"/>
      <c r="H483" s="50"/>
      <c r="I483" s="49"/>
      <c r="J483" s="25"/>
      <c r="K483" s="25"/>
      <c r="L483" s="19"/>
      <c r="M483" s="19"/>
    </row>
    <row r="484" spans="1:13" ht="12.75" customHeight="1">
      <c r="A484" s="19"/>
      <c r="B484" s="19"/>
      <c r="C484" s="19"/>
      <c r="D484" s="50"/>
      <c r="E484" s="48"/>
      <c r="F484" s="50"/>
      <c r="G484" s="50"/>
      <c r="H484" s="50"/>
      <c r="I484" s="49"/>
      <c r="J484" s="25"/>
      <c r="K484" s="25"/>
      <c r="L484" s="19"/>
      <c r="M484" s="19"/>
    </row>
    <row r="485" spans="1:13" ht="12.75" customHeight="1">
      <c r="A485" s="19"/>
      <c r="B485" s="19"/>
      <c r="C485" s="19"/>
      <c r="D485" s="50"/>
      <c r="E485" s="48"/>
      <c r="F485" s="50"/>
      <c r="G485" s="50"/>
      <c r="H485" s="50"/>
      <c r="I485" s="49"/>
      <c r="J485" s="25"/>
      <c r="K485" s="25"/>
      <c r="L485" s="19"/>
      <c r="M485" s="19"/>
    </row>
    <row r="486" spans="1:13" ht="12.75" customHeight="1">
      <c r="A486" s="19"/>
      <c r="B486" s="19"/>
      <c r="C486" s="19"/>
      <c r="D486" s="50"/>
      <c r="E486" s="48"/>
      <c r="F486" s="50"/>
      <c r="G486" s="50"/>
      <c r="H486" s="50"/>
      <c r="I486" s="49"/>
      <c r="J486" s="25"/>
      <c r="K486" s="25"/>
      <c r="L486" s="19"/>
      <c r="M486" s="19"/>
    </row>
    <row r="487" spans="1:13" ht="12.75" customHeight="1">
      <c r="A487" s="19"/>
      <c r="B487" s="19"/>
      <c r="C487" s="19"/>
      <c r="D487" s="50"/>
      <c r="E487" s="48"/>
      <c r="F487" s="50"/>
      <c r="G487" s="50"/>
      <c r="H487" s="50"/>
      <c r="I487" s="49"/>
      <c r="J487" s="25"/>
      <c r="K487" s="25"/>
      <c r="L487" s="19"/>
      <c r="M487" s="19"/>
    </row>
    <row r="488" spans="1:13" ht="12.75" customHeight="1">
      <c r="A488" s="19"/>
      <c r="B488" s="19"/>
      <c r="C488" s="19"/>
      <c r="D488" s="50"/>
      <c r="E488" s="48"/>
      <c r="F488" s="50"/>
      <c r="G488" s="50"/>
      <c r="H488" s="50"/>
      <c r="I488" s="49"/>
      <c r="J488" s="25"/>
      <c r="K488" s="25"/>
      <c r="L488" s="19"/>
      <c r="M488" s="19"/>
    </row>
    <row r="489" spans="1:13" ht="12.75" customHeight="1">
      <c r="A489" s="19"/>
      <c r="B489" s="19"/>
      <c r="C489" s="19"/>
      <c r="D489" s="50"/>
      <c r="E489" s="48"/>
      <c r="F489" s="50"/>
      <c r="G489" s="50"/>
      <c r="H489" s="50"/>
      <c r="I489" s="49"/>
      <c r="J489" s="25"/>
      <c r="K489" s="25"/>
      <c r="L489" s="19"/>
      <c r="M489" s="19"/>
    </row>
    <row r="490" spans="1:13" ht="12.75" customHeight="1">
      <c r="A490" s="19"/>
      <c r="B490" s="19"/>
      <c r="C490" s="19"/>
      <c r="D490" s="50"/>
      <c r="E490" s="48"/>
      <c r="F490" s="50"/>
      <c r="G490" s="50"/>
      <c r="H490" s="50"/>
      <c r="I490" s="49"/>
      <c r="J490" s="25"/>
      <c r="K490" s="25"/>
      <c r="L490" s="19"/>
      <c r="M490" s="19"/>
    </row>
    <row r="491" spans="1:13" ht="12.75" customHeight="1">
      <c r="A491" s="19"/>
      <c r="B491" s="19"/>
      <c r="C491" s="19"/>
      <c r="D491" s="50"/>
      <c r="E491" s="48"/>
      <c r="F491" s="50"/>
      <c r="G491" s="50"/>
      <c r="H491" s="50"/>
      <c r="I491" s="49"/>
      <c r="J491" s="25"/>
      <c r="K491" s="25"/>
      <c r="L491" s="19"/>
      <c r="M491" s="19"/>
    </row>
    <row r="492" spans="1:13" ht="12.75" customHeight="1">
      <c r="A492" s="19"/>
      <c r="B492" s="19"/>
      <c r="C492" s="19"/>
      <c r="D492" s="50"/>
      <c r="E492" s="48"/>
      <c r="F492" s="50"/>
      <c r="G492" s="50"/>
      <c r="H492" s="50"/>
      <c r="I492" s="49"/>
      <c r="J492" s="25"/>
      <c r="K492" s="25"/>
      <c r="L492" s="19"/>
      <c r="M492" s="19"/>
    </row>
    <row r="493" spans="1:13" ht="12.75" customHeight="1">
      <c r="A493" s="19"/>
      <c r="B493" s="19"/>
      <c r="C493" s="19"/>
      <c r="D493" s="50"/>
      <c r="E493" s="48"/>
      <c r="F493" s="50"/>
      <c r="G493" s="50"/>
      <c r="H493" s="50"/>
      <c r="I493" s="49"/>
      <c r="J493" s="25"/>
      <c r="K493" s="25"/>
      <c r="L493" s="19"/>
      <c r="M493" s="19"/>
    </row>
    <row r="494" spans="1:13" ht="12.75" customHeight="1">
      <c r="A494" s="19"/>
      <c r="B494" s="19"/>
      <c r="C494" s="19"/>
      <c r="D494" s="50"/>
      <c r="E494" s="48"/>
      <c r="F494" s="50"/>
      <c r="G494" s="50"/>
      <c r="H494" s="50"/>
      <c r="I494" s="49"/>
      <c r="J494" s="25"/>
      <c r="K494" s="25"/>
      <c r="L494" s="19"/>
      <c r="M494" s="19"/>
    </row>
    <row r="495" spans="1:13" ht="12.75" customHeight="1">
      <c r="A495" s="19"/>
      <c r="B495" s="19"/>
      <c r="C495" s="19"/>
      <c r="D495" s="50"/>
      <c r="E495" s="48"/>
      <c r="F495" s="50"/>
      <c r="G495" s="50"/>
      <c r="H495" s="50"/>
      <c r="I495" s="49"/>
      <c r="J495" s="25"/>
      <c r="K495" s="25"/>
      <c r="L495" s="19"/>
      <c r="M495" s="19"/>
    </row>
    <row r="496" spans="1:13" ht="12.75" customHeight="1">
      <c r="A496" s="19"/>
      <c r="B496" s="19"/>
      <c r="C496" s="19"/>
      <c r="D496" s="50"/>
      <c r="E496" s="48"/>
      <c r="F496" s="50"/>
      <c r="G496" s="50"/>
      <c r="H496" s="50"/>
      <c r="I496" s="49"/>
      <c r="J496" s="25"/>
      <c r="K496" s="25"/>
      <c r="L496" s="19"/>
      <c r="M496" s="19"/>
    </row>
    <row r="497" spans="1:13" ht="12.75" customHeight="1">
      <c r="A497" s="19"/>
      <c r="B497" s="19"/>
      <c r="C497" s="19"/>
      <c r="D497" s="50"/>
      <c r="E497" s="48"/>
      <c r="F497" s="50"/>
      <c r="G497" s="50"/>
      <c r="H497" s="50"/>
      <c r="I497" s="49"/>
      <c r="J497" s="25"/>
      <c r="K497" s="25"/>
      <c r="L497" s="19"/>
      <c r="M497" s="19"/>
    </row>
    <row r="498" spans="1:13" ht="12.75" customHeight="1">
      <c r="A498" s="19"/>
      <c r="B498" s="19"/>
      <c r="C498" s="19"/>
      <c r="D498" s="50"/>
      <c r="E498" s="48"/>
      <c r="F498" s="50"/>
      <c r="G498" s="50"/>
      <c r="H498" s="50"/>
      <c r="I498" s="49"/>
      <c r="J498" s="25"/>
      <c r="K498" s="25"/>
      <c r="L498" s="19"/>
      <c r="M498" s="19"/>
    </row>
    <row r="499" spans="1:13" ht="12.75" customHeight="1">
      <c r="A499" s="19"/>
      <c r="B499" s="19"/>
      <c r="C499" s="19"/>
      <c r="D499" s="50"/>
      <c r="E499" s="48"/>
      <c r="F499" s="50"/>
      <c r="G499" s="50"/>
      <c r="H499" s="50"/>
      <c r="I499" s="49"/>
      <c r="J499" s="25"/>
      <c r="K499" s="25"/>
      <c r="L499" s="19"/>
      <c r="M499" s="19"/>
    </row>
    <row r="500" spans="1:13" ht="12.75" customHeight="1">
      <c r="A500" s="19"/>
      <c r="B500" s="19"/>
      <c r="C500" s="19"/>
      <c r="D500" s="50"/>
      <c r="E500" s="48"/>
      <c r="F500" s="50"/>
      <c r="G500" s="50"/>
      <c r="H500" s="50"/>
      <c r="I500" s="49"/>
      <c r="J500" s="25"/>
      <c r="K500" s="25"/>
      <c r="L500" s="19"/>
      <c r="M500" s="19"/>
    </row>
    <row r="501" spans="1:13" ht="12.75" customHeight="1">
      <c r="A501" s="19"/>
      <c r="B501" s="19"/>
      <c r="C501" s="19"/>
      <c r="D501" s="50"/>
      <c r="E501" s="48"/>
      <c r="F501" s="50"/>
      <c r="G501" s="50"/>
      <c r="H501" s="50"/>
      <c r="I501" s="49"/>
      <c r="J501" s="25"/>
      <c r="K501" s="25"/>
      <c r="L501" s="19"/>
      <c r="M501" s="19"/>
    </row>
    <row r="502" spans="1:13" ht="12.75" customHeight="1">
      <c r="A502" s="19"/>
      <c r="B502" s="19"/>
      <c r="C502" s="19"/>
      <c r="D502" s="50"/>
      <c r="E502" s="48"/>
      <c r="F502" s="50"/>
      <c r="G502" s="50"/>
      <c r="H502" s="50"/>
      <c r="I502" s="49"/>
      <c r="J502" s="25"/>
      <c r="K502" s="25"/>
      <c r="L502" s="19"/>
      <c r="M502" s="19"/>
    </row>
    <row r="503" spans="1:13" ht="12.75" customHeight="1">
      <c r="A503" s="19"/>
      <c r="B503" s="19"/>
      <c r="C503" s="19"/>
      <c r="D503" s="50"/>
      <c r="E503" s="48"/>
      <c r="F503" s="50"/>
      <c r="G503" s="50"/>
      <c r="H503" s="50"/>
      <c r="I503" s="49"/>
      <c r="J503" s="25"/>
      <c r="K503" s="25"/>
      <c r="L503" s="19"/>
      <c r="M503" s="19"/>
    </row>
    <row r="504" spans="1:13" ht="12.75" customHeight="1">
      <c r="A504" s="19"/>
      <c r="B504" s="19"/>
      <c r="C504" s="19"/>
      <c r="D504" s="50"/>
      <c r="E504" s="48"/>
      <c r="F504" s="50"/>
      <c r="G504" s="50"/>
      <c r="H504" s="50"/>
      <c r="I504" s="49"/>
      <c r="J504" s="25"/>
      <c r="K504" s="25"/>
      <c r="L504" s="19"/>
      <c r="M504" s="19"/>
    </row>
    <row r="505" spans="1:13" ht="12.75" customHeight="1">
      <c r="A505" s="19"/>
      <c r="B505" s="19"/>
      <c r="C505" s="19"/>
      <c r="D505" s="50"/>
      <c r="E505" s="48"/>
      <c r="F505" s="50"/>
      <c r="G505" s="50"/>
      <c r="H505" s="50"/>
      <c r="I505" s="49"/>
      <c r="J505" s="25"/>
      <c r="K505" s="25"/>
      <c r="L505" s="19"/>
      <c r="M505" s="19"/>
    </row>
    <row r="506" spans="1:13" ht="12.75" customHeight="1">
      <c r="A506" s="19"/>
      <c r="B506" s="19"/>
      <c r="C506" s="19"/>
      <c r="D506" s="50"/>
      <c r="E506" s="48"/>
      <c r="F506" s="50"/>
      <c r="G506" s="50"/>
      <c r="H506" s="50"/>
      <c r="I506" s="49"/>
      <c r="J506" s="25"/>
      <c r="K506" s="25"/>
      <c r="L506" s="19"/>
      <c r="M506" s="19"/>
    </row>
    <row r="507" spans="1:13" ht="12.75" customHeight="1">
      <c r="A507" s="19"/>
      <c r="B507" s="19"/>
      <c r="C507" s="19"/>
      <c r="D507" s="50"/>
      <c r="E507" s="48"/>
      <c r="F507" s="50"/>
      <c r="G507" s="50"/>
      <c r="H507" s="50"/>
      <c r="I507" s="49"/>
      <c r="J507" s="25"/>
      <c r="K507" s="25"/>
      <c r="L507" s="19"/>
      <c r="M507" s="19"/>
    </row>
    <row r="508" spans="1:13" ht="12.75" customHeight="1">
      <c r="A508" s="19"/>
      <c r="B508" s="19"/>
      <c r="C508" s="19"/>
      <c r="D508" s="50"/>
      <c r="E508" s="48"/>
      <c r="F508" s="50"/>
      <c r="G508" s="50"/>
      <c r="H508" s="50"/>
      <c r="I508" s="49"/>
      <c r="J508" s="25"/>
      <c r="K508" s="25"/>
      <c r="L508" s="19"/>
      <c r="M508" s="19"/>
    </row>
    <row r="509" spans="1:13" ht="12.75" customHeight="1">
      <c r="A509" s="19"/>
      <c r="B509" s="19"/>
      <c r="C509" s="19"/>
      <c r="D509" s="50"/>
      <c r="E509" s="48"/>
      <c r="F509" s="50"/>
      <c r="G509" s="50"/>
      <c r="H509" s="50"/>
      <c r="I509" s="49"/>
      <c r="J509" s="25"/>
      <c r="K509" s="25"/>
      <c r="L509" s="19"/>
      <c r="M509" s="19"/>
    </row>
    <row r="510" spans="1:13" ht="12.75" customHeight="1">
      <c r="A510" s="19"/>
      <c r="B510" s="19"/>
      <c r="C510" s="19"/>
      <c r="D510" s="50"/>
      <c r="E510" s="48"/>
      <c r="F510" s="50"/>
      <c r="G510" s="50"/>
      <c r="H510" s="50"/>
      <c r="I510" s="49"/>
      <c r="J510" s="25"/>
      <c r="K510" s="25"/>
      <c r="L510" s="19"/>
      <c r="M510" s="19"/>
    </row>
    <row r="511" spans="1:13" ht="12.75" customHeight="1">
      <c r="A511" s="19"/>
      <c r="B511" s="19"/>
      <c r="C511" s="19"/>
      <c r="D511" s="50"/>
      <c r="E511" s="48"/>
      <c r="F511" s="50"/>
      <c r="G511" s="50"/>
      <c r="H511" s="50"/>
      <c r="I511" s="49"/>
      <c r="J511" s="25"/>
      <c r="K511" s="25"/>
      <c r="L511" s="19"/>
      <c r="M511" s="19"/>
    </row>
    <row r="512" spans="1:13" ht="12.75" customHeight="1">
      <c r="A512" s="19"/>
      <c r="B512" s="19"/>
      <c r="C512" s="19"/>
      <c r="D512" s="50"/>
      <c r="E512" s="48"/>
      <c r="F512" s="50"/>
      <c r="G512" s="50"/>
      <c r="H512" s="50"/>
      <c r="I512" s="49"/>
      <c r="J512" s="25"/>
      <c r="K512" s="25"/>
      <c r="L512" s="19"/>
      <c r="M512" s="19"/>
    </row>
    <row r="513" spans="1:13" ht="12.75" customHeight="1">
      <c r="A513" s="19"/>
      <c r="B513" s="19"/>
      <c r="C513" s="19"/>
      <c r="D513" s="50"/>
      <c r="E513" s="48"/>
      <c r="F513" s="50"/>
      <c r="G513" s="50"/>
      <c r="H513" s="50"/>
      <c r="I513" s="49"/>
      <c r="J513" s="25"/>
      <c r="K513" s="25"/>
      <c r="L513" s="19"/>
      <c r="M513" s="19"/>
    </row>
    <row r="514" spans="1:13" ht="12.75" customHeight="1">
      <c r="A514" s="19"/>
      <c r="B514" s="19"/>
      <c r="C514" s="19"/>
      <c r="D514" s="50"/>
      <c r="E514" s="48"/>
      <c r="F514" s="50"/>
      <c r="G514" s="50"/>
      <c r="H514" s="50"/>
      <c r="I514" s="49"/>
      <c r="J514" s="25"/>
      <c r="K514" s="25"/>
      <c r="L514" s="19"/>
      <c r="M514" s="19"/>
    </row>
    <row r="515" spans="1:13" ht="12.75" customHeight="1">
      <c r="A515" s="19"/>
      <c r="B515" s="19"/>
      <c r="C515" s="19"/>
      <c r="D515" s="50"/>
      <c r="E515" s="48"/>
      <c r="F515" s="50"/>
      <c r="G515" s="50"/>
      <c r="H515" s="50"/>
      <c r="I515" s="49"/>
      <c r="J515" s="25"/>
      <c r="K515" s="25"/>
      <c r="L515" s="19"/>
      <c r="M515" s="19"/>
    </row>
    <row r="516" spans="1:13" ht="12.75" customHeight="1">
      <c r="A516" s="19"/>
      <c r="B516" s="19"/>
      <c r="C516" s="19"/>
      <c r="D516" s="50"/>
      <c r="E516" s="48"/>
      <c r="F516" s="50"/>
      <c r="G516" s="50"/>
      <c r="H516" s="50"/>
      <c r="I516" s="49"/>
      <c r="J516" s="25"/>
      <c r="K516" s="25"/>
      <c r="L516" s="19"/>
      <c r="M516" s="19"/>
    </row>
    <row r="517" spans="1:13" ht="12.75" customHeight="1">
      <c r="A517" s="19"/>
      <c r="B517" s="19"/>
      <c r="C517" s="19"/>
      <c r="D517" s="50"/>
      <c r="E517" s="48"/>
      <c r="F517" s="50"/>
      <c r="G517" s="50"/>
      <c r="H517" s="50"/>
      <c r="I517" s="49"/>
      <c r="J517" s="25"/>
      <c r="K517" s="25"/>
      <c r="L517" s="19"/>
      <c r="M517" s="19"/>
    </row>
    <row r="518" spans="1:13" ht="12.75" customHeight="1">
      <c r="A518" s="19"/>
      <c r="B518" s="19"/>
      <c r="C518" s="19"/>
      <c r="D518" s="50"/>
      <c r="E518" s="48"/>
      <c r="F518" s="50"/>
      <c r="G518" s="50"/>
      <c r="H518" s="50"/>
      <c r="I518" s="49"/>
      <c r="J518" s="25"/>
      <c r="K518" s="25"/>
      <c r="L518" s="19"/>
      <c r="M518" s="19"/>
    </row>
    <row r="519" spans="1:13" ht="12.75" customHeight="1">
      <c r="A519" s="19"/>
      <c r="B519" s="19"/>
      <c r="C519" s="19"/>
      <c r="D519" s="50"/>
      <c r="E519" s="48"/>
      <c r="F519" s="50"/>
      <c r="G519" s="50"/>
      <c r="H519" s="50"/>
      <c r="I519" s="49"/>
      <c r="J519" s="25"/>
      <c r="K519" s="25"/>
      <c r="L519" s="19"/>
      <c r="M519" s="19"/>
    </row>
    <row r="520" spans="1:13" ht="12.75" customHeight="1">
      <c r="A520" s="19"/>
      <c r="B520" s="19"/>
      <c r="C520" s="19"/>
      <c r="D520" s="50"/>
      <c r="E520" s="48"/>
      <c r="F520" s="50"/>
      <c r="G520" s="50"/>
      <c r="H520" s="50"/>
      <c r="I520" s="49"/>
      <c r="J520" s="25"/>
      <c r="K520" s="25"/>
      <c r="L520" s="19"/>
      <c r="M520" s="19"/>
    </row>
    <row r="521" spans="1:13" ht="12.75" customHeight="1">
      <c r="A521" s="19"/>
      <c r="B521" s="19"/>
      <c r="C521" s="19"/>
      <c r="D521" s="50"/>
      <c r="E521" s="48"/>
      <c r="F521" s="50"/>
      <c r="G521" s="50"/>
      <c r="H521" s="50"/>
      <c r="I521" s="49"/>
      <c r="J521" s="25"/>
      <c r="K521" s="25"/>
      <c r="L521" s="19"/>
      <c r="M521" s="19"/>
    </row>
    <row r="522" spans="1:13" ht="12.75" customHeight="1">
      <c r="A522" s="19"/>
      <c r="B522" s="19"/>
      <c r="C522" s="19"/>
      <c r="D522" s="50"/>
      <c r="E522" s="48"/>
      <c r="F522" s="50"/>
      <c r="G522" s="50"/>
      <c r="H522" s="50"/>
      <c r="I522" s="49"/>
      <c r="J522" s="25"/>
      <c r="K522" s="25"/>
      <c r="L522" s="19"/>
      <c r="M522" s="19"/>
    </row>
    <row r="523" spans="1:13" ht="12.75" customHeight="1">
      <c r="A523" s="19"/>
      <c r="B523" s="19"/>
      <c r="C523" s="19"/>
      <c r="D523" s="50"/>
      <c r="E523" s="48"/>
      <c r="F523" s="50"/>
      <c r="G523" s="50"/>
      <c r="H523" s="50"/>
      <c r="I523" s="49"/>
      <c r="J523" s="25"/>
      <c r="K523" s="25"/>
      <c r="L523" s="19"/>
      <c r="M523" s="19"/>
    </row>
    <row r="524" spans="1:13" ht="12.75" customHeight="1">
      <c r="A524" s="19"/>
      <c r="B524" s="19"/>
      <c r="C524" s="19"/>
      <c r="D524" s="50"/>
      <c r="E524" s="48"/>
      <c r="F524" s="50"/>
      <c r="G524" s="50"/>
      <c r="H524" s="50"/>
      <c r="I524" s="49"/>
      <c r="J524" s="25"/>
      <c r="K524" s="25"/>
      <c r="L524" s="19"/>
      <c r="M524" s="19"/>
    </row>
    <row r="525" spans="1:13" ht="12.75" customHeight="1">
      <c r="A525" s="19"/>
      <c r="B525" s="19"/>
      <c r="C525" s="19"/>
      <c r="D525" s="50"/>
      <c r="E525" s="48"/>
      <c r="F525" s="50"/>
      <c r="G525" s="50"/>
      <c r="H525" s="50"/>
      <c r="I525" s="49"/>
      <c r="J525" s="25"/>
      <c r="K525" s="25"/>
      <c r="L525" s="19"/>
      <c r="M525" s="19"/>
    </row>
    <row r="526" spans="1:13" ht="12.75" customHeight="1">
      <c r="A526" s="19"/>
      <c r="B526" s="19"/>
      <c r="C526" s="19"/>
      <c r="D526" s="50"/>
      <c r="E526" s="48"/>
      <c r="F526" s="50"/>
      <c r="G526" s="50"/>
      <c r="H526" s="50"/>
      <c r="I526" s="49"/>
      <c r="J526" s="25"/>
      <c r="K526" s="25"/>
      <c r="L526" s="19"/>
      <c r="M526" s="19"/>
    </row>
    <row r="527" spans="1:13" ht="12.75" customHeight="1">
      <c r="A527" s="19"/>
      <c r="B527" s="19"/>
      <c r="C527" s="19"/>
      <c r="D527" s="50"/>
      <c r="E527" s="48"/>
      <c r="F527" s="50"/>
      <c r="G527" s="50"/>
      <c r="H527" s="50"/>
      <c r="I527" s="49"/>
      <c r="J527" s="25"/>
      <c r="K527" s="25"/>
      <c r="L527" s="19"/>
      <c r="M527" s="19"/>
    </row>
    <row r="528" spans="1:13" ht="12.75" customHeight="1">
      <c r="A528" s="19"/>
      <c r="B528" s="19"/>
      <c r="C528" s="19"/>
      <c r="D528" s="50"/>
      <c r="E528" s="48"/>
      <c r="F528" s="50"/>
      <c r="G528" s="50"/>
      <c r="H528" s="50"/>
      <c r="I528" s="49"/>
      <c r="J528" s="25"/>
      <c r="K528" s="25"/>
      <c r="L528" s="19"/>
      <c r="M528" s="19"/>
    </row>
    <row r="529" spans="1:13" ht="12.75" customHeight="1">
      <c r="A529" s="19"/>
      <c r="B529" s="19"/>
      <c r="C529" s="19"/>
      <c r="D529" s="50"/>
      <c r="E529" s="48"/>
      <c r="F529" s="50"/>
      <c r="G529" s="50"/>
      <c r="H529" s="50"/>
      <c r="I529" s="49"/>
      <c r="J529" s="25"/>
      <c r="K529" s="25"/>
      <c r="L529" s="19"/>
      <c r="M529" s="19"/>
    </row>
    <row r="530" spans="1:13" ht="12.75" customHeight="1">
      <c r="A530" s="19"/>
      <c r="B530" s="19"/>
      <c r="C530" s="19"/>
      <c r="D530" s="50"/>
      <c r="E530" s="48"/>
      <c r="F530" s="50"/>
      <c r="G530" s="50"/>
      <c r="H530" s="50"/>
      <c r="I530" s="49"/>
      <c r="J530" s="25"/>
      <c r="K530" s="25"/>
      <c r="L530" s="19"/>
      <c r="M530" s="19"/>
    </row>
    <row r="531" spans="1:13" ht="12.75" customHeight="1">
      <c r="A531" s="19"/>
      <c r="B531" s="19"/>
      <c r="C531" s="19"/>
      <c r="D531" s="50"/>
      <c r="E531" s="48"/>
      <c r="F531" s="50"/>
      <c r="G531" s="50"/>
      <c r="H531" s="50"/>
      <c r="I531" s="49"/>
      <c r="J531" s="25"/>
      <c r="K531" s="25"/>
      <c r="L531" s="19"/>
      <c r="M531" s="19"/>
    </row>
    <row r="532" spans="1:13" ht="12.75" customHeight="1">
      <c r="A532" s="19"/>
      <c r="B532" s="19"/>
      <c r="C532" s="19"/>
      <c r="D532" s="50"/>
      <c r="E532" s="48"/>
      <c r="F532" s="50"/>
      <c r="G532" s="50"/>
      <c r="H532" s="50"/>
      <c r="I532" s="49"/>
      <c r="J532" s="25"/>
      <c r="K532" s="25"/>
      <c r="L532" s="19"/>
      <c r="M532" s="19"/>
    </row>
    <row r="533" spans="1:13" ht="12.75" customHeight="1">
      <c r="A533" s="19"/>
      <c r="B533" s="19"/>
      <c r="C533" s="19"/>
      <c r="D533" s="50"/>
      <c r="E533" s="48"/>
      <c r="F533" s="50"/>
      <c r="G533" s="50"/>
      <c r="H533" s="50"/>
      <c r="I533" s="49"/>
      <c r="J533" s="25"/>
      <c r="K533" s="25"/>
      <c r="L533" s="19"/>
      <c r="M533" s="19"/>
    </row>
    <row r="534" spans="1:13" ht="12.75" customHeight="1">
      <c r="A534" s="19"/>
      <c r="B534" s="19"/>
      <c r="C534" s="19"/>
      <c r="D534" s="50"/>
      <c r="E534" s="48"/>
      <c r="F534" s="50"/>
      <c r="G534" s="50"/>
      <c r="H534" s="50"/>
      <c r="I534" s="49"/>
      <c r="J534" s="25"/>
      <c r="K534" s="25"/>
      <c r="L534" s="19"/>
      <c r="M534" s="19"/>
    </row>
    <row r="535" spans="1:13" ht="12.75" customHeight="1">
      <c r="A535" s="19"/>
      <c r="B535" s="19"/>
      <c r="C535" s="19"/>
      <c r="D535" s="50"/>
      <c r="E535" s="48"/>
      <c r="F535" s="50"/>
      <c r="G535" s="50"/>
      <c r="H535" s="50"/>
      <c r="I535" s="49"/>
      <c r="J535" s="25"/>
      <c r="K535" s="25"/>
      <c r="L535" s="19"/>
      <c r="M535" s="19"/>
    </row>
    <row r="536" spans="1:13" ht="12.75" customHeight="1">
      <c r="A536" s="19"/>
      <c r="B536" s="19"/>
      <c r="C536" s="19"/>
      <c r="D536" s="50"/>
      <c r="E536" s="48"/>
      <c r="F536" s="50"/>
      <c r="G536" s="50"/>
      <c r="H536" s="50"/>
      <c r="I536" s="49"/>
      <c r="J536" s="25"/>
      <c r="K536" s="25"/>
      <c r="L536" s="19"/>
      <c r="M536" s="19"/>
    </row>
    <row r="537" spans="1:13" ht="12.75" customHeight="1">
      <c r="A537" s="19"/>
      <c r="B537" s="19"/>
      <c r="C537" s="19"/>
      <c r="D537" s="50"/>
      <c r="E537" s="48"/>
      <c r="F537" s="50"/>
      <c r="G537" s="50"/>
      <c r="H537" s="50"/>
      <c r="I537" s="49"/>
      <c r="J537" s="25"/>
      <c r="K537" s="25"/>
      <c r="L537" s="19"/>
      <c r="M537" s="19"/>
    </row>
    <row r="538" spans="1:13" ht="12.75" customHeight="1">
      <c r="A538" s="19"/>
      <c r="B538" s="19"/>
      <c r="C538" s="19"/>
      <c r="D538" s="50"/>
      <c r="E538" s="48"/>
      <c r="F538" s="50"/>
      <c r="G538" s="50"/>
      <c r="H538" s="50"/>
      <c r="I538" s="49"/>
      <c r="J538" s="25"/>
      <c r="K538" s="25"/>
      <c r="L538" s="19"/>
      <c r="M538" s="19"/>
    </row>
    <row r="539" spans="1:13" ht="12.75" customHeight="1">
      <c r="A539" s="19"/>
      <c r="B539" s="19"/>
      <c r="C539" s="19"/>
      <c r="D539" s="50"/>
      <c r="E539" s="48"/>
      <c r="F539" s="50"/>
      <c r="G539" s="50"/>
      <c r="H539" s="50"/>
      <c r="I539" s="49"/>
      <c r="J539" s="25"/>
      <c r="K539" s="25"/>
      <c r="L539" s="19"/>
      <c r="M539" s="19"/>
    </row>
    <row r="540" spans="1:13" ht="12.75" customHeight="1">
      <c r="A540" s="19"/>
      <c r="B540" s="19"/>
      <c r="C540" s="19"/>
      <c r="D540" s="50"/>
      <c r="E540" s="48"/>
      <c r="F540" s="50"/>
      <c r="G540" s="50"/>
      <c r="H540" s="50"/>
      <c r="I540" s="49"/>
      <c r="J540" s="25"/>
      <c r="K540" s="25"/>
      <c r="L540" s="19"/>
      <c r="M540" s="19"/>
    </row>
    <row r="541" spans="1:13" ht="12.75" customHeight="1">
      <c r="A541" s="19"/>
      <c r="B541" s="19"/>
      <c r="C541" s="19"/>
      <c r="D541" s="50"/>
      <c r="E541" s="48"/>
      <c r="F541" s="50"/>
      <c r="G541" s="50"/>
      <c r="H541" s="50"/>
      <c r="I541" s="49"/>
      <c r="J541" s="25"/>
      <c r="K541" s="25"/>
      <c r="L541" s="19"/>
      <c r="M541" s="19"/>
    </row>
    <row r="542" spans="1:13" ht="12.75" customHeight="1">
      <c r="A542" s="19"/>
      <c r="B542" s="19"/>
      <c r="C542" s="19"/>
      <c r="D542" s="50"/>
      <c r="E542" s="48"/>
      <c r="F542" s="50"/>
      <c r="G542" s="50"/>
      <c r="H542" s="50"/>
      <c r="I542" s="49"/>
      <c r="J542" s="25"/>
      <c r="K542" s="25"/>
      <c r="L542" s="19"/>
      <c r="M542" s="19"/>
    </row>
    <row r="543" spans="1:13" ht="12.75" customHeight="1">
      <c r="A543" s="19"/>
      <c r="B543" s="19"/>
      <c r="C543" s="19"/>
      <c r="D543" s="50"/>
      <c r="E543" s="48"/>
      <c r="F543" s="50"/>
      <c r="G543" s="50"/>
      <c r="H543" s="50"/>
      <c r="I543" s="49"/>
      <c r="J543" s="25"/>
      <c r="K543" s="25"/>
      <c r="L543" s="19"/>
      <c r="M543" s="19"/>
    </row>
    <row r="544" spans="1:13" ht="12.75" customHeight="1">
      <c r="A544" s="19"/>
      <c r="B544" s="19"/>
      <c r="C544" s="19"/>
      <c r="D544" s="50"/>
      <c r="E544" s="48"/>
      <c r="F544" s="50"/>
      <c r="G544" s="50"/>
      <c r="H544" s="50"/>
      <c r="I544" s="49"/>
      <c r="J544" s="25"/>
      <c r="K544" s="25"/>
      <c r="L544" s="19"/>
      <c r="M544" s="19"/>
    </row>
    <row r="545" spans="1:13" ht="12.75" customHeight="1">
      <c r="A545" s="19"/>
      <c r="B545" s="19"/>
      <c r="C545" s="19"/>
      <c r="D545" s="50"/>
      <c r="E545" s="48"/>
      <c r="F545" s="50"/>
      <c r="G545" s="50"/>
      <c r="H545" s="50"/>
      <c r="I545" s="49"/>
      <c r="J545" s="25"/>
      <c r="K545" s="25"/>
      <c r="L545" s="19"/>
      <c r="M545" s="19"/>
    </row>
    <row r="546" spans="1:13" ht="12.75" customHeight="1">
      <c r="A546" s="19"/>
      <c r="B546" s="19"/>
      <c r="C546" s="19"/>
      <c r="D546" s="50"/>
      <c r="E546" s="48"/>
      <c r="F546" s="50"/>
      <c r="G546" s="50"/>
      <c r="H546" s="50"/>
      <c r="I546" s="49"/>
      <c r="J546" s="25"/>
      <c r="K546" s="25"/>
      <c r="L546" s="19"/>
      <c r="M546" s="19"/>
    </row>
    <row r="547" spans="1:13" ht="12.75" customHeight="1">
      <c r="A547" s="19"/>
      <c r="B547" s="19"/>
      <c r="C547" s="19"/>
      <c r="D547" s="50"/>
      <c r="E547" s="48"/>
      <c r="F547" s="50"/>
      <c r="G547" s="50"/>
      <c r="H547" s="50"/>
      <c r="I547" s="49"/>
      <c r="J547" s="25"/>
      <c r="K547" s="25"/>
      <c r="L547" s="19"/>
      <c r="M547" s="19"/>
    </row>
    <row r="548" spans="1:13" ht="12.75" customHeight="1">
      <c r="A548" s="19"/>
      <c r="B548" s="19"/>
      <c r="C548" s="19"/>
      <c r="D548" s="50"/>
      <c r="E548" s="48"/>
      <c r="F548" s="50"/>
      <c r="G548" s="50"/>
      <c r="H548" s="50"/>
      <c r="I548" s="49"/>
      <c r="J548" s="25"/>
      <c r="K548" s="25"/>
      <c r="L548" s="19"/>
      <c r="M548" s="19"/>
    </row>
    <row r="549" spans="1:13" ht="12.75" customHeight="1">
      <c r="A549" s="19"/>
      <c r="B549" s="19"/>
      <c r="C549" s="19"/>
      <c r="D549" s="50"/>
      <c r="E549" s="48"/>
      <c r="F549" s="50"/>
      <c r="G549" s="50"/>
      <c r="H549" s="50"/>
      <c r="I549" s="49"/>
      <c r="J549" s="25"/>
      <c r="K549" s="25"/>
      <c r="L549" s="19"/>
      <c r="M549" s="19"/>
    </row>
    <row r="550" spans="1:13" ht="12.75" customHeight="1">
      <c r="A550" s="19"/>
      <c r="B550" s="19"/>
      <c r="C550" s="19"/>
      <c r="D550" s="50"/>
      <c r="E550" s="48"/>
      <c r="F550" s="50"/>
      <c r="G550" s="50"/>
      <c r="H550" s="50"/>
      <c r="I550" s="49"/>
      <c r="J550" s="25"/>
      <c r="K550" s="25"/>
      <c r="L550" s="19"/>
      <c r="M550" s="19"/>
    </row>
    <row r="551" spans="1:13" ht="12.75" customHeight="1">
      <c r="A551" s="19"/>
      <c r="B551" s="19"/>
      <c r="C551" s="19"/>
      <c r="D551" s="50"/>
      <c r="E551" s="48"/>
      <c r="F551" s="50"/>
      <c r="G551" s="50"/>
      <c r="H551" s="50"/>
      <c r="I551" s="49"/>
      <c r="J551" s="25"/>
      <c r="K551" s="25"/>
      <c r="L551" s="19"/>
      <c r="M551" s="19"/>
    </row>
    <row r="552" spans="1:13" ht="12.75" customHeight="1">
      <c r="A552" s="19"/>
      <c r="B552" s="19"/>
      <c r="C552" s="19"/>
      <c r="D552" s="50"/>
      <c r="E552" s="48"/>
      <c r="F552" s="50"/>
      <c r="G552" s="50"/>
      <c r="H552" s="50"/>
      <c r="I552" s="49"/>
      <c r="J552" s="25"/>
      <c r="K552" s="25"/>
      <c r="L552" s="19"/>
      <c r="M552" s="19"/>
    </row>
    <row r="553" spans="1:13" ht="12.75" customHeight="1">
      <c r="A553" s="19"/>
      <c r="B553" s="19"/>
      <c r="C553" s="19"/>
      <c r="D553" s="50"/>
      <c r="E553" s="48"/>
      <c r="F553" s="50"/>
      <c r="G553" s="50"/>
      <c r="H553" s="50"/>
      <c r="I553" s="49"/>
      <c r="J553" s="25"/>
      <c r="K553" s="25"/>
      <c r="L553" s="19"/>
      <c r="M553" s="19"/>
    </row>
    <row r="554" spans="1:13" ht="12.75" customHeight="1">
      <c r="A554" s="19"/>
      <c r="B554" s="19"/>
      <c r="C554" s="19"/>
      <c r="D554" s="50"/>
      <c r="E554" s="48"/>
      <c r="F554" s="50"/>
      <c r="G554" s="50"/>
      <c r="H554" s="50"/>
      <c r="I554" s="49"/>
      <c r="J554" s="25"/>
      <c r="K554" s="25"/>
      <c r="L554" s="19"/>
      <c r="M554" s="19"/>
    </row>
    <row r="555" spans="1:13" ht="12.75" customHeight="1">
      <c r="A555" s="19"/>
      <c r="B555" s="19"/>
      <c r="C555" s="19"/>
      <c r="D555" s="50"/>
      <c r="E555" s="48"/>
      <c r="F555" s="50"/>
      <c r="G555" s="50"/>
      <c r="H555" s="50"/>
      <c r="I555" s="49"/>
      <c r="J555" s="25"/>
      <c r="K555" s="25"/>
      <c r="L555" s="19"/>
      <c r="M555" s="19"/>
    </row>
    <row r="556" spans="1:13" ht="12.75" customHeight="1">
      <c r="A556" s="19"/>
      <c r="B556" s="19"/>
      <c r="C556" s="19"/>
      <c r="D556" s="50"/>
      <c r="E556" s="48"/>
      <c r="F556" s="50"/>
      <c r="G556" s="50"/>
      <c r="H556" s="50"/>
      <c r="I556" s="49"/>
      <c r="J556" s="25"/>
      <c r="K556" s="25"/>
      <c r="L556" s="19"/>
      <c r="M556" s="19"/>
    </row>
    <row r="557" spans="1:13" ht="12.75" customHeight="1">
      <c r="A557" s="19"/>
      <c r="B557" s="19"/>
      <c r="C557" s="19"/>
      <c r="D557" s="50"/>
      <c r="E557" s="48"/>
      <c r="F557" s="50"/>
      <c r="G557" s="50"/>
      <c r="H557" s="50"/>
      <c r="I557" s="49"/>
      <c r="J557" s="25"/>
      <c r="K557" s="25"/>
      <c r="L557" s="19"/>
      <c r="M557" s="19"/>
    </row>
    <row r="558" spans="1:13" ht="12.75" customHeight="1">
      <c r="A558" s="19"/>
      <c r="B558" s="19"/>
      <c r="C558" s="19"/>
      <c r="D558" s="50"/>
      <c r="E558" s="48"/>
      <c r="F558" s="50"/>
      <c r="G558" s="50"/>
      <c r="H558" s="50"/>
      <c r="I558" s="49"/>
      <c r="J558" s="25"/>
      <c r="K558" s="25"/>
      <c r="L558" s="19"/>
      <c r="M558" s="19"/>
    </row>
    <row r="559" spans="1:13" ht="12.75" customHeight="1">
      <c r="A559" s="19"/>
      <c r="B559" s="19"/>
      <c r="C559" s="19"/>
      <c r="D559" s="50"/>
      <c r="E559" s="48"/>
      <c r="F559" s="50"/>
      <c r="G559" s="50"/>
      <c r="H559" s="50"/>
      <c r="I559" s="49"/>
      <c r="J559" s="25"/>
      <c r="K559" s="25"/>
      <c r="L559" s="19"/>
      <c r="M559" s="19"/>
    </row>
    <row r="560" spans="1:13" ht="12.75" customHeight="1">
      <c r="A560" s="19"/>
      <c r="B560" s="19"/>
      <c r="C560" s="19"/>
      <c r="D560" s="50"/>
      <c r="E560" s="48"/>
      <c r="F560" s="50"/>
      <c r="G560" s="50"/>
      <c r="H560" s="50"/>
      <c r="I560" s="49"/>
      <c r="J560" s="25"/>
      <c r="K560" s="25"/>
      <c r="L560" s="19"/>
      <c r="M560" s="19"/>
    </row>
    <row r="561" spans="1:13" ht="12.75" customHeight="1">
      <c r="A561" s="19"/>
      <c r="B561" s="19"/>
      <c r="C561" s="19"/>
      <c r="D561" s="50"/>
      <c r="E561" s="48"/>
      <c r="F561" s="50"/>
      <c r="G561" s="50"/>
      <c r="H561" s="50"/>
      <c r="I561" s="49"/>
      <c r="J561" s="25"/>
      <c r="K561" s="25"/>
      <c r="L561" s="19"/>
      <c r="M561" s="19"/>
    </row>
    <row r="562" spans="1:13" ht="12.75" customHeight="1">
      <c r="A562" s="19"/>
      <c r="B562" s="19"/>
      <c r="C562" s="19"/>
      <c r="D562" s="50"/>
      <c r="E562" s="48"/>
      <c r="F562" s="50"/>
      <c r="G562" s="50"/>
      <c r="H562" s="50"/>
      <c r="I562" s="49"/>
      <c r="J562" s="25"/>
      <c r="K562" s="25"/>
      <c r="L562" s="19"/>
      <c r="M562" s="19"/>
    </row>
    <row r="563" spans="1:13" ht="12.75" customHeight="1">
      <c r="A563" s="19"/>
      <c r="B563" s="19"/>
      <c r="C563" s="19"/>
      <c r="D563" s="50"/>
      <c r="E563" s="48"/>
      <c r="F563" s="50"/>
      <c r="G563" s="50"/>
      <c r="H563" s="50"/>
      <c r="I563" s="49"/>
      <c r="J563" s="25"/>
      <c r="K563" s="25"/>
      <c r="L563" s="19"/>
      <c r="M563" s="19"/>
    </row>
    <row r="564" spans="1:13" ht="12.75" customHeight="1">
      <c r="A564" s="19"/>
      <c r="B564" s="19"/>
      <c r="C564" s="19"/>
      <c r="D564" s="50"/>
      <c r="E564" s="48"/>
      <c r="F564" s="50"/>
      <c r="G564" s="50"/>
      <c r="H564" s="50"/>
      <c r="I564" s="49"/>
      <c r="J564" s="25"/>
      <c r="K564" s="25"/>
      <c r="L564" s="19"/>
      <c r="M564" s="19"/>
    </row>
    <row r="565" spans="1:13" ht="12.75" customHeight="1">
      <c r="A565" s="19"/>
      <c r="B565" s="19"/>
      <c r="C565" s="19"/>
      <c r="D565" s="50"/>
      <c r="E565" s="48"/>
      <c r="F565" s="50"/>
      <c r="G565" s="50"/>
      <c r="H565" s="50"/>
      <c r="I565" s="49"/>
      <c r="J565" s="25"/>
      <c r="K565" s="25"/>
      <c r="L565" s="19"/>
      <c r="M565" s="19"/>
    </row>
    <row r="566" spans="1:13" ht="12.75" customHeight="1">
      <c r="A566" s="19"/>
      <c r="B566" s="19"/>
      <c r="C566" s="19"/>
      <c r="D566" s="50"/>
      <c r="E566" s="48"/>
      <c r="F566" s="50"/>
      <c r="G566" s="50"/>
      <c r="H566" s="50"/>
      <c r="I566" s="49"/>
      <c r="J566" s="25"/>
      <c r="K566" s="25"/>
      <c r="L566" s="19"/>
      <c r="M566" s="19"/>
    </row>
    <row r="567" spans="1:13" ht="12.75" customHeight="1">
      <c r="A567" s="19"/>
      <c r="B567" s="19"/>
      <c r="C567" s="19"/>
      <c r="D567" s="50"/>
      <c r="E567" s="48"/>
      <c r="F567" s="50"/>
      <c r="G567" s="50"/>
      <c r="H567" s="50"/>
      <c r="I567" s="49"/>
      <c r="J567" s="25"/>
      <c r="K567" s="25"/>
      <c r="L567" s="19"/>
      <c r="M567" s="19"/>
    </row>
    <row r="568" spans="1:13" ht="12.75" customHeight="1">
      <c r="A568" s="19"/>
      <c r="B568" s="19"/>
      <c r="C568" s="19"/>
      <c r="D568" s="50"/>
      <c r="E568" s="48"/>
      <c r="F568" s="50"/>
      <c r="G568" s="50"/>
      <c r="H568" s="50"/>
      <c r="I568" s="49"/>
      <c r="J568" s="25"/>
      <c r="K568" s="25"/>
      <c r="L568" s="19"/>
      <c r="M568" s="19"/>
    </row>
    <row r="569" spans="1:13" ht="12.75" customHeight="1">
      <c r="A569" s="19"/>
      <c r="B569" s="19"/>
      <c r="C569" s="19"/>
      <c r="D569" s="50"/>
      <c r="E569" s="48"/>
      <c r="F569" s="50"/>
      <c r="G569" s="50"/>
      <c r="H569" s="50"/>
      <c r="I569" s="49"/>
      <c r="J569" s="25"/>
      <c r="K569" s="25"/>
      <c r="L569" s="19"/>
      <c r="M569" s="19"/>
    </row>
    <row r="570" spans="1:13" ht="12.75" customHeight="1">
      <c r="A570" s="19"/>
      <c r="B570" s="19"/>
      <c r="C570" s="19"/>
      <c r="D570" s="50"/>
      <c r="E570" s="48"/>
      <c r="F570" s="50"/>
      <c r="G570" s="50"/>
      <c r="H570" s="50"/>
      <c r="I570" s="49"/>
      <c r="J570" s="25"/>
      <c r="K570" s="25"/>
      <c r="L570" s="19"/>
      <c r="M570" s="19"/>
    </row>
    <row r="571" spans="1:13" ht="12.75" customHeight="1">
      <c r="A571" s="19"/>
      <c r="B571" s="19"/>
      <c r="C571" s="19"/>
      <c r="D571" s="50"/>
      <c r="E571" s="48"/>
      <c r="F571" s="50"/>
      <c r="G571" s="50"/>
      <c r="H571" s="50"/>
      <c r="I571" s="49"/>
      <c r="J571" s="25"/>
      <c r="K571" s="25"/>
      <c r="L571" s="19"/>
      <c r="M571" s="19"/>
    </row>
    <row r="572" spans="1:13" ht="12.75" customHeight="1">
      <c r="A572" s="19"/>
      <c r="B572" s="19"/>
      <c r="C572" s="19"/>
      <c r="D572" s="50"/>
      <c r="E572" s="48"/>
      <c r="F572" s="50"/>
      <c r="G572" s="50"/>
      <c r="H572" s="50"/>
      <c r="I572" s="49"/>
      <c r="J572" s="25"/>
      <c r="K572" s="25"/>
      <c r="L572" s="19"/>
      <c r="M572" s="19"/>
    </row>
    <row r="573" spans="1:13" ht="12.75" customHeight="1">
      <c r="A573" s="19"/>
      <c r="B573" s="19"/>
      <c r="C573" s="19"/>
      <c r="D573" s="50"/>
      <c r="E573" s="48"/>
      <c r="F573" s="50"/>
      <c r="G573" s="50"/>
      <c r="H573" s="50"/>
      <c r="I573" s="49"/>
      <c r="J573" s="25"/>
      <c r="K573" s="25"/>
      <c r="L573" s="19"/>
      <c r="M573" s="19"/>
    </row>
    <row r="574" spans="1:13" ht="12.75" customHeight="1">
      <c r="A574" s="19"/>
      <c r="B574" s="19"/>
      <c r="C574" s="19"/>
      <c r="D574" s="50"/>
      <c r="E574" s="48"/>
      <c r="F574" s="50"/>
      <c r="G574" s="50"/>
      <c r="H574" s="50"/>
      <c r="I574" s="49"/>
      <c r="J574" s="25"/>
      <c r="K574" s="25"/>
      <c r="L574" s="19"/>
      <c r="M574" s="19"/>
    </row>
    <row r="575" spans="1:13" ht="12.75" customHeight="1">
      <c r="A575" s="19"/>
      <c r="B575" s="19"/>
      <c r="C575" s="19"/>
      <c r="D575" s="50"/>
      <c r="E575" s="48"/>
      <c r="F575" s="50"/>
      <c r="G575" s="50"/>
      <c r="H575" s="50"/>
      <c r="I575" s="49"/>
      <c r="J575" s="25"/>
      <c r="K575" s="25"/>
      <c r="L575" s="19"/>
      <c r="M575" s="19"/>
    </row>
    <row r="576" spans="1:13" ht="12.75" customHeight="1">
      <c r="A576" s="19"/>
      <c r="B576" s="19"/>
      <c r="C576" s="19"/>
      <c r="D576" s="50"/>
      <c r="E576" s="48"/>
      <c r="F576" s="50"/>
      <c r="G576" s="50"/>
      <c r="H576" s="50"/>
      <c r="I576" s="49"/>
      <c r="J576" s="25"/>
      <c r="K576" s="25"/>
      <c r="L576" s="19"/>
      <c r="M576" s="19"/>
    </row>
    <row r="577" spans="1:13" ht="12.75" customHeight="1">
      <c r="A577" s="19"/>
      <c r="B577" s="19"/>
      <c r="C577" s="19"/>
      <c r="D577" s="50"/>
      <c r="E577" s="48"/>
      <c r="F577" s="50"/>
      <c r="G577" s="50"/>
      <c r="H577" s="50"/>
      <c r="I577" s="49"/>
      <c r="J577" s="25"/>
      <c r="K577" s="25"/>
      <c r="L577" s="19"/>
      <c r="M577" s="19"/>
    </row>
    <row r="578" spans="1:13" ht="12.75" customHeight="1">
      <c r="A578" s="19"/>
      <c r="B578" s="19"/>
      <c r="C578" s="19"/>
      <c r="D578" s="50"/>
      <c r="E578" s="48"/>
      <c r="F578" s="50"/>
      <c r="G578" s="50"/>
      <c r="H578" s="50"/>
      <c r="I578" s="49"/>
      <c r="J578" s="25"/>
      <c r="K578" s="25"/>
      <c r="L578" s="19"/>
      <c r="M578" s="19"/>
    </row>
    <row r="579" spans="1:13" ht="12.75" customHeight="1">
      <c r="A579" s="19"/>
      <c r="B579" s="19"/>
      <c r="C579" s="19"/>
      <c r="D579" s="50"/>
      <c r="E579" s="48"/>
      <c r="F579" s="50"/>
      <c r="G579" s="50"/>
      <c r="H579" s="50"/>
      <c r="I579" s="49"/>
      <c r="J579" s="25"/>
      <c r="K579" s="25"/>
      <c r="L579" s="19"/>
      <c r="M579" s="19"/>
    </row>
    <row r="580" spans="1:13" ht="12.75" customHeight="1">
      <c r="A580" s="19"/>
      <c r="B580" s="19"/>
      <c r="C580" s="19"/>
      <c r="D580" s="50"/>
      <c r="E580" s="48"/>
      <c r="F580" s="50"/>
      <c r="G580" s="50"/>
      <c r="H580" s="50"/>
      <c r="I580" s="49"/>
      <c r="J580" s="25"/>
      <c r="K580" s="25"/>
      <c r="L580" s="19"/>
      <c r="M580" s="19"/>
    </row>
    <row r="581" spans="1:13" ht="12.75" customHeight="1">
      <c r="A581" s="19"/>
      <c r="B581" s="19"/>
      <c r="C581" s="19"/>
      <c r="D581" s="50"/>
      <c r="E581" s="48"/>
      <c r="F581" s="50"/>
      <c r="G581" s="50"/>
      <c r="H581" s="50"/>
      <c r="I581" s="49"/>
      <c r="J581" s="25"/>
      <c r="K581" s="25"/>
      <c r="L581" s="19"/>
      <c r="M581" s="19"/>
    </row>
    <row r="582" spans="1:13" ht="12.75" customHeight="1">
      <c r="A582" s="19"/>
      <c r="B582" s="19"/>
      <c r="C582" s="19"/>
      <c r="D582" s="50"/>
      <c r="E582" s="48"/>
      <c r="F582" s="50"/>
      <c r="G582" s="50"/>
      <c r="H582" s="50"/>
      <c r="I582" s="49"/>
      <c r="J582" s="25"/>
      <c r="K582" s="25"/>
      <c r="L582" s="19"/>
      <c r="M582" s="19"/>
    </row>
    <row r="583" spans="1:13" ht="12.75" customHeight="1">
      <c r="A583" s="19"/>
      <c r="B583" s="19"/>
      <c r="C583" s="19"/>
      <c r="D583" s="50"/>
      <c r="E583" s="48"/>
      <c r="F583" s="50"/>
      <c r="G583" s="50"/>
      <c r="H583" s="50"/>
      <c r="I583" s="49"/>
      <c r="J583" s="25"/>
      <c r="K583" s="25"/>
      <c r="L583" s="19"/>
      <c r="M583" s="19"/>
    </row>
    <row r="584" spans="1:13" ht="12.75" customHeight="1">
      <c r="A584" s="19"/>
      <c r="B584" s="19"/>
      <c r="C584" s="19"/>
      <c r="D584" s="50"/>
      <c r="E584" s="48"/>
      <c r="F584" s="50"/>
      <c r="G584" s="50"/>
      <c r="H584" s="50"/>
      <c r="I584" s="49"/>
      <c r="J584" s="25"/>
      <c r="K584" s="25"/>
      <c r="L584" s="19"/>
      <c r="M584" s="19"/>
    </row>
    <row r="585" spans="1:13" ht="12.75" customHeight="1">
      <c r="A585" s="19"/>
      <c r="B585" s="19"/>
      <c r="C585" s="19"/>
      <c r="D585" s="50"/>
      <c r="E585" s="48"/>
      <c r="F585" s="50"/>
      <c r="G585" s="50"/>
      <c r="H585" s="50"/>
      <c r="I585" s="49"/>
      <c r="J585" s="25"/>
      <c r="K585" s="25"/>
      <c r="L585" s="19"/>
      <c r="M585" s="19"/>
    </row>
    <row r="586" spans="1:13" ht="12.75" customHeight="1">
      <c r="A586" s="19"/>
      <c r="B586" s="19"/>
      <c r="C586" s="19"/>
      <c r="D586" s="50"/>
      <c r="E586" s="48"/>
      <c r="F586" s="50"/>
      <c r="G586" s="50"/>
      <c r="H586" s="50"/>
      <c r="I586" s="49"/>
      <c r="J586" s="25"/>
      <c r="K586" s="25"/>
      <c r="L586" s="19"/>
      <c r="M586" s="19"/>
    </row>
    <row r="587" spans="1:13" ht="12.75" customHeight="1">
      <c r="A587" s="19"/>
      <c r="B587" s="19"/>
      <c r="C587" s="19"/>
      <c r="D587" s="50"/>
      <c r="E587" s="48"/>
      <c r="F587" s="50"/>
      <c r="G587" s="50"/>
      <c r="H587" s="50"/>
      <c r="I587" s="49"/>
      <c r="J587" s="25"/>
      <c r="K587" s="25"/>
      <c r="L587" s="19"/>
      <c r="M587" s="19"/>
    </row>
    <row r="588" spans="1:13" ht="12.75" customHeight="1">
      <c r="A588" s="19"/>
      <c r="B588" s="19"/>
      <c r="C588" s="19"/>
      <c r="D588" s="50"/>
      <c r="E588" s="48"/>
      <c r="F588" s="50"/>
      <c r="G588" s="50"/>
      <c r="H588" s="50"/>
      <c r="I588" s="49"/>
      <c r="J588" s="25"/>
      <c r="K588" s="25"/>
      <c r="L588" s="19"/>
      <c r="M588" s="19"/>
    </row>
    <row r="589" spans="1:13" ht="12.75" customHeight="1">
      <c r="A589" s="19"/>
      <c r="B589" s="19"/>
      <c r="C589" s="19"/>
      <c r="D589" s="50"/>
      <c r="E589" s="48"/>
      <c r="F589" s="50"/>
      <c r="G589" s="50"/>
      <c r="H589" s="50"/>
      <c r="I589" s="49"/>
      <c r="J589" s="25"/>
      <c r="K589" s="25"/>
      <c r="L589" s="19"/>
      <c r="M589" s="19"/>
    </row>
    <row r="590" spans="1:13" ht="12.75" customHeight="1">
      <c r="A590" s="19"/>
      <c r="B590" s="19"/>
      <c r="C590" s="19"/>
      <c r="D590" s="50"/>
      <c r="E590" s="48"/>
      <c r="F590" s="50"/>
      <c r="G590" s="50"/>
      <c r="H590" s="50"/>
      <c r="I590" s="49"/>
      <c r="J590" s="25"/>
      <c r="K590" s="25"/>
      <c r="L590" s="19"/>
      <c r="M590" s="19"/>
    </row>
    <row r="591" spans="1:13" ht="12.75" customHeight="1">
      <c r="A591" s="19"/>
      <c r="B591" s="19"/>
      <c r="C591" s="19"/>
      <c r="D591" s="50"/>
      <c r="E591" s="48"/>
      <c r="F591" s="50"/>
      <c r="G591" s="50"/>
      <c r="H591" s="50"/>
      <c r="I591" s="49"/>
      <c r="J591" s="25"/>
      <c r="K591" s="25"/>
      <c r="L591" s="19"/>
      <c r="M591" s="19"/>
    </row>
    <row r="592" spans="1:13" ht="12.75" customHeight="1">
      <c r="A592" s="19"/>
      <c r="B592" s="19"/>
      <c r="C592" s="19"/>
      <c r="D592" s="50"/>
      <c r="E592" s="48"/>
      <c r="F592" s="50"/>
      <c r="G592" s="50"/>
      <c r="H592" s="50"/>
      <c r="I592" s="49"/>
      <c r="J592" s="25"/>
      <c r="K592" s="25"/>
      <c r="L592" s="19"/>
      <c r="M592" s="19"/>
    </row>
    <row r="593" spans="1:13" ht="12.75" customHeight="1">
      <c r="A593" s="19"/>
      <c r="B593" s="19"/>
      <c r="C593" s="19"/>
      <c r="D593" s="50"/>
      <c r="E593" s="48"/>
      <c r="F593" s="50"/>
      <c r="G593" s="50"/>
      <c r="H593" s="50"/>
      <c r="I593" s="49"/>
      <c r="J593" s="25"/>
      <c r="K593" s="25"/>
      <c r="L593" s="19"/>
      <c r="M593" s="19"/>
    </row>
    <row r="594" spans="1:13" ht="12.75" customHeight="1">
      <c r="A594" s="19"/>
      <c r="B594" s="19"/>
      <c r="C594" s="19"/>
      <c r="D594" s="50"/>
      <c r="E594" s="48"/>
      <c r="F594" s="50"/>
      <c r="G594" s="50"/>
      <c r="H594" s="50"/>
      <c r="I594" s="49"/>
      <c r="J594" s="25"/>
      <c r="K594" s="25"/>
      <c r="L594" s="19"/>
      <c r="M594" s="19"/>
    </row>
    <row r="595" spans="1:13" ht="12.75" customHeight="1">
      <c r="A595" s="19"/>
      <c r="B595" s="19"/>
      <c r="C595" s="19"/>
      <c r="D595" s="50"/>
      <c r="E595" s="48"/>
      <c r="F595" s="50"/>
      <c r="G595" s="50"/>
      <c r="H595" s="50"/>
      <c r="I595" s="49"/>
      <c r="J595" s="25"/>
      <c r="K595" s="25"/>
      <c r="L595" s="19"/>
      <c r="M595" s="19"/>
    </row>
    <row r="596" spans="1:13" ht="12.75" customHeight="1">
      <c r="A596" s="19"/>
      <c r="B596" s="19"/>
      <c r="C596" s="19"/>
      <c r="D596" s="50"/>
      <c r="E596" s="48"/>
      <c r="F596" s="50"/>
      <c r="G596" s="50"/>
      <c r="H596" s="50"/>
      <c r="I596" s="49"/>
      <c r="J596" s="25"/>
      <c r="K596" s="25"/>
      <c r="L596" s="19"/>
      <c r="M596" s="19"/>
    </row>
    <row r="597" spans="1:13" ht="12.75" customHeight="1">
      <c r="A597" s="19"/>
      <c r="B597" s="19"/>
      <c r="C597" s="19"/>
      <c r="D597" s="50"/>
      <c r="E597" s="48"/>
      <c r="F597" s="50"/>
      <c r="G597" s="50"/>
      <c r="H597" s="50"/>
      <c r="I597" s="49"/>
      <c r="J597" s="25"/>
      <c r="K597" s="25"/>
      <c r="L597" s="19"/>
      <c r="M597" s="19"/>
    </row>
    <row r="598" spans="1:13" ht="12.75" customHeight="1">
      <c r="A598" s="19"/>
      <c r="B598" s="19"/>
      <c r="C598" s="19"/>
      <c r="D598" s="50"/>
      <c r="E598" s="48"/>
      <c r="F598" s="50"/>
      <c r="G598" s="50"/>
      <c r="H598" s="50"/>
      <c r="I598" s="49"/>
      <c r="J598" s="25"/>
      <c r="K598" s="25"/>
      <c r="L598" s="19"/>
      <c r="M598" s="19"/>
    </row>
    <row r="599" spans="1:13" ht="12.75" customHeight="1">
      <c r="A599" s="19"/>
      <c r="B599" s="19"/>
      <c r="C599" s="19"/>
      <c r="D599" s="50"/>
      <c r="E599" s="48"/>
      <c r="F599" s="50"/>
      <c r="G599" s="50"/>
      <c r="H599" s="50"/>
      <c r="I599" s="49"/>
      <c r="J599" s="25"/>
      <c r="K599" s="25"/>
      <c r="L599" s="19"/>
      <c r="M599" s="19"/>
    </row>
    <row r="600" spans="1:13" ht="12.75" customHeight="1">
      <c r="A600" s="19"/>
      <c r="B600" s="19"/>
      <c r="C600" s="19"/>
      <c r="D600" s="50"/>
      <c r="E600" s="48"/>
      <c r="F600" s="50"/>
      <c r="G600" s="50"/>
      <c r="H600" s="50"/>
      <c r="I600" s="49"/>
      <c r="J600" s="25"/>
      <c r="K600" s="25"/>
      <c r="L600" s="19"/>
      <c r="M600" s="19"/>
    </row>
    <row r="601" spans="1:13" ht="12.75" customHeight="1">
      <c r="A601" s="19"/>
      <c r="B601" s="19"/>
      <c r="C601" s="19"/>
      <c r="D601" s="50"/>
      <c r="E601" s="48"/>
      <c r="F601" s="50"/>
      <c r="G601" s="50"/>
      <c r="H601" s="50"/>
      <c r="I601" s="49"/>
      <c r="J601" s="25"/>
      <c r="K601" s="25"/>
      <c r="L601" s="19"/>
      <c r="M601" s="19"/>
    </row>
    <row r="602" spans="1:13" ht="12.75" customHeight="1">
      <c r="A602" s="19"/>
      <c r="B602" s="19"/>
      <c r="C602" s="19"/>
      <c r="D602" s="50"/>
      <c r="E602" s="48"/>
      <c r="F602" s="50"/>
      <c r="G602" s="50"/>
      <c r="H602" s="50"/>
      <c r="I602" s="49"/>
      <c r="J602" s="25"/>
      <c r="K602" s="25"/>
      <c r="L602" s="19"/>
      <c r="M602" s="19"/>
    </row>
    <row r="603" spans="1:13" ht="12.75" customHeight="1">
      <c r="A603" s="19"/>
      <c r="B603" s="19"/>
      <c r="C603" s="19"/>
      <c r="D603" s="50"/>
      <c r="E603" s="48"/>
      <c r="F603" s="50"/>
      <c r="G603" s="50"/>
      <c r="H603" s="50"/>
      <c r="I603" s="49"/>
      <c r="J603" s="25"/>
      <c r="K603" s="25"/>
      <c r="L603" s="19"/>
      <c r="M603" s="19"/>
    </row>
    <row r="604" spans="1:13" ht="12.75" customHeight="1">
      <c r="A604" s="19"/>
      <c r="B604" s="19"/>
      <c r="C604" s="19"/>
      <c r="D604" s="50"/>
      <c r="E604" s="48"/>
      <c r="F604" s="50"/>
      <c r="G604" s="50"/>
      <c r="H604" s="50"/>
      <c r="I604" s="49"/>
      <c r="J604" s="25"/>
      <c r="K604" s="25"/>
      <c r="L604" s="19"/>
      <c r="M604" s="19"/>
    </row>
    <row r="605" spans="1:13" ht="12.75" customHeight="1">
      <c r="A605" s="19"/>
      <c r="B605" s="19"/>
      <c r="C605" s="19"/>
      <c r="D605" s="50"/>
      <c r="E605" s="48"/>
      <c r="F605" s="50"/>
      <c r="G605" s="50"/>
      <c r="H605" s="50"/>
      <c r="I605" s="49"/>
      <c r="J605" s="25"/>
      <c r="K605" s="25"/>
      <c r="L605" s="19"/>
      <c r="M605" s="19"/>
    </row>
    <row r="606" spans="1:13" ht="12.75" customHeight="1">
      <c r="A606" s="19"/>
      <c r="B606" s="19"/>
      <c r="C606" s="19"/>
      <c r="D606" s="50"/>
      <c r="E606" s="48"/>
      <c r="F606" s="50"/>
      <c r="G606" s="50"/>
      <c r="H606" s="50"/>
      <c r="I606" s="49"/>
      <c r="J606" s="25"/>
      <c r="K606" s="25"/>
      <c r="L606" s="19"/>
      <c r="M606" s="19"/>
    </row>
    <row r="607" spans="1:13" ht="12.75" customHeight="1">
      <c r="A607" s="19"/>
      <c r="B607" s="19"/>
      <c r="C607" s="19"/>
      <c r="D607" s="50"/>
      <c r="E607" s="48"/>
      <c r="F607" s="50"/>
      <c r="G607" s="50"/>
      <c r="H607" s="50"/>
      <c r="I607" s="49"/>
      <c r="J607" s="25"/>
      <c r="K607" s="25"/>
      <c r="L607" s="19"/>
      <c r="M607" s="19"/>
    </row>
    <row r="608" spans="1:13" ht="12.75" customHeight="1">
      <c r="A608" s="19"/>
      <c r="B608" s="19"/>
      <c r="C608" s="19"/>
      <c r="D608" s="50"/>
      <c r="E608" s="48"/>
      <c r="F608" s="50"/>
      <c r="G608" s="50"/>
      <c r="H608" s="50"/>
      <c r="I608" s="49"/>
      <c r="J608" s="25"/>
      <c r="K608" s="25"/>
      <c r="L608" s="19"/>
      <c r="M608" s="19"/>
    </row>
    <row r="609" spans="1:13" ht="12.75" customHeight="1">
      <c r="A609" s="19"/>
      <c r="B609" s="19"/>
      <c r="C609" s="19"/>
      <c r="D609" s="50"/>
      <c r="E609" s="48"/>
      <c r="F609" s="50"/>
      <c r="G609" s="50"/>
      <c r="H609" s="50"/>
      <c r="I609" s="49"/>
      <c r="J609" s="25"/>
      <c r="K609" s="25"/>
      <c r="L609" s="19"/>
      <c r="M609" s="19"/>
    </row>
    <row r="610" spans="1:13" ht="12.75" customHeight="1">
      <c r="A610" s="19"/>
      <c r="B610" s="19"/>
      <c r="C610" s="19"/>
      <c r="D610" s="50"/>
      <c r="E610" s="48"/>
      <c r="F610" s="50"/>
      <c r="G610" s="50"/>
      <c r="H610" s="50"/>
      <c r="I610" s="49"/>
      <c r="J610" s="25"/>
      <c r="K610" s="25"/>
      <c r="L610" s="19"/>
      <c r="M610" s="19"/>
    </row>
    <row r="611" spans="1:13" ht="12.75" customHeight="1">
      <c r="A611" s="19"/>
      <c r="B611" s="19"/>
      <c r="C611" s="19"/>
      <c r="D611" s="50"/>
      <c r="E611" s="48"/>
      <c r="F611" s="50"/>
      <c r="G611" s="50"/>
      <c r="H611" s="50"/>
      <c r="I611" s="49"/>
      <c r="J611" s="25"/>
      <c r="K611" s="25"/>
      <c r="L611" s="19"/>
      <c r="M611" s="19"/>
    </row>
    <row r="612" spans="1:13" ht="12.75" customHeight="1">
      <c r="A612" s="19"/>
      <c r="B612" s="19"/>
      <c r="C612" s="19"/>
      <c r="D612" s="50"/>
      <c r="E612" s="48"/>
      <c r="F612" s="50"/>
      <c r="G612" s="50"/>
      <c r="H612" s="50"/>
      <c r="I612" s="49"/>
      <c r="J612" s="25"/>
      <c r="K612" s="25"/>
      <c r="L612" s="19"/>
      <c r="M612" s="19"/>
    </row>
    <row r="613" spans="1:13" ht="12.75" customHeight="1">
      <c r="A613" s="19"/>
      <c r="B613" s="19"/>
      <c r="C613" s="19"/>
      <c r="D613" s="50"/>
      <c r="E613" s="48"/>
      <c r="F613" s="50"/>
      <c r="G613" s="50"/>
      <c r="H613" s="50"/>
      <c r="I613" s="49"/>
      <c r="J613" s="25"/>
      <c r="K613" s="25"/>
      <c r="L613" s="19"/>
      <c r="M613" s="19"/>
    </row>
    <row r="614" spans="1:13" ht="12.75" customHeight="1">
      <c r="A614" s="19"/>
      <c r="B614" s="19"/>
      <c r="C614" s="19"/>
      <c r="D614" s="50"/>
      <c r="E614" s="48"/>
      <c r="F614" s="50"/>
      <c r="G614" s="50"/>
      <c r="H614" s="50"/>
      <c r="I614" s="49"/>
      <c r="J614" s="25"/>
      <c r="K614" s="25"/>
      <c r="L614" s="19"/>
      <c r="M614" s="19"/>
    </row>
    <row r="615" spans="1:13" ht="12.75" customHeight="1">
      <c r="A615" s="19"/>
      <c r="B615" s="19"/>
      <c r="C615" s="19"/>
      <c r="D615" s="50"/>
      <c r="E615" s="48"/>
      <c r="F615" s="50"/>
      <c r="G615" s="50"/>
      <c r="H615" s="50"/>
      <c r="I615" s="49"/>
      <c r="J615" s="25"/>
      <c r="K615" s="25"/>
      <c r="L615" s="19"/>
      <c r="M615" s="19"/>
    </row>
    <row r="616" spans="1:13" ht="12.75" customHeight="1">
      <c r="A616" s="19"/>
      <c r="B616" s="19"/>
      <c r="C616" s="19"/>
      <c r="D616" s="50"/>
      <c r="E616" s="48"/>
      <c r="F616" s="50"/>
      <c r="G616" s="50"/>
      <c r="H616" s="50"/>
      <c r="I616" s="49"/>
      <c r="J616" s="25"/>
      <c r="K616" s="25"/>
      <c r="L616" s="19"/>
      <c r="M616" s="19"/>
    </row>
    <row r="617" spans="1:13" ht="12.75" customHeight="1">
      <c r="A617" s="19"/>
      <c r="B617" s="19"/>
      <c r="C617" s="19"/>
      <c r="D617" s="50"/>
      <c r="E617" s="48"/>
      <c r="F617" s="50"/>
      <c r="G617" s="50"/>
      <c r="H617" s="50"/>
      <c r="I617" s="49"/>
      <c r="J617" s="25"/>
      <c r="K617" s="25"/>
      <c r="L617" s="19"/>
      <c r="M617" s="19"/>
    </row>
    <row r="618" spans="1:13" ht="12.75" customHeight="1">
      <c r="A618" s="19"/>
      <c r="B618" s="19"/>
      <c r="C618" s="19"/>
      <c r="D618" s="50"/>
      <c r="E618" s="48"/>
      <c r="F618" s="50"/>
      <c r="G618" s="50"/>
      <c r="H618" s="50"/>
      <c r="I618" s="49"/>
      <c r="J618" s="25"/>
      <c r="K618" s="25"/>
      <c r="L618" s="19"/>
      <c r="M618" s="19"/>
    </row>
    <row r="619" spans="1:13" ht="12.75" customHeight="1">
      <c r="A619" s="19"/>
      <c r="B619" s="19"/>
      <c r="C619" s="19"/>
      <c r="D619" s="50"/>
      <c r="E619" s="48"/>
      <c r="F619" s="50"/>
      <c r="G619" s="50"/>
      <c r="H619" s="50"/>
      <c r="I619" s="49"/>
      <c r="J619" s="25"/>
      <c r="K619" s="25"/>
      <c r="L619" s="19"/>
      <c r="M619" s="19"/>
    </row>
    <row r="620" spans="1:13" ht="12.75" customHeight="1">
      <c r="A620" s="19"/>
      <c r="B620" s="19"/>
      <c r="C620" s="19"/>
      <c r="D620" s="50"/>
      <c r="E620" s="48"/>
      <c r="F620" s="50"/>
      <c r="G620" s="50"/>
      <c r="H620" s="50"/>
      <c r="I620" s="49"/>
      <c r="J620" s="25"/>
      <c r="K620" s="25"/>
      <c r="L620" s="19"/>
      <c r="M620" s="19"/>
    </row>
    <row r="621" spans="1:13" ht="12.75" customHeight="1">
      <c r="A621" s="19"/>
      <c r="B621" s="19"/>
      <c r="C621" s="19"/>
      <c r="D621" s="50"/>
      <c r="E621" s="48"/>
      <c r="F621" s="50"/>
      <c r="G621" s="50"/>
      <c r="H621" s="50"/>
      <c r="I621" s="49"/>
      <c r="J621" s="25"/>
      <c r="K621" s="25"/>
      <c r="L621" s="19"/>
      <c r="M621" s="19"/>
    </row>
    <row r="622" spans="1:13" ht="12.75" customHeight="1">
      <c r="A622" s="19"/>
      <c r="B622" s="19"/>
      <c r="C622" s="19"/>
      <c r="D622" s="50"/>
      <c r="E622" s="48"/>
      <c r="F622" s="50"/>
      <c r="G622" s="50"/>
      <c r="H622" s="50"/>
      <c r="I622" s="49"/>
      <c r="J622" s="25"/>
      <c r="K622" s="25"/>
      <c r="L622" s="19"/>
      <c r="M622" s="19"/>
    </row>
    <row r="623" spans="1:13" ht="12.75" customHeight="1">
      <c r="A623" s="19"/>
      <c r="B623" s="19"/>
      <c r="C623" s="19"/>
      <c r="D623" s="50"/>
      <c r="E623" s="48"/>
      <c r="F623" s="50"/>
      <c r="G623" s="50"/>
      <c r="H623" s="50"/>
      <c r="I623" s="49"/>
      <c r="J623" s="25"/>
      <c r="K623" s="25"/>
      <c r="L623" s="19"/>
      <c r="M623" s="19"/>
    </row>
    <row r="624" spans="1:13" ht="12.75" customHeight="1">
      <c r="A624" s="19"/>
      <c r="B624" s="19"/>
      <c r="C624" s="19"/>
      <c r="D624" s="50"/>
      <c r="E624" s="48"/>
      <c r="F624" s="50"/>
      <c r="G624" s="50"/>
      <c r="H624" s="50"/>
      <c r="I624" s="49"/>
      <c r="J624" s="25"/>
      <c r="K624" s="25"/>
      <c r="L624" s="19"/>
      <c r="M624" s="19"/>
    </row>
    <row r="625" spans="1:13" ht="12.75" customHeight="1">
      <c r="A625" s="19"/>
      <c r="B625" s="19"/>
      <c r="C625" s="19"/>
      <c r="D625" s="50"/>
      <c r="E625" s="48"/>
      <c r="F625" s="50"/>
      <c r="G625" s="50"/>
      <c r="H625" s="50"/>
      <c r="I625" s="49"/>
      <c r="J625" s="25"/>
      <c r="K625" s="25"/>
      <c r="L625" s="19"/>
      <c r="M625" s="19"/>
    </row>
    <row r="626" spans="1:13" ht="12.75" customHeight="1">
      <c r="A626" s="19"/>
      <c r="B626" s="19"/>
      <c r="C626" s="19"/>
      <c r="D626" s="50"/>
      <c r="E626" s="48"/>
      <c r="F626" s="50"/>
      <c r="G626" s="50"/>
      <c r="H626" s="50"/>
      <c r="I626" s="49"/>
      <c r="J626" s="25"/>
      <c r="K626" s="25"/>
      <c r="L626" s="19"/>
      <c r="M626" s="19"/>
    </row>
    <row r="627" spans="1:13" ht="12.75" customHeight="1">
      <c r="A627" s="19"/>
      <c r="B627" s="19"/>
      <c r="C627" s="19"/>
      <c r="D627" s="50"/>
      <c r="E627" s="48"/>
      <c r="F627" s="50"/>
      <c r="G627" s="50"/>
      <c r="H627" s="50"/>
      <c r="I627" s="49"/>
      <c r="J627" s="25"/>
      <c r="K627" s="25"/>
      <c r="L627" s="19"/>
      <c r="M627" s="19"/>
    </row>
    <row r="628" spans="1:13" ht="12.75" customHeight="1">
      <c r="A628" s="19"/>
      <c r="B628" s="19"/>
      <c r="C628" s="19"/>
      <c r="D628" s="50"/>
      <c r="E628" s="48"/>
      <c r="F628" s="50"/>
      <c r="G628" s="50"/>
      <c r="H628" s="50"/>
      <c r="I628" s="49"/>
      <c r="J628" s="25"/>
      <c r="K628" s="25"/>
      <c r="L628" s="19"/>
      <c r="M628" s="19"/>
    </row>
    <row r="629" spans="1:13" ht="12.75" customHeight="1">
      <c r="A629" s="19"/>
      <c r="B629" s="19"/>
      <c r="C629" s="19"/>
      <c r="D629" s="50"/>
      <c r="E629" s="48"/>
      <c r="F629" s="50"/>
      <c r="G629" s="50"/>
      <c r="H629" s="50"/>
      <c r="I629" s="49"/>
      <c r="J629" s="25"/>
      <c r="K629" s="25"/>
      <c r="L629" s="19"/>
      <c r="M629" s="19"/>
    </row>
    <row r="630" spans="1:13" ht="12.75" customHeight="1">
      <c r="A630" s="19"/>
      <c r="B630" s="19"/>
      <c r="C630" s="19"/>
      <c r="D630" s="50"/>
      <c r="E630" s="48"/>
      <c r="F630" s="50"/>
      <c r="G630" s="50"/>
      <c r="H630" s="50"/>
      <c r="I630" s="49"/>
      <c r="J630" s="25"/>
      <c r="K630" s="25"/>
      <c r="L630" s="19"/>
      <c r="M630" s="19"/>
    </row>
    <row r="631" spans="1:13" ht="12.75" customHeight="1">
      <c r="A631" s="19"/>
      <c r="B631" s="19"/>
      <c r="C631" s="19"/>
      <c r="D631" s="50"/>
      <c r="E631" s="48"/>
      <c r="F631" s="50"/>
      <c r="G631" s="50"/>
      <c r="H631" s="50"/>
      <c r="I631" s="49"/>
      <c r="J631" s="25"/>
      <c r="K631" s="25"/>
      <c r="L631" s="19"/>
      <c r="M631" s="19"/>
    </row>
    <row r="632" spans="1:13" ht="12.75" customHeight="1">
      <c r="A632" s="19"/>
      <c r="B632" s="19"/>
      <c r="C632" s="19"/>
      <c r="D632" s="50"/>
      <c r="E632" s="48"/>
      <c r="F632" s="50"/>
      <c r="G632" s="50"/>
      <c r="H632" s="50"/>
      <c r="I632" s="49"/>
      <c r="J632" s="25"/>
      <c r="K632" s="25"/>
      <c r="L632" s="19"/>
      <c r="M632" s="19"/>
    </row>
    <row r="633" spans="1:13" ht="12.75" customHeight="1">
      <c r="A633" s="19"/>
      <c r="B633" s="19"/>
      <c r="C633" s="19"/>
      <c r="D633" s="50"/>
      <c r="E633" s="48"/>
      <c r="F633" s="50"/>
      <c r="G633" s="50"/>
      <c r="H633" s="50"/>
      <c r="I633" s="49"/>
      <c r="J633" s="25"/>
      <c r="K633" s="25"/>
      <c r="L633" s="19"/>
      <c r="M633" s="19"/>
    </row>
    <row r="634" spans="1:13" ht="12.75" customHeight="1">
      <c r="A634" s="19"/>
      <c r="B634" s="19"/>
      <c r="C634" s="19"/>
      <c r="D634" s="50"/>
      <c r="E634" s="48"/>
      <c r="F634" s="50"/>
      <c r="G634" s="50"/>
      <c r="H634" s="50"/>
      <c r="I634" s="49"/>
      <c r="J634" s="25"/>
      <c r="K634" s="25"/>
      <c r="L634" s="19"/>
      <c r="M634" s="19"/>
    </row>
    <row r="635" spans="1:13" ht="12.75" customHeight="1">
      <c r="A635" s="19"/>
      <c r="B635" s="19"/>
      <c r="C635" s="19"/>
      <c r="D635" s="50"/>
      <c r="E635" s="48"/>
      <c r="F635" s="50"/>
      <c r="G635" s="50"/>
      <c r="H635" s="50"/>
      <c r="I635" s="49"/>
      <c r="J635" s="25"/>
      <c r="K635" s="25"/>
      <c r="L635" s="19"/>
      <c r="M635" s="19"/>
    </row>
    <row r="636" spans="1:13" ht="12.75" customHeight="1">
      <c r="A636" s="19"/>
      <c r="B636" s="19"/>
      <c r="C636" s="19"/>
      <c r="D636" s="50"/>
      <c r="E636" s="48"/>
      <c r="F636" s="50"/>
      <c r="G636" s="50"/>
      <c r="H636" s="50"/>
      <c r="I636" s="49"/>
      <c r="J636" s="25"/>
      <c r="K636" s="25"/>
      <c r="L636" s="19"/>
      <c r="M636" s="19"/>
    </row>
    <row r="637" spans="1:13" ht="12.75" customHeight="1">
      <c r="A637" s="19"/>
      <c r="B637" s="19"/>
      <c r="C637" s="19"/>
      <c r="D637" s="50"/>
      <c r="E637" s="48"/>
      <c r="F637" s="50"/>
      <c r="G637" s="50"/>
      <c r="H637" s="50"/>
      <c r="I637" s="49"/>
      <c r="J637" s="25"/>
      <c r="K637" s="25"/>
      <c r="L637" s="19"/>
      <c r="M637" s="19"/>
    </row>
    <row r="638" spans="1:13" ht="12.75" customHeight="1">
      <c r="A638" s="19"/>
      <c r="B638" s="19"/>
      <c r="C638" s="19"/>
      <c r="D638" s="50"/>
      <c r="E638" s="48"/>
      <c r="F638" s="50"/>
      <c r="G638" s="50"/>
      <c r="H638" s="50"/>
      <c r="I638" s="49"/>
      <c r="J638" s="25"/>
      <c r="K638" s="25"/>
      <c r="L638" s="19"/>
      <c r="M638" s="19"/>
    </row>
    <row r="639" spans="1:13" ht="12.75" customHeight="1">
      <c r="A639" s="19"/>
      <c r="B639" s="19"/>
      <c r="C639" s="19"/>
      <c r="D639" s="50"/>
      <c r="E639" s="48"/>
      <c r="F639" s="50"/>
      <c r="G639" s="50"/>
      <c r="H639" s="50"/>
      <c r="I639" s="49"/>
      <c r="J639" s="25"/>
      <c r="K639" s="25"/>
      <c r="L639" s="19"/>
      <c r="M639" s="19"/>
    </row>
    <row r="640" spans="1:13" ht="12.75" customHeight="1">
      <c r="A640" s="19"/>
      <c r="B640" s="19"/>
      <c r="C640" s="19"/>
      <c r="D640" s="50"/>
      <c r="E640" s="48"/>
      <c r="F640" s="50"/>
      <c r="G640" s="50"/>
      <c r="H640" s="50"/>
      <c r="I640" s="49"/>
      <c r="J640" s="25"/>
      <c r="K640" s="25"/>
      <c r="L640" s="19"/>
      <c r="M640" s="19"/>
    </row>
    <row r="641" spans="1:13" ht="12.75" customHeight="1">
      <c r="A641" s="19"/>
      <c r="B641" s="19"/>
      <c r="C641" s="19"/>
      <c r="D641" s="50"/>
      <c r="E641" s="48"/>
      <c r="F641" s="50"/>
      <c r="G641" s="50"/>
      <c r="H641" s="50"/>
      <c r="I641" s="49"/>
      <c r="J641" s="25"/>
      <c r="K641" s="25"/>
      <c r="L641" s="19"/>
      <c r="M641" s="19"/>
    </row>
    <row r="642" spans="1:13" ht="12.75" customHeight="1">
      <c r="A642" s="19"/>
      <c r="B642" s="19"/>
      <c r="C642" s="19"/>
      <c r="D642" s="50"/>
      <c r="E642" s="48"/>
      <c r="F642" s="50"/>
      <c r="G642" s="50"/>
      <c r="H642" s="50"/>
      <c r="I642" s="49"/>
      <c r="J642" s="25"/>
      <c r="K642" s="25"/>
      <c r="L642" s="19"/>
      <c r="M642" s="19"/>
    </row>
    <row r="643" spans="1:13" ht="12.75" customHeight="1">
      <c r="A643" s="19"/>
      <c r="B643" s="19"/>
      <c r="C643" s="19"/>
      <c r="D643" s="50"/>
      <c r="E643" s="48"/>
      <c r="F643" s="50"/>
      <c r="G643" s="50"/>
      <c r="H643" s="50"/>
      <c r="I643" s="49"/>
      <c r="J643" s="25"/>
      <c r="K643" s="25"/>
      <c r="L643" s="19"/>
      <c r="M643" s="19"/>
    </row>
    <row r="644" spans="1:13" ht="12.75" customHeight="1">
      <c r="A644" s="19"/>
      <c r="B644" s="19"/>
      <c r="C644" s="19"/>
      <c r="D644" s="50"/>
      <c r="E644" s="48"/>
      <c r="F644" s="50"/>
      <c r="G644" s="50"/>
      <c r="H644" s="50"/>
      <c r="I644" s="49"/>
      <c r="J644" s="25"/>
      <c r="K644" s="25"/>
      <c r="L644" s="19"/>
      <c r="M644" s="19"/>
    </row>
    <row r="645" spans="1:13" ht="12.75" customHeight="1">
      <c r="A645" s="19"/>
      <c r="B645" s="19"/>
      <c r="C645" s="19"/>
      <c r="D645" s="50"/>
      <c r="E645" s="48"/>
      <c r="F645" s="50"/>
      <c r="G645" s="50"/>
      <c r="H645" s="50"/>
      <c r="I645" s="49"/>
      <c r="J645" s="25"/>
      <c r="K645" s="25"/>
      <c r="L645" s="19"/>
      <c r="M645" s="19"/>
    </row>
    <row r="646" spans="1:13" ht="12.75" customHeight="1">
      <c r="A646" s="19"/>
      <c r="B646" s="19"/>
      <c r="C646" s="19"/>
      <c r="D646" s="50"/>
      <c r="E646" s="48"/>
      <c r="F646" s="50"/>
      <c r="G646" s="50"/>
      <c r="H646" s="50"/>
      <c r="I646" s="49"/>
      <c r="J646" s="25"/>
      <c r="K646" s="25"/>
      <c r="L646" s="19"/>
      <c r="M646" s="19"/>
    </row>
    <row r="647" spans="1:13" ht="12.75" customHeight="1">
      <c r="A647" s="19"/>
      <c r="B647" s="19"/>
      <c r="C647" s="19"/>
      <c r="D647" s="50"/>
      <c r="E647" s="48"/>
      <c r="F647" s="50"/>
      <c r="G647" s="50"/>
      <c r="H647" s="50"/>
      <c r="I647" s="49"/>
      <c r="J647" s="25"/>
      <c r="K647" s="25"/>
      <c r="L647" s="19"/>
      <c r="M647" s="19"/>
    </row>
    <row r="648" spans="1:13" ht="12.75" customHeight="1">
      <c r="A648" s="19"/>
      <c r="B648" s="19"/>
      <c r="C648" s="19"/>
      <c r="D648" s="50"/>
      <c r="E648" s="48"/>
      <c r="F648" s="50"/>
      <c r="G648" s="50"/>
      <c r="H648" s="50"/>
      <c r="I648" s="49"/>
      <c r="J648" s="25"/>
      <c r="K648" s="25"/>
      <c r="L648" s="19"/>
      <c r="M648" s="19"/>
    </row>
    <row r="649" spans="1:13" ht="12.75" customHeight="1">
      <c r="A649" s="19"/>
      <c r="B649" s="19"/>
      <c r="C649" s="19"/>
      <c r="D649" s="50"/>
      <c r="E649" s="48"/>
      <c r="F649" s="50"/>
      <c r="G649" s="50"/>
      <c r="H649" s="50"/>
      <c r="I649" s="49"/>
      <c r="J649" s="25"/>
      <c r="K649" s="25"/>
      <c r="L649" s="19"/>
      <c r="M649" s="19"/>
    </row>
    <row r="650" spans="1:13" ht="12.75" customHeight="1">
      <c r="A650" s="19"/>
      <c r="B650" s="19"/>
      <c r="C650" s="19"/>
      <c r="D650" s="50"/>
      <c r="E650" s="48"/>
      <c r="F650" s="50"/>
      <c r="G650" s="50"/>
      <c r="H650" s="50"/>
      <c r="I650" s="49"/>
      <c r="J650" s="25"/>
      <c r="K650" s="25"/>
      <c r="L650" s="19"/>
      <c r="M650" s="19"/>
    </row>
    <row r="651" spans="1:13" ht="12.75" customHeight="1">
      <c r="A651" s="19"/>
      <c r="B651" s="19"/>
      <c r="C651" s="19"/>
      <c r="D651" s="50"/>
      <c r="E651" s="48"/>
      <c r="F651" s="50"/>
      <c r="G651" s="50"/>
      <c r="H651" s="50"/>
      <c r="I651" s="49"/>
      <c r="J651" s="25"/>
      <c r="K651" s="25"/>
      <c r="L651" s="19"/>
      <c r="M651" s="19"/>
    </row>
    <row r="652" spans="1:13" ht="12.75" customHeight="1">
      <c r="A652" s="19"/>
      <c r="B652" s="19"/>
      <c r="C652" s="19"/>
      <c r="D652" s="50"/>
      <c r="E652" s="48"/>
      <c r="F652" s="50"/>
      <c r="G652" s="50"/>
      <c r="H652" s="50"/>
      <c r="I652" s="49"/>
      <c r="J652" s="25"/>
      <c r="K652" s="25"/>
      <c r="L652" s="19"/>
      <c r="M652" s="19"/>
    </row>
    <row r="653" spans="1:13" ht="12.75" customHeight="1">
      <c r="A653" s="19"/>
      <c r="B653" s="19"/>
      <c r="C653" s="19"/>
      <c r="D653" s="50"/>
      <c r="E653" s="48"/>
      <c r="F653" s="50"/>
      <c r="G653" s="50"/>
      <c r="H653" s="50"/>
      <c r="I653" s="49"/>
      <c r="J653" s="25"/>
      <c r="K653" s="25"/>
      <c r="L653" s="19"/>
      <c r="M653" s="19"/>
    </row>
    <row r="654" spans="1:13" ht="12.75" customHeight="1">
      <c r="A654" s="19"/>
      <c r="B654" s="19"/>
      <c r="C654" s="19"/>
      <c r="D654" s="50"/>
      <c r="E654" s="48"/>
      <c r="F654" s="50"/>
      <c r="G654" s="50"/>
      <c r="H654" s="50"/>
      <c r="I654" s="49"/>
      <c r="J654" s="25"/>
      <c r="K654" s="25"/>
      <c r="L654" s="19"/>
      <c r="M654" s="19"/>
    </row>
    <row r="655" spans="1:13" ht="12.75" customHeight="1">
      <c r="A655" s="19"/>
      <c r="B655" s="19"/>
      <c r="C655" s="19"/>
      <c r="D655" s="50"/>
      <c r="E655" s="48"/>
      <c r="F655" s="50"/>
      <c r="G655" s="50"/>
      <c r="H655" s="50"/>
      <c r="I655" s="49"/>
      <c r="J655" s="25"/>
      <c r="K655" s="25"/>
      <c r="L655" s="19"/>
      <c r="M655" s="19"/>
    </row>
    <row r="656" spans="1:13" ht="12.75" customHeight="1">
      <c r="A656" s="19"/>
      <c r="B656" s="19"/>
      <c r="C656" s="19"/>
      <c r="D656" s="50"/>
      <c r="E656" s="48"/>
      <c r="F656" s="50"/>
      <c r="G656" s="50"/>
      <c r="H656" s="50"/>
      <c r="I656" s="49"/>
      <c r="J656" s="25"/>
      <c r="K656" s="25"/>
      <c r="L656" s="19"/>
      <c r="M656" s="19"/>
    </row>
    <row r="657" spans="1:13" ht="12.75" customHeight="1">
      <c r="A657" s="19"/>
      <c r="B657" s="19"/>
      <c r="C657" s="19"/>
      <c r="D657" s="50"/>
      <c r="E657" s="48"/>
      <c r="F657" s="50"/>
      <c r="G657" s="50"/>
      <c r="H657" s="50"/>
      <c r="I657" s="49"/>
      <c r="J657" s="25"/>
      <c r="K657" s="25"/>
      <c r="L657" s="19"/>
      <c r="M657" s="19"/>
    </row>
    <row r="658" spans="1:13" ht="12.75" customHeight="1">
      <c r="A658" s="19"/>
      <c r="B658" s="19"/>
      <c r="C658" s="19"/>
      <c r="D658" s="50"/>
      <c r="E658" s="48"/>
      <c r="F658" s="50"/>
      <c r="G658" s="50"/>
      <c r="H658" s="50"/>
      <c r="I658" s="49"/>
      <c r="J658" s="25"/>
      <c r="K658" s="25"/>
      <c r="L658" s="19"/>
      <c r="M658" s="19"/>
    </row>
    <row r="659" spans="1:13" ht="12.75" customHeight="1">
      <c r="A659" s="19"/>
      <c r="B659" s="19"/>
      <c r="C659" s="19"/>
      <c r="D659" s="50"/>
      <c r="E659" s="48"/>
      <c r="F659" s="50"/>
      <c r="G659" s="50"/>
      <c r="H659" s="50"/>
      <c r="I659" s="49"/>
      <c r="J659" s="25"/>
      <c r="K659" s="25"/>
      <c r="L659" s="19"/>
      <c r="M659" s="19"/>
    </row>
    <row r="660" spans="1:13" ht="12.75" customHeight="1">
      <c r="A660" s="19"/>
      <c r="B660" s="19"/>
      <c r="C660" s="19"/>
      <c r="D660" s="50"/>
      <c r="E660" s="48"/>
      <c r="F660" s="50"/>
      <c r="G660" s="50"/>
      <c r="H660" s="50"/>
      <c r="I660" s="49"/>
      <c r="J660" s="25"/>
      <c r="K660" s="25"/>
      <c r="L660" s="19"/>
      <c r="M660" s="19"/>
    </row>
    <row r="661" spans="1:13" ht="12.75" customHeight="1">
      <c r="A661" s="19"/>
      <c r="B661" s="19"/>
      <c r="C661" s="19"/>
      <c r="D661" s="50"/>
      <c r="E661" s="48"/>
      <c r="F661" s="50"/>
      <c r="G661" s="50"/>
      <c r="H661" s="50"/>
      <c r="I661" s="49"/>
      <c r="J661" s="25"/>
      <c r="K661" s="25"/>
      <c r="L661" s="19"/>
      <c r="M661" s="19"/>
    </row>
    <row r="662" spans="1:13" ht="12.75" customHeight="1">
      <c r="A662" s="19"/>
      <c r="B662" s="19"/>
      <c r="C662" s="19"/>
      <c r="D662" s="50"/>
      <c r="E662" s="48"/>
      <c r="F662" s="50"/>
      <c r="G662" s="50"/>
      <c r="H662" s="50"/>
      <c r="I662" s="49"/>
      <c r="J662" s="25"/>
      <c r="K662" s="25"/>
      <c r="L662" s="19"/>
      <c r="M662" s="19"/>
    </row>
    <row r="663" spans="1:13" ht="12.75" customHeight="1">
      <c r="A663" s="19"/>
      <c r="B663" s="19"/>
      <c r="C663" s="19"/>
      <c r="D663" s="50"/>
      <c r="E663" s="48"/>
      <c r="F663" s="50"/>
      <c r="G663" s="50"/>
      <c r="H663" s="50"/>
      <c r="I663" s="49"/>
      <c r="J663" s="25"/>
      <c r="K663" s="25"/>
      <c r="L663" s="19"/>
      <c r="M663" s="19"/>
    </row>
    <row r="664" spans="1:13" ht="12.75" customHeight="1">
      <c r="A664" s="19"/>
      <c r="B664" s="19"/>
      <c r="C664" s="19"/>
      <c r="D664" s="50"/>
      <c r="E664" s="48"/>
      <c r="F664" s="50"/>
      <c r="G664" s="50"/>
      <c r="H664" s="50"/>
      <c r="I664" s="49"/>
      <c r="J664" s="25"/>
      <c r="K664" s="25"/>
      <c r="L664" s="19"/>
      <c r="M664" s="19"/>
    </row>
    <row r="665" spans="1:13" ht="12.75" customHeight="1">
      <c r="A665" s="19"/>
      <c r="B665" s="19"/>
      <c r="C665" s="19"/>
      <c r="D665" s="50"/>
      <c r="E665" s="48"/>
      <c r="F665" s="50"/>
      <c r="G665" s="50"/>
      <c r="H665" s="50"/>
      <c r="I665" s="49"/>
      <c r="J665" s="25"/>
      <c r="K665" s="25"/>
      <c r="L665" s="19"/>
      <c r="M665" s="19"/>
    </row>
    <row r="666" spans="1:13" ht="12.75" customHeight="1">
      <c r="A666" s="19"/>
      <c r="B666" s="19"/>
      <c r="C666" s="19"/>
      <c r="D666" s="50"/>
      <c r="E666" s="48"/>
      <c r="F666" s="50"/>
      <c r="G666" s="50"/>
      <c r="H666" s="50"/>
      <c r="I666" s="49"/>
      <c r="J666" s="25"/>
      <c r="K666" s="25"/>
      <c r="L666" s="19"/>
      <c r="M666" s="19"/>
    </row>
    <row r="667" spans="1:13" ht="12.75" customHeight="1">
      <c r="A667" s="19"/>
      <c r="B667" s="19"/>
      <c r="C667" s="19"/>
      <c r="D667" s="50"/>
      <c r="E667" s="48"/>
      <c r="F667" s="50"/>
      <c r="G667" s="50"/>
      <c r="H667" s="50"/>
      <c r="I667" s="49"/>
      <c r="J667" s="25"/>
      <c r="K667" s="25"/>
      <c r="L667" s="19"/>
      <c r="M667" s="19"/>
    </row>
    <row r="668" spans="1:13" ht="12.75" customHeight="1">
      <c r="A668" s="19"/>
      <c r="B668" s="19"/>
      <c r="C668" s="19"/>
      <c r="D668" s="50"/>
      <c r="E668" s="48"/>
      <c r="F668" s="50"/>
      <c r="G668" s="50"/>
      <c r="H668" s="50"/>
      <c r="I668" s="49"/>
      <c r="J668" s="25"/>
      <c r="K668" s="25"/>
      <c r="L668" s="19"/>
      <c r="M668" s="19"/>
    </row>
    <row r="669" spans="1:13" ht="12.75" customHeight="1">
      <c r="A669" s="19"/>
      <c r="B669" s="19"/>
      <c r="C669" s="19"/>
      <c r="D669" s="50"/>
      <c r="E669" s="48"/>
      <c r="F669" s="50"/>
      <c r="G669" s="50"/>
      <c r="H669" s="50"/>
      <c r="I669" s="49"/>
      <c r="J669" s="25"/>
      <c r="K669" s="25"/>
      <c r="L669" s="19"/>
      <c r="M669" s="19"/>
    </row>
    <row r="670" spans="1:13" ht="12.75" customHeight="1">
      <c r="A670" s="19"/>
      <c r="B670" s="19"/>
      <c r="C670" s="19"/>
      <c r="D670" s="50"/>
      <c r="E670" s="48"/>
      <c r="F670" s="50"/>
      <c r="G670" s="50"/>
      <c r="H670" s="50"/>
      <c r="I670" s="49"/>
      <c r="J670" s="25"/>
      <c r="K670" s="25"/>
      <c r="L670" s="19"/>
      <c r="M670" s="19"/>
    </row>
    <row r="671" spans="1:13" ht="12.75" customHeight="1">
      <c r="A671" s="19"/>
      <c r="B671" s="19"/>
      <c r="C671" s="19"/>
      <c r="D671" s="50"/>
      <c r="E671" s="48"/>
      <c r="F671" s="50"/>
      <c r="G671" s="50"/>
      <c r="H671" s="50"/>
      <c r="I671" s="49"/>
      <c r="J671" s="25"/>
      <c r="K671" s="25"/>
      <c r="L671" s="19"/>
      <c r="M671" s="19"/>
    </row>
    <row r="672" spans="1:13" ht="12.75" customHeight="1">
      <c r="A672" s="19"/>
      <c r="B672" s="19"/>
      <c r="C672" s="19"/>
      <c r="D672" s="50"/>
      <c r="E672" s="48"/>
      <c r="F672" s="50"/>
      <c r="G672" s="50"/>
      <c r="H672" s="50"/>
      <c r="I672" s="49"/>
      <c r="J672" s="25"/>
      <c r="K672" s="25"/>
      <c r="L672" s="19"/>
      <c r="M672" s="19"/>
    </row>
    <row r="673" spans="1:13" ht="12.75" customHeight="1">
      <c r="A673" s="19"/>
      <c r="B673" s="19"/>
      <c r="C673" s="19"/>
      <c r="D673" s="50"/>
      <c r="E673" s="48"/>
      <c r="F673" s="50"/>
      <c r="G673" s="50"/>
      <c r="H673" s="50"/>
      <c r="I673" s="49"/>
      <c r="J673" s="25"/>
      <c r="K673" s="25"/>
      <c r="L673" s="19"/>
      <c r="M673" s="19"/>
    </row>
    <row r="674" spans="1:13" ht="12.75" customHeight="1">
      <c r="A674" s="19"/>
      <c r="B674" s="19"/>
      <c r="C674" s="19"/>
      <c r="D674" s="50"/>
      <c r="E674" s="48"/>
      <c r="F674" s="50"/>
      <c r="G674" s="50"/>
      <c r="H674" s="50"/>
      <c r="I674" s="49"/>
      <c r="J674" s="25"/>
      <c r="K674" s="25"/>
      <c r="L674" s="19"/>
      <c r="M674" s="19"/>
    </row>
    <row r="675" spans="1:13" ht="12.75" customHeight="1">
      <c r="A675" s="19"/>
      <c r="B675" s="19"/>
      <c r="C675" s="19"/>
      <c r="D675" s="50"/>
      <c r="E675" s="48"/>
      <c r="F675" s="50"/>
      <c r="G675" s="50"/>
      <c r="H675" s="50"/>
      <c r="I675" s="49"/>
      <c r="J675" s="25"/>
      <c r="K675" s="25"/>
      <c r="L675" s="19"/>
      <c r="M675" s="19"/>
    </row>
    <row r="676" spans="1:13" ht="12.75" customHeight="1">
      <c r="A676" s="19"/>
      <c r="B676" s="19"/>
      <c r="C676" s="19"/>
      <c r="D676" s="50"/>
      <c r="E676" s="48"/>
      <c r="F676" s="50"/>
      <c r="G676" s="50"/>
      <c r="H676" s="50"/>
      <c r="I676" s="49"/>
      <c r="J676" s="25"/>
      <c r="K676" s="25"/>
      <c r="L676" s="19"/>
      <c r="M676" s="19"/>
    </row>
    <row r="677" spans="1:13" ht="12.75" customHeight="1">
      <c r="A677" s="19"/>
      <c r="B677" s="19"/>
      <c r="C677" s="19"/>
      <c r="D677" s="50"/>
      <c r="E677" s="48"/>
      <c r="F677" s="50"/>
      <c r="G677" s="50"/>
      <c r="H677" s="50"/>
      <c r="I677" s="49"/>
      <c r="J677" s="25"/>
      <c r="K677" s="25"/>
      <c r="L677" s="19"/>
      <c r="M677" s="19"/>
    </row>
    <row r="678" spans="1:13" ht="12.75" customHeight="1">
      <c r="A678" s="19"/>
      <c r="B678" s="19"/>
      <c r="C678" s="19"/>
      <c r="D678" s="50"/>
      <c r="E678" s="48"/>
      <c r="F678" s="50"/>
      <c r="G678" s="50"/>
      <c r="H678" s="50"/>
      <c r="I678" s="49"/>
      <c r="J678" s="25"/>
      <c r="K678" s="25"/>
      <c r="L678" s="19"/>
      <c r="M678" s="19"/>
    </row>
    <row r="679" spans="1:13" ht="12.75" customHeight="1">
      <c r="A679" s="19"/>
      <c r="B679" s="19"/>
      <c r="C679" s="19"/>
      <c r="D679" s="50"/>
      <c r="E679" s="48"/>
      <c r="F679" s="50"/>
      <c r="G679" s="50"/>
      <c r="H679" s="50"/>
      <c r="I679" s="49"/>
      <c r="J679" s="25"/>
      <c r="K679" s="25"/>
      <c r="L679" s="19"/>
      <c r="M679" s="19"/>
    </row>
    <row r="680" spans="1:13" ht="12.75" customHeight="1">
      <c r="A680" s="19"/>
      <c r="B680" s="19"/>
      <c r="C680" s="19"/>
      <c r="D680" s="50"/>
      <c r="E680" s="48"/>
      <c r="F680" s="50"/>
      <c r="G680" s="50"/>
      <c r="H680" s="50"/>
      <c r="I680" s="49"/>
      <c r="J680" s="25"/>
      <c r="K680" s="25"/>
      <c r="L680" s="19"/>
      <c r="M680" s="19"/>
    </row>
    <row r="681" spans="1:13" ht="12.75" customHeight="1">
      <c r="A681" s="19"/>
      <c r="B681" s="19"/>
      <c r="C681" s="19"/>
      <c r="D681" s="50"/>
      <c r="E681" s="48"/>
      <c r="F681" s="50"/>
      <c r="G681" s="50"/>
      <c r="H681" s="50"/>
      <c r="I681" s="49"/>
      <c r="J681" s="25"/>
      <c r="K681" s="25"/>
      <c r="L681" s="19"/>
      <c r="M681" s="19"/>
    </row>
    <row r="682" spans="1:13" ht="12.75" customHeight="1">
      <c r="A682" s="19"/>
      <c r="B682" s="19"/>
      <c r="C682" s="19"/>
      <c r="D682" s="50"/>
      <c r="E682" s="48"/>
      <c r="F682" s="50"/>
      <c r="G682" s="50"/>
      <c r="H682" s="50"/>
      <c r="I682" s="49"/>
      <c r="J682" s="25"/>
      <c r="K682" s="25"/>
      <c r="L682" s="19"/>
      <c r="M682" s="19"/>
    </row>
    <row r="683" spans="1:13" ht="12.75" customHeight="1">
      <c r="A683" s="19"/>
      <c r="B683" s="19"/>
      <c r="C683" s="19"/>
      <c r="D683" s="50"/>
      <c r="E683" s="48"/>
      <c r="F683" s="50"/>
      <c r="G683" s="50"/>
      <c r="H683" s="50"/>
      <c r="I683" s="49"/>
      <c r="J683" s="25"/>
      <c r="K683" s="25"/>
      <c r="L683" s="19"/>
      <c r="M683" s="19"/>
    </row>
    <row r="684" spans="1:13" ht="12.75" customHeight="1">
      <c r="A684" s="19"/>
      <c r="B684" s="19"/>
      <c r="C684" s="19"/>
      <c r="D684" s="50"/>
      <c r="E684" s="48"/>
      <c r="F684" s="50"/>
      <c r="G684" s="50"/>
      <c r="H684" s="50"/>
      <c r="I684" s="49"/>
      <c r="J684" s="25"/>
      <c r="K684" s="25"/>
      <c r="L684" s="19"/>
      <c r="M684" s="19"/>
    </row>
    <row r="685" spans="1:13" ht="12.75" customHeight="1">
      <c r="A685" s="19"/>
      <c r="B685" s="19"/>
      <c r="C685" s="19"/>
      <c r="D685" s="50"/>
      <c r="E685" s="48"/>
      <c r="F685" s="50"/>
      <c r="G685" s="50"/>
      <c r="H685" s="50"/>
      <c r="I685" s="49"/>
      <c r="J685" s="25"/>
      <c r="K685" s="25"/>
      <c r="L685" s="19"/>
      <c r="M685" s="19"/>
    </row>
    <row r="686" spans="1:13" ht="12.75" customHeight="1">
      <c r="A686" s="19"/>
      <c r="B686" s="19"/>
      <c r="C686" s="19"/>
      <c r="D686" s="50"/>
      <c r="E686" s="48"/>
      <c r="F686" s="50"/>
      <c r="G686" s="50"/>
      <c r="H686" s="50"/>
      <c r="I686" s="49"/>
      <c r="J686" s="25"/>
      <c r="K686" s="25"/>
      <c r="L686" s="19"/>
      <c r="M686" s="19"/>
    </row>
    <row r="687" spans="1:13" ht="12.75" customHeight="1">
      <c r="A687" s="19"/>
      <c r="B687" s="19"/>
      <c r="C687" s="19"/>
      <c r="D687" s="50"/>
      <c r="E687" s="48"/>
      <c r="F687" s="50"/>
      <c r="G687" s="50"/>
      <c r="H687" s="50"/>
      <c r="I687" s="49"/>
      <c r="J687" s="25"/>
      <c r="K687" s="25"/>
      <c r="L687" s="19"/>
      <c r="M687" s="19"/>
    </row>
    <row r="688" spans="1:13" ht="12.75" customHeight="1">
      <c r="A688" s="19"/>
      <c r="B688" s="19"/>
      <c r="C688" s="19"/>
      <c r="D688" s="50"/>
      <c r="E688" s="48"/>
      <c r="F688" s="50"/>
      <c r="G688" s="50"/>
      <c r="H688" s="50"/>
      <c r="I688" s="49"/>
      <c r="J688" s="25"/>
      <c r="K688" s="25"/>
      <c r="L688" s="19"/>
      <c r="M688" s="19"/>
    </row>
    <row r="689" spans="1:13" ht="12.75" customHeight="1">
      <c r="A689" s="19"/>
      <c r="B689" s="19"/>
      <c r="C689" s="19"/>
      <c r="D689" s="50"/>
      <c r="E689" s="48"/>
      <c r="F689" s="50"/>
      <c r="G689" s="50"/>
      <c r="H689" s="50"/>
      <c r="I689" s="49"/>
      <c r="J689" s="25"/>
      <c r="K689" s="25"/>
      <c r="L689" s="19"/>
      <c r="M689" s="19"/>
    </row>
    <row r="690" spans="1:13" ht="12.75" customHeight="1">
      <c r="A690" s="19"/>
      <c r="B690" s="19"/>
      <c r="C690" s="19"/>
      <c r="D690" s="50"/>
      <c r="E690" s="48"/>
      <c r="F690" s="50"/>
      <c r="G690" s="50"/>
      <c r="H690" s="50"/>
      <c r="I690" s="49"/>
      <c r="J690" s="25"/>
      <c r="K690" s="25"/>
      <c r="L690" s="19"/>
      <c r="M690" s="19"/>
    </row>
    <row r="691" spans="1:13" ht="12.75" customHeight="1">
      <c r="A691" s="19"/>
      <c r="B691" s="19"/>
      <c r="C691" s="19"/>
      <c r="D691" s="50"/>
      <c r="E691" s="48"/>
      <c r="F691" s="50"/>
      <c r="G691" s="50"/>
      <c r="H691" s="50"/>
      <c r="I691" s="49"/>
      <c r="J691" s="25"/>
      <c r="K691" s="25"/>
      <c r="L691" s="19"/>
      <c r="M691" s="19"/>
    </row>
    <row r="692" spans="1:13" ht="12.75" customHeight="1">
      <c r="A692" s="19"/>
      <c r="B692" s="19"/>
      <c r="C692" s="19"/>
      <c r="D692" s="50"/>
      <c r="E692" s="48"/>
      <c r="F692" s="50"/>
      <c r="G692" s="50"/>
      <c r="H692" s="50"/>
      <c r="I692" s="49"/>
      <c r="J692" s="25"/>
      <c r="K692" s="25"/>
      <c r="L692" s="19"/>
      <c r="M692" s="19"/>
    </row>
    <row r="693" spans="1:13" ht="12.75" customHeight="1">
      <c r="A693" s="19"/>
      <c r="B693" s="19"/>
      <c r="C693" s="19"/>
      <c r="D693" s="50"/>
      <c r="E693" s="48"/>
      <c r="F693" s="50"/>
      <c r="G693" s="50"/>
      <c r="H693" s="50"/>
      <c r="I693" s="49"/>
      <c r="J693" s="25"/>
      <c r="K693" s="25"/>
      <c r="L693" s="19"/>
      <c r="M693" s="19"/>
    </row>
    <row r="694" spans="1:13" ht="12.75" customHeight="1">
      <c r="A694" s="19"/>
      <c r="B694" s="19"/>
      <c r="C694" s="19"/>
      <c r="D694" s="50"/>
      <c r="E694" s="48"/>
      <c r="F694" s="50"/>
      <c r="G694" s="50"/>
      <c r="H694" s="50"/>
      <c r="I694" s="49"/>
      <c r="J694" s="25"/>
      <c r="K694" s="25"/>
      <c r="L694" s="19"/>
      <c r="M694" s="19"/>
    </row>
    <row r="695" spans="1:13" ht="12.75" customHeight="1">
      <c r="A695" s="19"/>
      <c r="B695" s="19"/>
      <c r="C695" s="19"/>
      <c r="D695" s="50"/>
      <c r="E695" s="48"/>
      <c r="F695" s="50"/>
      <c r="G695" s="50"/>
      <c r="H695" s="50"/>
      <c r="I695" s="49"/>
      <c r="J695" s="25"/>
      <c r="K695" s="25"/>
      <c r="L695" s="19"/>
      <c r="M695" s="19"/>
    </row>
    <row r="696" spans="1:13" ht="12.75" customHeight="1">
      <c r="A696" s="19"/>
      <c r="B696" s="19"/>
      <c r="C696" s="19"/>
      <c r="D696" s="50"/>
      <c r="E696" s="48"/>
      <c r="F696" s="50"/>
      <c r="G696" s="50"/>
      <c r="H696" s="50"/>
      <c r="I696" s="49"/>
      <c r="J696" s="25"/>
      <c r="K696" s="25"/>
      <c r="L696" s="19"/>
      <c r="M696" s="19"/>
    </row>
    <row r="697" spans="1:13" ht="12.75" customHeight="1">
      <c r="A697" s="19"/>
      <c r="B697" s="19"/>
      <c r="C697" s="19"/>
      <c r="D697" s="50"/>
      <c r="E697" s="48"/>
      <c r="F697" s="50"/>
      <c r="G697" s="50"/>
      <c r="H697" s="50"/>
      <c r="I697" s="49"/>
      <c r="J697" s="25"/>
      <c r="K697" s="25"/>
      <c r="L697" s="19"/>
      <c r="M697" s="19"/>
    </row>
    <row r="698" spans="1:13" ht="12.75" customHeight="1">
      <c r="A698" s="19"/>
      <c r="B698" s="19"/>
      <c r="C698" s="19"/>
      <c r="D698" s="50"/>
      <c r="E698" s="48"/>
      <c r="F698" s="50"/>
      <c r="G698" s="50"/>
      <c r="H698" s="50"/>
      <c r="I698" s="49"/>
      <c r="J698" s="25"/>
      <c r="K698" s="25"/>
      <c r="L698" s="19"/>
      <c r="M698" s="19"/>
    </row>
    <row r="699" spans="1:13" ht="12.75" customHeight="1">
      <c r="A699" s="19"/>
      <c r="B699" s="19"/>
      <c r="C699" s="19"/>
      <c r="D699" s="50"/>
      <c r="E699" s="48"/>
      <c r="F699" s="50"/>
      <c r="G699" s="50"/>
      <c r="H699" s="50"/>
      <c r="I699" s="49"/>
      <c r="J699" s="25"/>
      <c r="K699" s="25"/>
      <c r="L699" s="19"/>
      <c r="M699" s="19"/>
    </row>
    <row r="700" spans="1:13" ht="12.75" customHeight="1">
      <c r="A700" s="19"/>
      <c r="B700" s="19"/>
      <c r="C700" s="19"/>
      <c r="D700" s="50"/>
      <c r="E700" s="48"/>
      <c r="F700" s="50"/>
      <c r="G700" s="50"/>
      <c r="H700" s="50"/>
      <c r="I700" s="49"/>
      <c r="J700" s="25"/>
      <c r="K700" s="25"/>
      <c r="L700" s="19"/>
      <c r="M700" s="19"/>
    </row>
    <row r="701" spans="1:13" ht="12.75" customHeight="1">
      <c r="A701" s="19"/>
      <c r="B701" s="19"/>
      <c r="C701" s="19"/>
      <c r="D701" s="50"/>
      <c r="E701" s="48"/>
      <c r="F701" s="50"/>
      <c r="G701" s="50"/>
      <c r="H701" s="50"/>
      <c r="I701" s="49"/>
      <c r="J701" s="25"/>
      <c r="K701" s="25"/>
      <c r="L701" s="19"/>
      <c r="M701" s="19"/>
    </row>
    <row r="702" spans="1:13" ht="12.75" customHeight="1">
      <c r="A702" s="19"/>
      <c r="B702" s="19"/>
      <c r="C702" s="19"/>
      <c r="D702" s="50"/>
      <c r="E702" s="48"/>
      <c r="F702" s="50"/>
      <c r="G702" s="50"/>
      <c r="H702" s="50"/>
      <c r="I702" s="49"/>
      <c r="J702" s="25"/>
      <c r="K702" s="25"/>
      <c r="L702" s="19"/>
      <c r="M702" s="19"/>
    </row>
    <row r="703" spans="1:13" ht="12.75" customHeight="1">
      <c r="A703" s="19"/>
      <c r="B703" s="19"/>
      <c r="C703" s="19"/>
      <c r="D703" s="50"/>
      <c r="E703" s="48"/>
      <c r="F703" s="50"/>
      <c r="G703" s="50"/>
      <c r="H703" s="50"/>
      <c r="I703" s="49"/>
      <c r="J703" s="25"/>
      <c r="K703" s="25"/>
      <c r="L703" s="19"/>
      <c r="M703" s="19"/>
    </row>
    <row r="704" spans="1:13" ht="12.75" customHeight="1">
      <c r="A704" s="19"/>
      <c r="B704" s="19"/>
      <c r="C704" s="19"/>
      <c r="D704" s="50"/>
      <c r="E704" s="48"/>
      <c r="F704" s="50"/>
      <c r="G704" s="50"/>
      <c r="H704" s="50"/>
      <c r="I704" s="49"/>
      <c r="J704" s="25"/>
      <c r="K704" s="25"/>
      <c r="L704" s="19"/>
      <c r="M704" s="19"/>
    </row>
    <row r="705" spans="1:13" ht="12.75" customHeight="1">
      <c r="A705" s="19"/>
      <c r="B705" s="19"/>
      <c r="C705" s="19"/>
      <c r="D705" s="50"/>
      <c r="E705" s="48"/>
      <c r="F705" s="50"/>
      <c r="G705" s="50"/>
      <c r="H705" s="50"/>
      <c r="I705" s="49"/>
      <c r="J705" s="25"/>
      <c r="K705" s="25"/>
      <c r="L705" s="19"/>
      <c r="M705" s="19"/>
    </row>
    <row r="706" spans="1:13" ht="12.75" customHeight="1">
      <c r="A706" s="19"/>
      <c r="B706" s="19"/>
      <c r="C706" s="19"/>
      <c r="D706" s="50"/>
      <c r="E706" s="48"/>
      <c r="F706" s="50"/>
      <c r="G706" s="50"/>
      <c r="H706" s="50"/>
      <c r="I706" s="49"/>
      <c r="J706" s="25"/>
      <c r="K706" s="25"/>
      <c r="L706" s="19"/>
      <c r="M706" s="19"/>
    </row>
    <row r="707" spans="1:13" ht="12.75" customHeight="1">
      <c r="A707" s="19"/>
      <c r="B707" s="19"/>
      <c r="C707" s="19"/>
      <c r="D707" s="50"/>
      <c r="E707" s="48"/>
      <c r="F707" s="50"/>
      <c r="G707" s="50"/>
      <c r="H707" s="50"/>
      <c r="I707" s="49"/>
      <c r="J707" s="25"/>
      <c r="K707" s="25"/>
      <c r="L707" s="19"/>
      <c r="M707" s="19"/>
    </row>
    <row r="708" spans="1:13" ht="12.75" customHeight="1">
      <c r="A708" s="19"/>
      <c r="B708" s="19"/>
      <c r="C708" s="19"/>
      <c r="D708" s="50"/>
      <c r="E708" s="48"/>
      <c r="F708" s="50"/>
      <c r="G708" s="50"/>
      <c r="H708" s="50"/>
      <c r="I708" s="49"/>
      <c r="J708" s="25"/>
      <c r="K708" s="25"/>
      <c r="L708" s="19"/>
      <c r="M708" s="19"/>
    </row>
    <row r="709" spans="1:13" ht="12.75" customHeight="1">
      <c r="A709" s="19"/>
      <c r="B709" s="19"/>
      <c r="C709" s="19"/>
      <c r="D709" s="50"/>
      <c r="E709" s="48"/>
      <c r="F709" s="50"/>
      <c r="G709" s="50"/>
      <c r="H709" s="50"/>
      <c r="I709" s="49"/>
      <c r="J709" s="25"/>
      <c r="K709" s="25"/>
      <c r="L709" s="19"/>
      <c r="M709" s="19"/>
    </row>
    <row r="710" spans="1:13" ht="12.75" customHeight="1">
      <c r="A710" s="19"/>
      <c r="B710" s="19"/>
      <c r="C710" s="19"/>
      <c r="D710" s="50"/>
      <c r="E710" s="48"/>
      <c r="F710" s="50"/>
      <c r="G710" s="50"/>
      <c r="H710" s="50"/>
      <c r="I710" s="49"/>
      <c r="J710" s="25"/>
      <c r="K710" s="25"/>
      <c r="L710" s="19"/>
      <c r="M710" s="19"/>
    </row>
    <row r="711" spans="1:13" ht="12.75" customHeight="1">
      <c r="A711" s="19"/>
      <c r="B711" s="19"/>
      <c r="C711" s="19"/>
      <c r="D711" s="50"/>
      <c r="E711" s="48"/>
      <c r="F711" s="50"/>
      <c r="G711" s="50"/>
      <c r="H711" s="50"/>
      <c r="I711" s="49"/>
      <c r="J711" s="25"/>
      <c r="K711" s="25"/>
      <c r="L711" s="19"/>
      <c r="M711" s="19"/>
    </row>
    <row r="712" spans="1:13" ht="12.75" customHeight="1">
      <c r="A712" s="19"/>
      <c r="B712" s="19"/>
      <c r="C712" s="19"/>
      <c r="D712" s="50"/>
      <c r="E712" s="48"/>
      <c r="F712" s="50"/>
      <c r="G712" s="50"/>
      <c r="H712" s="50"/>
      <c r="I712" s="49"/>
      <c r="J712" s="25"/>
      <c r="K712" s="25"/>
      <c r="L712" s="19"/>
      <c r="M712" s="19"/>
    </row>
    <row r="713" spans="1:13" ht="12.75" customHeight="1">
      <c r="A713" s="19"/>
      <c r="B713" s="19"/>
      <c r="C713" s="19"/>
      <c r="D713" s="50"/>
      <c r="E713" s="48"/>
      <c r="F713" s="50"/>
      <c r="G713" s="50"/>
      <c r="H713" s="50"/>
      <c r="I713" s="49"/>
      <c r="J713" s="25"/>
      <c r="K713" s="25"/>
      <c r="L713" s="19"/>
      <c r="M713" s="19"/>
    </row>
    <row r="714" spans="1:13" ht="12.75" customHeight="1">
      <c r="A714" s="19"/>
      <c r="B714" s="19"/>
      <c r="C714" s="19"/>
      <c r="D714" s="50"/>
      <c r="E714" s="48"/>
      <c r="F714" s="50"/>
      <c r="G714" s="50"/>
      <c r="H714" s="50"/>
      <c r="I714" s="49"/>
      <c r="J714" s="25"/>
      <c r="K714" s="25"/>
      <c r="L714" s="19"/>
      <c r="M714" s="19"/>
    </row>
    <row r="715" spans="1:13" ht="12.75" customHeight="1">
      <c r="A715" s="19"/>
      <c r="B715" s="19"/>
      <c r="C715" s="19"/>
      <c r="D715" s="50"/>
      <c r="E715" s="48"/>
      <c r="F715" s="50"/>
      <c r="G715" s="50"/>
      <c r="H715" s="50"/>
      <c r="I715" s="49"/>
      <c r="J715" s="25"/>
      <c r="K715" s="25"/>
      <c r="L715" s="19"/>
      <c r="M715" s="19"/>
    </row>
    <row r="716" spans="1:13" ht="12.75" customHeight="1">
      <c r="A716" s="19"/>
      <c r="B716" s="19"/>
      <c r="C716" s="19"/>
      <c r="D716" s="50"/>
      <c r="E716" s="48"/>
      <c r="F716" s="50"/>
      <c r="G716" s="50"/>
      <c r="H716" s="50"/>
      <c r="I716" s="49"/>
      <c r="J716" s="25"/>
      <c r="K716" s="25"/>
      <c r="L716" s="19"/>
      <c r="M716" s="19"/>
    </row>
    <row r="717" spans="1:13" ht="12.75" customHeight="1">
      <c r="A717" s="19"/>
      <c r="B717" s="19"/>
      <c r="C717" s="19"/>
      <c r="D717" s="50"/>
      <c r="E717" s="48"/>
      <c r="F717" s="50"/>
      <c r="G717" s="50"/>
      <c r="H717" s="50"/>
      <c r="I717" s="49"/>
      <c r="J717" s="25"/>
      <c r="K717" s="25"/>
      <c r="L717" s="19"/>
      <c r="M717" s="19"/>
    </row>
    <row r="718" spans="1:13" ht="12.75" customHeight="1">
      <c r="A718" s="19"/>
      <c r="B718" s="19"/>
      <c r="C718" s="19"/>
      <c r="D718" s="50"/>
      <c r="E718" s="48"/>
      <c r="F718" s="50"/>
      <c r="G718" s="50"/>
      <c r="H718" s="50"/>
      <c r="I718" s="49"/>
      <c r="J718" s="25"/>
      <c r="K718" s="25"/>
      <c r="L718" s="19"/>
      <c r="M718" s="19"/>
    </row>
    <row r="719" spans="1:13" ht="12.75" customHeight="1">
      <c r="A719" s="19"/>
      <c r="B719" s="19"/>
      <c r="C719" s="19"/>
      <c r="D719" s="50"/>
      <c r="E719" s="48"/>
      <c r="F719" s="50"/>
      <c r="G719" s="50"/>
      <c r="H719" s="50"/>
      <c r="I719" s="49"/>
      <c r="J719" s="25"/>
      <c r="K719" s="25"/>
      <c r="L719" s="19"/>
      <c r="M719" s="19"/>
    </row>
    <row r="720" spans="1:13" ht="12.75" customHeight="1">
      <c r="A720" s="19"/>
      <c r="B720" s="19"/>
      <c r="C720" s="19"/>
      <c r="D720" s="50"/>
      <c r="E720" s="48"/>
      <c r="F720" s="50"/>
      <c r="G720" s="50"/>
      <c r="H720" s="50"/>
      <c r="I720" s="49"/>
      <c r="J720" s="25"/>
      <c r="K720" s="25"/>
      <c r="L720" s="19"/>
      <c r="M720" s="19"/>
    </row>
    <row r="721" spans="1:13" ht="12.75" customHeight="1">
      <c r="A721" s="19"/>
      <c r="B721" s="19"/>
      <c r="C721" s="19"/>
      <c r="D721" s="50"/>
      <c r="E721" s="48"/>
      <c r="F721" s="50"/>
      <c r="G721" s="50"/>
      <c r="H721" s="50"/>
      <c r="I721" s="49"/>
      <c r="J721" s="25"/>
      <c r="K721" s="25"/>
      <c r="L721" s="19"/>
      <c r="M721" s="19"/>
    </row>
    <row r="722" spans="1:13" ht="12.75" customHeight="1">
      <c r="A722" s="19"/>
      <c r="B722" s="19"/>
      <c r="C722" s="19"/>
      <c r="D722" s="50"/>
      <c r="E722" s="48"/>
      <c r="F722" s="50"/>
      <c r="G722" s="50"/>
      <c r="H722" s="50"/>
      <c r="I722" s="49"/>
      <c r="J722" s="25"/>
      <c r="K722" s="25"/>
      <c r="L722" s="19"/>
      <c r="M722" s="19"/>
    </row>
    <row r="723" spans="1:13" ht="12.75" customHeight="1">
      <c r="A723" s="19"/>
      <c r="B723" s="19"/>
      <c r="C723" s="19"/>
      <c r="D723" s="50"/>
      <c r="E723" s="48"/>
      <c r="F723" s="50"/>
      <c r="G723" s="50"/>
      <c r="H723" s="50"/>
      <c r="I723" s="49"/>
      <c r="J723" s="25"/>
      <c r="K723" s="25"/>
      <c r="L723" s="19"/>
      <c r="M723" s="19"/>
    </row>
    <row r="724" spans="1:13" ht="12.75" customHeight="1">
      <c r="A724" s="19"/>
      <c r="B724" s="19"/>
      <c r="C724" s="19"/>
      <c r="D724" s="50"/>
      <c r="E724" s="48"/>
      <c r="F724" s="50"/>
      <c r="G724" s="50"/>
      <c r="H724" s="50"/>
      <c r="I724" s="49"/>
      <c r="J724" s="25"/>
      <c r="K724" s="25"/>
      <c r="L724" s="19"/>
      <c r="M724" s="19"/>
    </row>
    <row r="725" spans="1:13" ht="12.75" customHeight="1">
      <c r="A725" s="19"/>
      <c r="B725" s="19"/>
      <c r="C725" s="19"/>
      <c r="D725" s="50"/>
      <c r="E725" s="48"/>
      <c r="F725" s="50"/>
      <c r="G725" s="50"/>
      <c r="H725" s="50"/>
      <c r="I725" s="49"/>
      <c r="J725" s="25"/>
      <c r="K725" s="25"/>
      <c r="L725" s="19"/>
      <c r="M725" s="19"/>
    </row>
    <row r="726" spans="1:13" ht="12.75" customHeight="1">
      <c r="A726" s="19"/>
      <c r="B726" s="19"/>
      <c r="C726" s="19"/>
      <c r="D726" s="50"/>
      <c r="E726" s="48"/>
      <c r="F726" s="50"/>
      <c r="G726" s="50"/>
      <c r="H726" s="50"/>
      <c r="I726" s="49"/>
      <c r="J726" s="25"/>
      <c r="K726" s="25"/>
      <c r="L726" s="19"/>
      <c r="M726" s="19"/>
    </row>
    <row r="727" spans="1:13" ht="12.75" customHeight="1">
      <c r="A727" s="19"/>
      <c r="B727" s="19"/>
      <c r="C727" s="19"/>
      <c r="D727" s="50"/>
      <c r="E727" s="48"/>
      <c r="F727" s="50"/>
      <c r="G727" s="50"/>
      <c r="H727" s="50"/>
      <c r="I727" s="49"/>
      <c r="J727" s="25"/>
      <c r="K727" s="25"/>
      <c r="L727" s="19"/>
      <c r="M727" s="19"/>
    </row>
    <row r="728" spans="1:13" ht="12.75" customHeight="1">
      <c r="A728" s="19"/>
      <c r="B728" s="19"/>
      <c r="C728" s="19"/>
      <c r="D728" s="50"/>
      <c r="E728" s="48"/>
      <c r="F728" s="50"/>
      <c r="G728" s="50"/>
      <c r="H728" s="50"/>
      <c r="I728" s="49"/>
      <c r="J728" s="25"/>
      <c r="K728" s="25"/>
      <c r="L728" s="19"/>
      <c r="M728" s="19"/>
    </row>
    <row r="729" spans="1:13" ht="12.75" customHeight="1">
      <c r="A729" s="19"/>
      <c r="B729" s="19"/>
      <c r="C729" s="19"/>
      <c r="D729" s="50"/>
      <c r="E729" s="48"/>
      <c r="F729" s="50"/>
      <c r="G729" s="50"/>
      <c r="H729" s="50"/>
      <c r="I729" s="49"/>
      <c r="J729" s="25"/>
      <c r="K729" s="25"/>
      <c r="L729" s="19"/>
      <c r="M729" s="19"/>
    </row>
    <row r="730" spans="1:13" ht="12.75" customHeight="1">
      <c r="A730" s="19"/>
      <c r="B730" s="19"/>
      <c r="C730" s="19"/>
      <c r="D730" s="50"/>
      <c r="E730" s="48"/>
      <c r="F730" s="50"/>
      <c r="G730" s="50"/>
      <c r="H730" s="50"/>
      <c r="I730" s="49"/>
      <c r="J730" s="25"/>
      <c r="K730" s="25"/>
      <c r="L730" s="19"/>
      <c r="M730" s="19"/>
    </row>
    <row r="731" spans="1:13" ht="12.75" customHeight="1">
      <c r="A731" s="19"/>
      <c r="B731" s="19"/>
      <c r="C731" s="19"/>
      <c r="D731" s="50"/>
      <c r="E731" s="48"/>
      <c r="F731" s="50"/>
      <c r="G731" s="50"/>
      <c r="H731" s="50"/>
      <c r="I731" s="49"/>
      <c r="J731" s="25"/>
      <c r="K731" s="25"/>
      <c r="L731" s="19"/>
      <c r="M731" s="19"/>
    </row>
    <row r="732" spans="1:13" ht="12.75" customHeight="1">
      <c r="A732" s="19"/>
      <c r="B732" s="19"/>
      <c r="C732" s="19"/>
      <c r="D732" s="50"/>
      <c r="E732" s="48"/>
      <c r="F732" s="50"/>
      <c r="G732" s="50"/>
      <c r="H732" s="50"/>
      <c r="I732" s="49"/>
      <c r="J732" s="25"/>
      <c r="K732" s="25"/>
      <c r="L732" s="19"/>
      <c r="M732" s="19"/>
    </row>
    <row r="733" spans="1:13" ht="12.75" customHeight="1">
      <c r="A733" s="19"/>
      <c r="B733" s="19"/>
      <c r="C733" s="19"/>
      <c r="D733" s="50"/>
      <c r="E733" s="48"/>
      <c r="F733" s="50"/>
      <c r="G733" s="50"/>
      <c r="H733" s="50"/>
      <c r="I733" s="49"/>
      <c r="J733" s="25"/>
      <c r="K733" s="25"/>
      <c r="L733" s="19"/>
      <c r="M733" s="19"/>
    </row>
    <row r="734" spans="1:13" ht="12.75" customHeight="1">
      <c r="A734" s="19"/>
      <c r="B734" s="19"/>
      <c r="C734" s="19"/>
      <c r="D734" s="50"/>
      <c r="E734" s="48"/>
      <c r="F734" s="50"/>
      <c r="G734" s="50"/>
      <c r="H734" s="50"/>
      <c r="I734" s="49"/>
      <c r="J734" s="25"/>
      <c r="K734" s="25"/>
      <c r="L734" s="19"/>
      <c r="M734" s="19"/>
    </row>
    <row r="735" spans="1:13" ht="12.75" customHeight="1">
      <c r="A735" s="19"/>
      <c r="B735" s="19"/>
      <c r="C735" s="19"/>
      <c r="D735" s="50"/>
      <c r="E735" s="48"/>
      <c r="F735" s="50"/>
      <c r="G735" s="50"/>
      <c r="H735" s="50"/>
      <c r="I735" s="49"/>
      <c r="J735" s="25"/>
      <c r="K735" s="25"/>
      <c r="L735" s="19"/>
      <c r="M735" s="19"/>
    </row>
    <row r="736" spans="1:13" ht="12.75" customHeight="1">
      <c r="A736" s="19"/>
      <c r="B736" s="19"/>
      <c r="C736" s="19"/>
      <c r="D736" s="50"/>
      <c r="E736" s="48"/>
      <c r="F736" s="50"/>
      <c r="G736" s="50"/>
      <c r="H736" s="50"/>
      <c r="I736" s="49"/>
      <c r="J736" s="25"/>
      <c r="K736" s="25"/>
      <c r="L736" s="19"/>
      <c r="M736" s="19"/>
    </row>
    <row r="737" spans="1:13" ht="12.75" customHeight="1">
      <c r="A737" s="19"/>
      <c r="B737" s="19"/>
      <c r="C737" s="19"/>
      <c r="D737" s="50"/>
      <c r="E737" s="48"/>
      <c r="F737" s="50"/>
      <c r="G737" s="50"/>
      <c r="H737" s="50"/>
      <c r="I737" s="49"/>
      <c r="J737" s="25"/>
      <c r="K737" s="25"/>
      <c r="L737" s="19"/>
      <c r="M737" s="19"/>
    </row>
    <row r="738" spans="1:13" ht="12.75" customHeight="1">
      <c r="A738" s="19"/>
      <c r="B738" s="19"/>
      <c r="C738" s="19"/>
      <c r="D738" s="50"/>
      <c r="E738" s="48"/>
      <c r="F738" s="50"/>
      <c r="G738" s="50"/>
      <c r="H738" s="50"/>
      <c r="I738" s="49"/>
      <c r="J738" s="25"/>
      <c r="K738" s="25"/>
      <c r="L738" s="19"/>
      <c r="M738" s="19"/>
    </row>
    <row r="739" spans="1:13" ht="12.75" customHeight="1">
      <c r="A739" s="19"/>
      <c r="B739" s="19"/>
      <c r="C739" s="19"/>
      <c r="D739" s="50"/>
      <c r="E739" s="48"/>
      <c r="F739" s="50"/>
      <c r="G739" s="50"/>
      <c r="H739" s="50"/>
      <c r="I739" s="49"/>
      <c r="J739" s="25"/>
      <c r="K739" s="25"/>
      <c r="L739" s="19"/>
      <c r="M739" s="19"/>
    </row>
    <row r="740" spans="1:13" ht="12.75" customHeight="1">
      <c r="A740" s="19"/>
      <c r="B740" s="19"/>
      <c r="C740" s="19"/>
      <c r="D740" s="50"/>
      <c r="E740" s="48"/>
      <c r="F740" s="50"/>
      <c r="G740" s="50"/>
      <c r="H740" s="50"/>
      <c r="I740" s="49"/>
      <c r="J740" s="25"/>
      <c r="K740" s="25"/>
      <c r="L740" s="19"/>
      <c r="M740" s="19"/>
    </row>
    <row r="741" spans="1:13" ht="12.75" customHeight="1">
      <c r="A741" s="19"/>
      <c r="B741" s="19"/>
      <c r="C741" s="19"/>
      <c r="D741" s="50"/>
      <c r="E741" s="48"/>
      <c r="F741" s="50"/>
      <c r="G741" s="50"/>
      <c r="H741" s="50"/>
      <c r="I741" s="49"/>
      <c r="J741" s="25"/>
      <c r="K741" s="25"/>
      <c r="L741" s="19"/>
      <c r="M741" s="19"/>
    </row>
    <row r="742" spans="1:13" ht="12.75" customHeight="1">
      <c r="A742" s="19"/>
      <c r="B742" s="19"/>
      <c r="C742" s="19"/>
      <c r="D742" s="50"/>
      <c r="E742" s="48"/>
      <c r="F742" s="50"/>
      <c r="G742" s="50"/>
      <c r="H742" s="50"/>
      <c r="I742" s="49"/>
      <c r="J742" s="25"/>
      <c r="K742" s="25"/>
      <c r="L742" s="19"/>
      <c r="M742" s="19"/>
    </row>
    <row r="743" spans="1:13" ht="12.75" customHeight="1">
      <c r="A743" s="19"/>
      <c r="B743" s="19"/>
      <c r="C743" s="19"/>
      <c r="D743" s="50"/>
      <c r="E743" s="48"/>
      <c r="F743" s="50"/>
      <c r="G743" s="50"/>
      <c r="H743" s="50"/>
      <c r="I743" s="49"/>
      <c r="J743" s="25"/>
      <c r="K743" s="25"/>
      <c r="L743" s="19"/>
      <c r="M743" s="19"/>
    </row>
    <row r="744" spans="1:13" ht="12.75" customHeight="1">
      <c r="A744" s="19"/>
      <c r="B744" s="19"/>
      <c r="C744" s="19"/>
      <c r="D744" s="50"/>
      <c r="E744" s="48"/>
      <c r="F744" s="50"/>
      <c r="G744" s="50"/>
      <c r="H744" s="50"/>
      <c r="I744" s="49"/>
      <c r="J744" s="25"/>
      <c r="K744" s="25"/>
      <c r="L744" s="19"/>
      <c r="M744" s="19"/>
    </row>
    <row r="745" spans="1:13" ht="12.75" customHeight="1">
      <c r="A745" s="19"/>
      <c r="B745" s="19"/>
      <c r="C745" s="19"/>
      <c r="D745" s="50"/>
      <c r="E745" s="48"/>
      <c r="F745" s="50"/>
      <c r="G745" s="50"/>
      <c r="H745" s="50"/>
      <c r="I745" s="49"/>
      <c r="J745" s="25"/>
      <c r="K745" s="25"/>
      <c r="L745" s="19"/>
      <c r="M745" s="19"/>
    </row>
    <row r="746" spans="1:13" ht="12.75" customHeight="1">
      <c r="A746" s="19"/>
      <c r="B746" s="19"/>
      <c r="C746" s="19"/>
      <c r="D746" s="50"/>
      <c r="E746" s="48"/>
      <c r="F746" s="50"/>
      <c r="G746" s="50"/>
      <c r="H746" s="50"/>
      <c r="I746" s="49"/>
      <c r="J746" s="25"/>
      <c r="K746" s="25"/>
      <c r="L746" s="19"/>
      <c r="M746" s="19"/>
    </row>
    <row r="747" spans="1:13" ht="12.75" customHeight="1">
      <c r="A747" s="19"/>
      <c r="B747" s="19"/>
      <c r="C747" s="19"/>
      <c r="D747" s="50"/>
      <c r="E747" s="48"/>
      <c r="F747" s="50"/>
      <c r="G747" s="50"/>
      <c r="H747" s="50"/>
      <c r="I747" s="49"/>
      <c r="J747" s="25"/>
      <c r="K747" s="25"/>
      <c r="L747" s="19"/>
      <c r="M747" s="19"/>
    </row>
    <row r="748" spans="1:13" ht="12.75" customHeight="1">
      <c r="A748" s="19"/>
      <c r="B748" s="19"/>
      <c r="C748" s="19"/>
      <c r="D748" s="50"/>
      <c r="E748" s="48"/>
      <c r="F748" s="50"/>
      <c r="G748" s="50"/>
      <c r="H748" s="50"/>
      <c r="I748" s="49"/>
      <c r="J748" s="25"/>
      <c r="K748" s="25"/>
      <c r="L748" s="19"/>
      <c r="M748" s="19"/>
    </row>
    <row r="749" spans="1:13" ht="12.75" customHeight="1">
      <c r="A749" s="19"/>
      <c r="B749" s="19"/>
      <c r="C749" s="19"/>
      <c r="D749" s="50"/>
      <c r="E749" s="48"/>
      <c r="F749" s="50"/>
      <c r="G749" s="50"/>
      <c r="H749" s="50"/>
      <c r="I749" s="49"/>
      <c r="J749" s="25"/>
      <c r="K749" s="25"/>
      <c r="L749" s="19"/>
      <c r="M749" s="19"/>
    </row>
    <row r="750" spans="1:13" ht="12.75" customHeight="1">
      <c r="A750" s="19"/>
      <c r="B750" s="19"/>
      <c r="C750" s="19"/>
      <c r="D750" s="50"/>
      <c r="E750" s="48"/>
      <c r="F750" s="50"/>
      <c r="G750" s="50"/>
      <c r="H750" s="50"/>
      <c r="I750" s="49"/>
      <c r="J750" s="25"/>
      <c r="K750" s="25"/>
      <c r="L750" s="19"/>
      <c r="M750" s="19"/>
    </row>
    <row r="751" spans="1:13" ht="12.75" customHeight="1">
      <c r="A751" s="19"/>
      <c r="B751" s="19"/>
      <c r="C751" s="19"/>
      <c r="D751" s="50"/>
      <c r="E751" s="48"/>
      <c r="F751" s="50"/>
      <c r="G751" s="50"/>
      <c r="H751" s="50"/>
      <c r="I751" s="49"/>
      <c r="J751" s="25"/>
      <c r="K751" s="25"/>
      <c r="L751" s="19"/>
      <c r="M751" s="19"/>
    </row>
    <row r="752" spans="1:13" ht="12.75" customHeight="1">
      <c r="A752" s="19"/>
      <c r="B752" s="19"/>
      <c r="C752" s="19"/>
      <c r="D752" s="50"/>
      <c r="E752" s="48"/>
      <c r="F752" s="50"/>
      <c r="G752" s="50"/>
      <c r="H752" s="50"/>
      <c r="I752" s="49"/>
      <c r="J752" s="25"/>
      <c r="K752" s="25"/>
      <c r="L752" s="19"/>
      <c r="M752" s="19"/>
    </row>
    <row r="753" spans="1:13" ht="12.75" customHeight="1">
      <c r="A753" s="19"/>
      <c r="B753" s="19"/>
      <c r="C753" s="19"/>
      <c r="D753" s="50"/>
      <c r="E753" s="48"/>
      <c r="F753" s="50"/>
      <c r="G753" s="50"/>
      <c r="H753" s="50"/>
      <c r="I753" s="49"/>
      <c r="J753" s="25"/>
      <c r="K753" s="25"/>
      <c r="L753" s="19"/>
      <c r="M753" s="19"/>
    </row>
    <row r="754" spans="1:13" ht="12.75" customHeight="1">
      <c r="A754" s="19"/>
      <c r="B754" s="19"/>
      <c r="C754" s="19"/>
      <c r="D754" s="50"/>
      <c r="E754" s="48"/>
      <c r="F754" s="50"/>
      <c r="G754" s="50"/>
      <c r="H754" s="50"/>
      <c r="I754" s="49"/>
      <c r="J754" s="25"/>
      <c r="K754" s="25"/>
      <c r="L754" s="19"/>
      <c r="M754" s="19"/>
    </row>
    <row r="755" spans="1:13" ht="12.75" customHeight="1">
      <c r="A755" s="19"/>
      <c r="B755" s="19"/>
      <c r="C755" s="19"/>
      <c r="D755" s="50"/>
      <c r="E755" s="48"/>
      <c r="F755" s="50"/>
      <c r="G755" s="50"/>
      <c r="H755" s="50"/>
      <c r="I755" s="49"/>
      <c r="J755" s="25"/>
      <c r="K755" s="25"/>
      <c r="L755" s="19"/>
      <c r="M755" s="19"/>
    </row>
    <row r="756" spans="1:13" ht="12.75" customHeight="1">
      <c r="A756" s="19"/>
      <c r="B756" s="19"/>
      <c r="C756" s="19"/>
      <c r="D756" s="50"/>
      <c r="E756" s="48"/>
      <c r="F756" s="50"/>
      <c r="G756" s="50"/>
      <c r="H756" s="50"/>
      <c r="I756" s="49"/>
      <c r="J756" s="25"/>
      <c r="K756" s="25"/>
      <c r="L756" s="19"/>
      <c r="M756" s="19"/>
    </row>
    <row r="757" spans="1:13" ht="12.75" customHeight="1">
      <c r="A757" s="19"/>
      <c r="B757" s="19"/>
      <c r="C757" s="19"/>
      <c r="D757" s="50"/>
      <c r="E757" s="48"/>
      <c r="F757" s="50"/>
      <c r="G757" s="50"/>
      <c r="H757" s="50"/>
      <c r="I757" s="49"/>
      <c r="J757" s="25"/>
      <c r="K757" s="25"/>
      <c r="L757" s="19"/>
      <c r="M757" s="19"/>
    </row>
    <row r="758" spans="1:13" ht="12.75" customHeight="1">
      <c r="A758" s="19"/>
      <c r="B758" s="19"/>
      <c r="C758" s="19"/>
      <c r="D758" s="50"/>
      <c r="E758" s="48"/>
      <c r="F758" s="50"/>
      <c r="G758" s="50"/>
      <c r="H758" s="50"/>
      <c r="I758" s="49"/>
      <c r="J758" s="25"/>
      <c r="K758" s="25"/>
      <c r="L758" s="19"/>
      <c r="M758" s="19"/>
    </row>
    <row r="759" spans="1:13" ht="12.75" customHeight="1">
      <c r="A759" s="19"/>
      <c r="B759" s="19"/>
      <c r="C759" s="19"/>
      <c r="D759" s="50"/>
      <c r="E759" s="48"/>
      <c r="F759" s="50"/>
      <c r="G759" s="50"/>
      <c r="H759" s="50"/>
      <c r="I759" s="49"/>
      <c r="J759" s="25"/>
      <c r="K759" s="25"/>
      <c r="L759" s="19"/>
      <c r="M759" s="19"/>
    </row>
    <row r="760" spans="1:13" ht="12.75" customHeight="1">
      <c r="A760" s="19"/>
      <c r="B760" s="19"/>
      <c r="C760" s="19"/>
      <c r="D760" s="50"/>
      <c r="E760" s="48"/>
      <c r="F760" s="50"/>
      <c r="G760" s="50"/>
      <c r="H760" s="50"/>
      <c r="I760" s="49"/>
      <c r="J760" s="25"/>
      <c r="K760" s="25"/>
      <c r="L760" s="19"/>
      <c r="M760" s="19"/>
    </row>
    <row r="761" spans="1:13" ht="12.75" customHeight="1">
      <c r="A761" s="19"/>
      <c r="B761" s="19"/>
      <c r="C761" s="19"/>
      <c r="D761" s="50"/>
      <c r="E761" s="48"/>
      <c r="F761" s="50"/>
      <c r="G761" s="50"/>
      <c r="H761" s="50"/>
      <c r="I761" s="49"/>
      <c r="J761" s="25"/>
      <c r="K761" s="25"/>
      <c r="L761" s="19"/>
      <c r="M761" s="19"/>
    </row>
    <row r="762" spans="1:13" ht="12.75" customHeight="1">
      <c r="A762" s="19"/>
      <c r="B762" s="19"/>
      <c r="C762" s="19"/>
      <c r="D762" s="50"/>
      <c r="E762" s="48"/>
      <c r="F762" s="50"/>
      <c r="G762" s="50"/>
      <c r="H762" s="50"/>
      <c r="I762" s="49"/>
      <c r="J762" s="25"/>
      <c r="K762" s="25"/>
      <c r="L762" s="19"/>
      <c r="M762" s="19"/>
    </row>
    <row r="763" spans="1:13" ht="12.75" customHeight="1">
      <c r="A763" s="19"/>
      <c r="B763" s="19"/>
      <c r="C763" s="19"/>
      <c r="D763" s="50"/>
      <c r="E763" s="48"/>
      <c r="F763" s="50"/>
      <c r="G763" s="50"/>
      <c r="H763" s="50"/>
      <c r="I763" s="49"/>
      <c r="J763" s="25"/>
      <c r="K763" s="25"/>
      <c r="L763" s="19"/>
      <c r="M763" s="19"/>
    </row>
    <row r="764" spans="1:13" ht="12.75" customHeight="1">
      <c r="A764" s="19"/>
      <c r="B764" s="19"/>
      <c r="C764" s="19"/>
      <c r="D764" s="50"/>
      <c r="E764" s="48"/>
      <c r="F764" s="50"/>
      <c r="G764" s="50"/>
      <c r="H764" s="50"/>
      <c r="I764" s="49"/>
      <c r="J764" s="25"/>
      <c r="K764" s="25"/>
      <c r="L764" s="19"/>
      <c r="M764" s="19"/>
    </row>
    <row r="765" spans="1:13" ht="12.75" customHeight="1">
      <c r="A765" s="19"/>
      <c r="B765" s="19"/>
      <c r="C765" s="19"/>
      <c r="D765" s="50"/>
      <c r="E765" s="48"/>
      <c r="F765" s="50"/>
      <c r="G765" s="50"/>
      <c r="H765" s="50"/>
      <c r="I765" s="49"/>
      <c r="J765" s="25"/>
      <c r="K765" s="25"/>
      <c r="L765" s="19"/>
      <c r="M765" s="19"/>
    </row>
    <row r="766" spans="1:13" ht="12.75" customHeight="1">
      <c r="A766" s="19"/>
      <c r="B766" s="19"/>
      <c r="C766" s="19"/>
      <c r="D766" s="50"/>
      <c r="E766" s="48"/>
      <c r="F766" s="50"/>
      <c r="G766" s="50"/>
      <c r="H766" s="50"/>
      <c r="I766" s="49"/>
      <c r="J766" s="25"/>
      <c r="K766" s="25"/>
      <c r="L766" s="19"/>
      <c r="M766" s="19"/>
    </row>
    <row r="767" spans="1:13" ht="12.75" customHeight="1">
      <c r="A767" s="19"/>
      <c r="B767" s="19"/>
      <c r="C767" s="19"/>
      <c r="D767" s="50"/>
      <c r="E767" s="48"/>
      <c r="F767" s="50"/>
      <c r="G767" s="50"/>
      <c r="H767" s="50"/>
      <c r="I767" s="49"/>
      <c r="J767" s="25"/>
      <c r="K767" s="25"/>
      <c r="L767" s="19"/>
      <c r="M767" s="19"/>
    </row>
    <row r="768" spans="1:13" ht="12.75" customHeight="1">
      <c r="A768" s="19"/>
      <c r="B768" s="19"/>
      <c r="C768" s="19"/>
      <c r="D768" s="50"/>
      <c r="E768" s="48"/>
      <c r="F768" s="50"/>
      <c r="G768" s="50"/>
      <c r="H768" s="50"/>
      <c r="I768" s="49"/>
      <c r="J768" s="25"/>
      <c r="K768" s="25"/>
      <c r="L768" s="19"/>
      <c r="M768" s="19"/>
    </row>
    <row r="769" spans="1:13" ht="12.75" customHeight="1">
      <c r="A769" s="19"/>
      <c r="B769" s="19"/>
      <c r="C769" s="19"/>
      <c r="D769" s="50"/>
      <c r="E769" s="48"/>
      <c r="F769" s="50"/>
      <c r="G769" s="50"/>
      <c r="H769" s="50"/>
      <c r="I769" s="49"/>
      <c r="J769" s="25"/>
      <c r="K769" s="25"/>
      <c r="L769" s="19"/>
      <c r="M769" s="19"/>
    </row>
    <row r="770" spans="1:13" ht="12.75" customHeight="1">
      <c r="A770" s="19"/>
      <c r="B770" s="19"/>
      <c r="C770" s="19"/>
      <c r="D770" s="50"/>
      <c r="E770" s="48"/>
      <c r="F770" s="50"/>
      <c r="G770" s="50"/>
      <c r="H770" s="50"/>
      <c r="I770" s="49"/>
      <c r="J770" s="25"/>
      <c r="K770" s="25"/>
      <c r="L770" s="19"/>
      <c r="M770" s="19"/>
    </row>
    <row r="771" spans="1:13" ht="12.75" customHeight="1">
      <c r="A771" s="19"/>
      <c r="B771" s="19"/>
      <c r="C771" s="19"/>
      <c r="D771" s="50"/>
      <c r="E771" s="48"/>
      <c r="F771" s="50"/>
      <c r="G771" s="50"/>
      <c r="H771" s="50"/>
      <c r="I771" s="49"/>
      <c r="J771" s="25"/>
      <c r="K771" s="25"/>
      <c r="L771" s="19"/>
      <c r="M771" s="19"/>
    </row>
    <row r="772" spans="1:13" ht="12.75" customHeight="1">
      <c r="A772" s="19"/>
      <c r="B772" s="19"/>
      <c r="C772" s="19"/>
      <c r="D772" s="50"/>
      <c r="E772" s="48"/>
      <c r="F772" s="50"/>
      <c r="G772" s="50"/>
      <c r="H772" s="50"/>
      <c r="I772" s="49"/>
      <c r="J772" s="25"/>
      <c r="K772" s="25"/>
      <c r="L772" s="19"/>
      <c r="M772" s="19"/>
    </row>
    <row r="773" spans="1:13" ht="12.75" customHeight="1">
      <c r="A773" s="19"/>
      <c r="B773" s="19"/>
      <c r="C773" s="19"/>
      <c r="D773" s="50"/>
      <c r="E773" s="48"/>
      <c r="F773" s="50"/>
      <c r="G773" s="50"/>
      <c r="H773" s="50"/>
      <c r="I773" s="49"/>
      <c r="J773" s="25"/>
      <c r="K773" s="25"/>
      <c r="L773" s="19"/>
      <c r="M773" s="19"/>
    </row>
    <row r="774" spans="1:13" ht="12.75" customHeight="1">
      <c r="A774" s="19"/>
      <c r="B774" s="19"/>
      <c r="C774" s="19"/>
      <c r="D774" s="50"/>
      <c r="E774" s="48"/>
      <c r="F774" s="50"/>
      <c r="G774" s="50"/>
      <c r="H774" s="50"/>
      <c r="I774" s="49"/>
      <c r="J774" s="25"/>
      <c r="K774" s="25"/>
      <c r="L774" s="19"/>
      <c r="M774" s="19"/>
    </row>
    <row r="775" spans="1:13" ht="12.75" customHeight="1">
      <c r="A775" s="19"/>
      <c r="B775" s="19"/>
      <c r="C775" s="19"/>
      <c r="D775" s="50"/>
      <c r="E775" s="48"/>
      <c r="F775" s="50"/>
      <c r="G775" s="50"/>
      <c r="H775" s="50"/>
      <c r="I775" s="49"/>
      <c r="J775" s="25"/>
      <c r="K775" s="25"/>
      <c r="L775" s="19"/>
      <c r="M775" s="19"/>
    </row>
    <row r="776" spans="1:13" ht="12.75" customHeight="1">
      <c r="A776" s="19"/>
      <c r="B776" s="19"/>
      <c r="C776" s="19"/>
      <c r="D776" s="50"/>
      <c r="E776" s="48"/>
      <c r="F776" s="50"/>
      <c r="G776" s="50"/>
      <c r="H776" s="50"/>
      <c r="I776" s="49"/>
      <c r="J776" s="25"/>
      <c r="K776" s="25"/>
      <c r="L776" s="19"/>
      <c r="M776" s="19"/>
    </row>
    <row r="777" spans="1:13" ht="12.75" customHeight="1">
      <c r="A777" s="19"/>
      <c r="B777" s="19"/>
      <c r="C777" s="19"/>
      <c r="D777" s="50"/>
      <c r="E777" s="48"/>
      <c r="F777" s="50"/>
      <c r="G777" s="50"/>
      <c r="H777" s="50"/>
      <c r="I777" s="49"/>
      <c r="J777" s="25"/>
      <c r="K777" s="25"/>
      <c r="L777" s="19"/>
      <c r="M777" s="19"/>
    </row>
    <row r="778" spans="1:13" ht="12.75" customHeight="1">
      <c r="A778" s="19"/>
      <c r="B778" s="19"/>
      <c r="C778" s="19"/>
      <c r="D778" s="50"/>
      <c r="E778" s="48"/>
      <c r="F778" s="50"/>
      <c r="G778" s="50"/>
      <c r="H778" s="50"/>
      <c r="I778" s="49"/>
      <c r="J778" s="25"/>
      <c r="K778" s="25"/>
      <c r="L778" s="19"/>
      <c r="M778" s="19"/>
    </row>
    <row r="779" spans="1:13" ht="12.75" customHeight="1">
      <c r="A779" s="19"/>
      <c r="B779" s="19"/>
      <c r="C779" s="19"/>
      <c r="D779" s="50"/>
      <c r="E779" s="48"/>
      <c r="F779" s="50"/>
      <c r="G779" s="50"/>
      <c r="H779" s="50"/>
      <c r="I779" s="49"/>
      <c r="J779" s="25"/>
      <c r="K779" s="25"/>
      <c r="L779" s="19"/>
      <c r="M779" s="19"/>
    </row>
    <row r="780" spans="1:13" ht="12.75" customHeight="1">
      <c r="A780" s="19"/>
      <c r="B780" s="19"/>
      <c r="C780" s="19"/>
      <c r="D780" s="50"/>
      <c r="E780" s="48"/>
      <c r="F780" s="50"/>
      <c r="G780" s="50"/>
      <c r="H780" s="50"/>
      <c r="I780" s="49"/>
      <c r="J780" s="25"/>
      <c r="K780" s="25"/>
      <c r="L780" s="19"/>
      <c r="M780" s="19"/>
    </row>
    <row r="781" spans="1:13" ht="12.75" customHeight="1">
      <c r="A781" s="19"/>
      <c r="B781" s="19"/>
      <c r="C781" s="19"/>
      <c r="D781" s="50"/>
      <c r="E781" s="48"/>
      <c r="F781" s="50"/>
      <c r="G781" s="50"/>
      <c r="H781" s="50"/>
      <c r="I781" s="49"/>
      <c r="J781" s="25"/>
      <c r="K781" s="25"/>
      <c r="L781" s="19"/>
      <c r="M781" s="19"/>
    </row>
    <row r="782" spans="1:13" ht="12.75" customHeight="1">
      <c r="A782" s="19"/>
      <c r="B782" s="19"/>
      <c r="C782" s="19"/>
      <c r="D782" s="50"/>
      <c r="E782" s="48"/>
      <c r="F782" s="50"/>
      <c r="G782" s="50"/>
      <c r="H782" s="50"/>
      <c r="I782" s="49"/>
      <c r="J782" s="25"/>
      <c r="K782" s="25"/>
      <c r="L782" s="19"/>
      <c r="M782" s="19"/>
    </row>
    <row r="783" spans="1:13" ht="12.75" customHeight="1">
      <c r="A783" s="19"/>
      <c r="B783" s="19"/>
      <c r="C783" s="19"/>
      <c r="D783" s="50"/>
      <c r="E783" s="48"/>
      <c r="F783" s="50"/>
      <c r="G783" s="50"/>
      <c r="H783" s="50"/>
      <c r="I783" s="49"/>
      <c r="J783" s="25"/>
      <c r="K783" s="25"/>
      <c r="L783" s="19"/>
      <c r="M783" s="19"/>
    </row>
    <row r="784" spans="1:13" ht="12.75" customHeight="1">
      <c r="A784" s="19"/>
      <c r="B784" s="19"/>
      <c r="C784" s="19"/>
      <c r="D784" s="50"/>
      <c r="E784" s="48"/>
      <c r="F784" s="50"/>
      <c r="G784" s="50"/>
      <c r="H784" s="50"/>
      <c r="I784" s="49"/>
      <c r="J784" s="25"/>
      <c r="K784" s="25"/>
      <c r="L784" s="19"/>
      <c r="M784" s="19"/>
    </row>
    <row r="785" spans="1:13" ht="12.75" customHeight="1">
      <c r="A785" s="19"/>
      <c r="B785" s="19"/>
      <c r="C785" s="19"/>
      <c r="D785" s="50"/>
      <c r="E785" s="48"/>
      <c r="F785" s="50"/>
      <c r="G785" s="50"/>
      <c r="H785" s="50"/>
      <c r="I785" s="49"/>
      <c r="J785" s="25"/>
      <c r="K785" s="25"/>
      <c r="L785" s="19"/>
      <c r="M785" s="19"/>
    </row>
    <row r="786" spans="1:13" ht="12.75" customHeight="1">
      <c r="A786" s="19"/>
      <c r="B786" s="19"/>
      <c r="C786" s="19"/>
      <c r="D786" s="50"/>
      <c r="E786" s="48"/>
      <c r="F786" s="50"/>
      <c r="G786" s="50"/>
      <c r="H786" s="50"/>
      <c r="I786" s="49"/>
      <c r="J786" s="25"/>
      <c r="K786" s="25"/>
      <c r="L786" s="19"/>
      <c r="M786" s="19"/>
    </row>
    <row r="787" spans="1:13" ht="12.75" customHeight="1">
      <c r="A787" s="19"/>
      <c r="B787" s="19"/>
      <c r="C787" s="19"/>
      <c r="D787" s="50"/>
      <c r="E787" s="48"/>
      <c r="F787" s="50"/>
      <c r="G787" s="50"/>
      <c r="H787" s="50"/>
      <c r="I787" s="49"/>
      <c r="J787" s="25"/>
      <c r="K787" s="25"/>
      <c r="L787" s="19"/>
      <c r="M787" s="19"/>
    </row>
    <row r="788" spans="1:13" ht="12.75" customHeight="1">
      <c r="A788" s="19"/>
      <c r="B788" s="19"/>
      <c r="C788" s="19"/>
      <c r="D788" s="50"/>
      <c r="E788" s="48"/>
      <c r="F788" s="50"/>
      <c r="G788" s="50"/>
      <c r="H788" s="50"/>
      <c r="I788" s="49"/>
      <c r="J788" s="25"/>
      <c r="K788" s="25"/>
      <c r="L788" s="19"/>
      <c r="M788" s="19"/>
    </row>
    <row r="789" spans="1:13" ht="12.75" customHeight="1">
      <c r="A789" s="19"/>
      <c r="B789" s="19"/>
      <c r="C789" s="19"/>
      <c r="D789" s="50"/>
      <c r="E789" s="48"/>
      <c r="F789" s="50"/>
      <c r="G789" s="50"/>
      <c r="H789" s="50"/>
      <c r="I789" s="49"/>
      <c r="J789" s="25"/>
      <c r="K789" s="25"/>
      <c r="L789" s="19"/>
      <c r="M789" s="19"/>
    </row>
    <row r="790" spans="1:13" ht="12.75" customHeight="1">
      <c r="A790" s="19"/>
      <c r="B790" s="19"/>
      <c r="C790" s="19"/>
      <c r="D790" s="50"/>
      <c r="E790" s="48"/>
      <c r="F790" s="50"/>
      <c r="G790" s="50"/>
      <c r="H790" s="50"/>
      <c r="I790" s="49"/>
      <c r="J790" s="25"/>
      <c r="K790" s="25"/>
      <c r="L790" s="19"/>
      <c r="M790" s="19"/>
    </row>
    <row r="791" spans="1:13" ht="12.75" customHeight="1">
      <c r="A791" s="19"/>
      <c r="B791" s="19"/>
      <c r="C791" s="19"/>
      <c r="D791" s="50"/>
      <c r="E791" s="48"/>
      <c r="F791" s="50"/>
      <c r="G791" s="50"/>
      <c r="H791" s="50"/>
      <c r="I791" s="49"/>
      <c r="J791" s="25"/>
      <c r="K791" s="25"/>
      <c r="L791" s="19"/>
      <c r="M791" s="19"/>
    </row>
    <row r="792" spans="1:13" ht="12.75" customHeight="1">
      <c r="A792" s="19"/>
      <c r="B792" s="19"/>
      <c r="C792" s="19"/>
      <c r="D792" s="50"/>
      <c r="E792" s="48"/>
      <c r="F792" s="50"/>
      <c r="G792" s="50"/>
      <c r="H792" s="50"/>
      <c r="I792" s="49"/>
      <c r="J792" s="25"/>
      <c r="K792" s="25"/>
      <c r="L792" s="19"/>
      <c r="M792" s="19"/>
    </row>
    <row r="793" spans="1:13" ht="12.75" customHeight="1">
      <c r="A793" s="19"/>
      <c r="B793" s="19"/>
      <c r="C793" s="19"/>
      <c r="D793" s="50"/>
      <c r="E793" s="48"/>
      <c r="F793" s="50"/>
      <c r="G793" s="50"/>
      <c r="H793" s="50"/>
      <c r="I793" s="49"/>
      <c r="J793" s="25"/>
      <c r="K793" s="25"/>
      <c r="L793" s="19"/>
      <c r="M793" s="19"/>
    </row>
    <row r="794" spans="1:13" ht="12.75" customHeight="1">
      <c r="A794" s="19"/>
      <c r="B794" s="19"/>
      <c r="C794" s="19"/>
      <c r="D794" s="50"/>
      <c r="E794" s="48"/>
      <c r="F794" s="50"/>
      <c r="G794" s="50"/>
      <c r="H794" s="50"/>
      <c r="I794" s="49"/>
      <c r="J794" s="25"/>
      <c r="K794" s="25"/>
      <c r="L794" s="19"/>
      <c r="M794" s="19"/>
    </row>
    <row r="795" spans="1:13" ht="12.75" customHeight="1">
      <c r="A795" s="19"/>
      <c r="B795" s="19"/>
      <c r="C795" s="19"/>
      <c r="D795" s="50"/>
      <c r="E795" s="48"/>
      <c r="F795" s="50"/>
      <c r="G795" s="50"/>
      <c r="H795" s="50"/>
      <c r="I795" s="49"/>
      <c r="J795" s="25"/>
      <c r="K795" s="25"/>
      <c r="L795" s="19"/>
      <c r="M795" s="19"/>
    </row>
    <row r="796" spans="1:13" ht="12.75" customHeight="1">
      <c r="A796" s="19"/>
      <c r="B796" s="19"/>
      <c r="C796" s="19"/>
      <c r="D796" s="50"/>
      <c r="E796" s="48"/>
      <c r="F796" s="50"/>
      <c r="G796" s="50"/>
      <c r="H796" s="50"/>
      <c r="I796" s="49"/>
      <c r="J796" s="25"/>
      <c r="K796" s="25"/>
      <c r="L796" s="19"/>
      <c r="M796" s="19"/>
    </row>
    <row r="797" spans="1:13" ht="12.75" customHeight="1">
      <c r="A797" s="19"/>
      <c r="B797" s="19"/>
      <c r="C797" s="19"/>
      <c r="D797" s="50"/>
      <c r="E797" s="48"/>
      <c r="F797" s="50"/>
      <c r="G797" s="50"/>
      <c r="H797" s="50"/>
      <c r="I797" s="49"/>
      <c r="J797" s="25"/>
      <c r="K797" s="25"/>
      <c r="L797" s="19"/>
      <c r="M797" s="19"/>
    </row>
    <row r="798" spans="1:13" ht="12.75" customHeight="1">
      <c r="A798" s="19"/>
      <c r="B798" s="19"/>
      <c r="C798" s="19"/>
      <c r="D798" s="50"/>
      <c r="E798" s="48"/>
      <c r="F798" s="50"/>
      <c r="G798" s="50"/>
      <c r="H798" s="50"/>
      <c r="I798" s="49"/>
      <c r="J798" s="25"/>
      <c r="K798" s="25"/>
      <c r="L798" s="19"/>
      <c r="M798" s="19"/>
    </row>
    <row r="799" spans="1:13" ht="12.75" customHeight="1">
      <c r="A799" s="19"/>
      <c r="B799" s="19"/>
      <c r="C799" s="19"/>
      <c r="D799" s="50"/>
      <c r="E799" s="48"/>
      <c r="F799" s="50"/>
      <c r="G799" s="50"/>
      <c r="H799" s="50"/>
      <c r="I799" s="49"/>
      <c r="J799" s="25"/>
      <c r="K799" s="25"/>
      <c r="L799" s="19"/>
      <c r="M799" s="19"/>
    </row>
    <row r="800" spans="1:13" ht="12.75" customHeight="1">
      <c r="A800" s="19"/>
      <c r="B800" s="19"/>
      <c r="C800" s="19"/>
      <c r="D800" s="50"/>
      <c r="E800" s="48"/>
      <c r="F800" s="50"/>
      <c r="G800" s="50"/>
      <c r="H800" s="50"/>
      <c r="I800" s="49"/>
      <c r="J800" s="25"/>
      <c r="K800" s="25"/>
      <c r="L800" s="19"/>
      <c r="M800" s="19"/>
    </row>
    <row r="801" spans="1:13" ht="12.75" customHeight="1">
      <c r="A801" s="19"/>
      <c r="B801" s="19"/>
      <c r="C801" s="19"/>
      <c r="D801" s="50"/>
      <c r="E801" s="48"/>
      <c r="F801" s="50"/>
      <c r="G801" s="50"/>
      <c r="H801" s="50"/>
      <c r="I801" s="49"/>
      <c r="J801" s="25"/>
      <c r="K801" s="25"/>
      <c r="L801" s="19"/>
      <c r="M801" s="19"/>
    </row>
    <row r="802" spans="1:13" ht="12.75" customHeight="1">
      <c r="A802" s="19"/>
      <c r="B802" s="19"/>
      <c r="C802" s="19"/>
      <c r="D802" s="50"/>
      <c r="E802" s="48"/>
      <c r="F802" s="50"/>
      <c r="G802" s="50"/>
      <c r="H802" s="50"/>
      <c r="I802" s="49"/>
      <c r="J802" s="25"/>
      <c r="K802" s="25"/>
      <c r="L802" s="19"/>
      <c r="M802" s="19"/>
    </row>
    <row r="803" spans="1:13" ht="12.75" customHeight="1">
      <c r="A803" s="19"/>
      <c r="B803" s="19"/>
      <c r="C803" s="19"/>
      <c r="D803" s="50"/>
      <c r="E803" s="48"/>
      <c r="F803" s="50"/>
      <c r="G803" s="50"/>
      <c r="H803" s="50"/>
      <c r="I803" s="49"/>
      <c r="J803" s="25"/>
      <c r="K803" s="25"/>
      <c r="L803" s="19"/>
      <c r="M803" s="19"/>
    </row>
    <row r="804" spans="1:13" ht="12.75" customHeight="1">
      <c r="A804" s="19"/>
      <c r="B804" s="19"/>
      <c r="C804" s="19"/>
      <c r="D804" s="50"/>
      <c r="E804" s="48"/>
      <c r="F804" s="50"/>
      <c r="G804" s="50"/>
      <c r="H804" s="50"/>
      <c r="I804" s="49"/>
      <c r="J804" s="25"/>
      <c r="K804" s="25"/>
      <c r="L804" s="19"/>
      <c r="M804" s="19"/>
    </row>
    <row r="805" spans="1:13" ht="12.75" customHeight="1">
      <c r="A805" s="19"/>
      <c r="B805" s="19"/>
      <c r="C805" s="19"/>
      <c r="D805" s="50"/>
      <c r="E805" s="48"/>
      <c r="F805" s="50"/>
      <c r="G805" s="50"/>
      <c r="H805" s="50"/>
      <c r="I805" s="49"/>
      <c r="J805" s="25"/>
      <c r="K805" s="25"/>
      <c r="L805" s="19"/>
      <c r="M805" s="19"/>
    </row>
    <row r="806" spans="1:13" ht="12.75" customHeight="1">
      <c r="A806" s="19"/>
      <c r="B806" s="19"/>
      <c r="C806" s="19"/>
      <c r="D806" s="50"/>
      <c r="E806" s="48"/>
      <c r="F806" s="50"/>
      <c r="G806" s="50"/>
      <c r="H806" s="50"/>
      <c r="I806" s="49"/>
      <c r="J806" s="25"/>
      <c r="K806" s="25"/>
      <c r="L806" s="19"/>
      <c r="M806" s="19"/>
    </row>
    <row r="807" spans="1:13" ht="12.75" customHeight="1">
      <c r="A807" s="19"/>
      <c r="B807" s="19"/>
      <c r="C807" s="19"/>
      <c r="D807" s="50"/>
      <c r="E807" s="48"/>
      <c r="F807" s="50"/>
      <c r="G807" s="50"/>
      <c r="H807" s="50"/>
      <c r="I807" s="49"/>
      <c r="J807" s="25"/>
      <c r="K807" s="25"/>
      <c r="L807" s="19"/>
      <c r="M807" s="19"/>
    </row>
    <row r="808" spans="1:13" ht="12.75" customHeight="1">
      <c r="A808" s="19"/>
      <c r="B808" s="19"/>
      <c r="C808" s="19"/>
      <c r="D808" s="50"/>
      <c r="E808" s="48"/>
      <c r="F808" s="50"/>
      <c r="G808" s="50"/>
      <c r="H808" s="50"/>
      <c r="I808" s="49"/>
      <c r="J808" s="25"/>
      <c r="K808" s="25"/>
      <c r="L808" s="19"/>
      <c r="M808" s="19"/>
    </row>
    <row r="809" spans="1:13" ht="12.75" customHeight="1">
      <c r="A809" s="19"/>
      <c r="B809" s="19"/>
      <c r="C809" s="19"/>
      <c r="D809" s="50"/>
      <c r="E809" s="48"/>
      <c r="F809" s="50"/>
      <c r="G809" s="50"/>
      <c r="H809" s="50"/>
      <c r="I809" s="49"/>
      <c r="J809" s="25"/>
      <c r="K809" s="25"/>
      <c r="L809" s="19"/>
      <c r="M809" s="19"/>
    </row>
    <row r="810" spans="1:13" ht="12.75" customHeight="1">
      <c r="A810" s="19"/>
      <c r="B810" s="19"/>
      <c r="C810" s="19"/>
      <c r="D810" s="50"/>
      <c r="E810" s="48"/>
      <c r="F810" s="50"/>
      <c r="G810" s="50"/>
      <c r="H810" s="50"/>
      <c r="I810" s="49"/>
      <c r="J810" s="25"/>
      <c r="K810" s="25"/>
      <c r="L810" s="19"/>
      <c r="M810" s="19"/>
    </row>
    <row r="811" spans="1:13" ht="12.75" customHeight="1">
      <c r="A811" s="19"/>
      <c r="B811" s="19"/>
      <c r="C811" s="19"/>
      <c r="D811" s="50"/>
      <c r="E811" s="48"/>
      <c r="F811" s="50"/>
      <c r="G811" s="50"/>
      <c r="H811" s="50"/>
      <c r="I811" s="49"/>
      <c r="J811" s="25"/>
      <c r="K811" s="25"/>
      <c r="L811" s="19"/>
      <c r="M811" s="19"/>
    </row>
    <row r="812" spans="1:13" ht="12.75" customHeight="1">
      <c r="A812" s="19"/>
      <c r="B812" s="19"/>
      <c r="C812" s="19"/>
      <c r="D812" s="50"/>
      <c r="E812" s="48"/>
      <c r="F812" s="50"/>
      <c r="G812" s="50"/>
      <c r="H812" s="50"/>
      <c r="I812" s="49"/>
      <c r="J812" s="25"/>
      <c r="K812" s="25"/>
      <c r="L812" s="19"/>
      <c r="M812" s="19"/>
    </row>
    <row r="813" spans="1:13" ht="12.75" customHeight="1">
      <c r="A813" s="19"/>
      <c r="B813" s="19"/>
      <c r="C813" s="19"/>
      <c r="D813" s="50"/>
      <c r="E813" s="48"/>
      <c r="F813" s="50"/>
      <c r="G813" s="50"/>
      <c r="H813" s="50"/>
      <c r="I813" s="49"/>
      <c r="J813" s="25"/>
      <c r="K813" s="25"/>
      <c r="L813" s="19"/>
      <c r="M813" s="19"/>
    </row>
    <row r="814" spans="1:13" ht="12.75" customHeight="1">
      <c r="A814" s="19"/>
      <c r="B814" s="19"/>
      <c r="C814" s="19"/>
      <c r="D814" s="50"/>
      <c r="E814" s="48"/>
      <c r="F814" s="50"/>
      <c r="G814" s="50"/>
      <c r="H814" s="50"/>
      <c r="I814" s="49"/>
      <c r="J814" s="25"/>
      <c r="K814" s="25"/>
      <c r="L814" s="19"/>
      <c r="M814" s="19"/>
    </row>
    <row r="815" spans="1:13" ht="12.75" customHeight="1">
      <c r="A815" s="19"/>
      <c r="B815" s="19"/>
      <c r="C815" s="19"/>
      <c r="D815" s="50"/>
      <c r="E815" s="48"/>
      <c r="F815" s="50"/>
      <c r="G815" s="50"/>
      <c r="H815" s="50"/>
      <c r="I815" s="49"/>
      <c r="J815" s="25"/>
      <c r="K815" s="25"/>
      <c r="L815" s="19"/>
      <c r="M815" s="19"/>
    </row>
    <row r="816" spans="1:13" ht="12.75" customHeight="1">
      <c r="A816" s="19"/>
      <c r="B816" s="19"/>
      <c r="C816" s="19"/>
      <c r="D816" s="50"/>
      <c r="E816" s="48"/>
      <c r="F816" s="50"/>
      <c r="G816" s="50"/>
      <c r="H816" s="50"/>
      <c r="I816" s="49"/>
      <c r="J816" s="25"/>
      <c r="K816" s="25"/>
      <c r="L816" s="19"/>
      <c r="M816" s="19"/>
    </row>
    <row r="817" spans="1:13" ht="12.75" customHeight="1">
      <c r="A817" s="19"/>
      <c r="B817" s="19"/>
      <c r="C817" s="19"/>
      <c r="D817" s="50"/>
      <c r="E817" s="48"/>
      <c r="F817" s="50"/>
      <c r="G817" s="50"/>
      <c r="H817" s="50"/>
      <c r="I817" s="49"/>
      <c r="J817" s="25"/>
      <c r="K817" s="25"/>
      <c r="L817" s="19"/>
      <c r="M817" s="19"/>
    </row>
    <row r="818" spans="1:13" ht="12.75" customHeight="1">
      <c r="A818" s="19"/>
      <c r="B818" s="19"/>
      <c r="C818" s="19"/>
      <c r="D818" s="50"/>
      <c r="E818" s="48"/>
      <c r="F818" s="50"/>
      <c r="G818" s="50"/>
      <c r="H818" s="50"/>
      <c r="I818" s="49"/>
      <c r="J818" s="25"/>
      <c r="K818" s="25"/>
      <c r="L818" s="19"/>
      <c r="M818" s="19"/>
    </row>
    <row r="819" spans="1:13" ht="12.75" customHeight="1">
      <c r="A819" s="19"/>
      <c r="B819" s="19"/>
      <c r="C819" s="19"/>
      <c r="D819" s="50"/>
      <c r="E819" s="48"/>
      <c r="F819" s="50"/>
      <c r="G819" s="50"/>
      <c r="H819" s="50"/>
      <c r="I819" s="49"/>
      <c r="J819" s="25"/>
      <c r="K819" s="25"/>
      <c r="L819" s="19"/>
      <c r="M819" s="19"/>
    </row>
    <row r="820" spans="1:13" ht="12.75" customHeight="1">
      <c r="A820" s="19"/>
      <c r="B820" s="19"/>
      <c r="C820" s="19"/>
      <c r="D820" s="50"/>
      <c r="E820" s="48"/>
      <c r="F820" s="50"/>
      <c r="G820" s="50"/>
      <c r="H820" s="50"/>
      <c r="I820" s="49"/>
      <c r="J820" s="25"/>
      <c r="K820" s="25"/>
      <c r="L820" s="19"/>
      <c r="M820" s="19"/>
    </row>
    <row r="821" spans="1:13" ht="12.75" customHeight="1">
      <c r="A821" s="19"/>
      <c r="B821" s="19"/>
      <c r="C821" s="19"/>
      <c r="D821" s="50"/>
      <c r="E821" s="48"/>
      <c r="F821" s="50"/>
      <c r="G821" s="50"/>
      <c r="H821" s="50"/>
      <c r="I821" s="49"/>
      <c r="J821" s="25"/>
      <c r="K821" s="25"/>
      <c r="L821" s="19"/>
      <c r="M821" s="19"/>
    </row>
    <row r="822" spans="1:13" ht="12.75" customHeight="1">
      <c r="A822" s="19"/>
      <c r="B822" s="19"/>
      <c r="C822" s="19"/>
      <c r="D822" s="50"/>
      <c r="E822" s="48"/>
      <c r="F822" s="50"/>
      <c r="G822" s="50"/>
      <c r="H822" s="50"/>
      <c r="I822" s="49"/>
      <c r="J822" s="25"/>
      <c r="K822" s="25"/>
      <c r="L822" s="19"/>
      <c r="M822" s="19"/>
    </row>
    <row r="823" spans="1:13" ht="12.75" customHeight="1">
      <c r="A823" s="19"/>
      <c r="B823" s="19"/>
      <c r="C823" s="19"/>
      <c r="D823" s="50"/>
      <c r="E823" s="48"/>
      <c r="F823" s="50"/>
      <c r="G823" s="50"/>
      <c r="H823" s="50"/>
      <c r="I823" s="49"/>
      <c r="J823" s="25"/>
      <c r="K823" s="25"/>
      <c r="L823" s="19"/>
      <c r="M823" s="19"/>
    </row>
    <row r="824" spans="1:13" ht="12.75" customHeight="1">
      <c r="A824" s="19"/>
      <c r="B824" s="19"/>
      <c r="C824" s="19"/>
      <c r="D824" s="50"/>
      <c r="E824" s="48"/>
      <c r="F824" s="50"/>
      <c r="G824" s="50"/>
      <c r="H824" s="50"/>
      <c r="I824" s="49"/>
      <c r="J824" s="25"/>
      <c r="K824" s="25"/>
      <c r="L824" s="19"/>
      <c r="M824" s="19"/>
    </row>
    <row r="825" spans="1:13" ht="12.75" customHeight="1">
      <c r="A825" s="19"/>
      <c r="B825" s="19"/>
      <c r="C825" s="19"/>
      <c r="D825" s="50"/>
      <c r="E825" s="48"/>
      <c r="F825" s="50"/>
      <c r="G825" s="50"/>
      <c r="H825" s="50"/>
      <c r="I825" s="49"/>
      <c r="J825" s="25"/>
      <c r="K825" s="25"/>
      <c r="L825" s="19"/>
      <c r="M825" s="19"/>
    </row>
    <row r="826" spans="1:13" ht="12.75" customHeight="1">
      <c r="A826" s="19"/>
      <c r="B826" s="19"/>
      <c r="C826" s="19"/>
      <c r="D826" s="50"/>
      <c r="E826" s="48"/>
      <c r="F826" s="50"/>
      <c r="G826" s="50"/>
      <c r="H826" s="50"/>
      <c r="I826" s="49"/>
      <c r="J826" s="25"/>
      <c r="K826" s="25"/>
      <c r="L826" s="19"/>
      <c r="M826" s="19"/>
    </row>
    <row r="827" spans="1:13" ht="12.75" customHeight="1">
      <c r="A827" s="19"/>
      <c r="B827" s="19"/>
      <c r="C827" s="19"/>
      <c r="D827" s="50"/>
      <c r="E827" s="48"/>
      <c r="F827" s="50"/>
      <c r="G827" s="50"/>
      <c r="H827" s="50"/>
      <c r="I827" s="49"/>
      <c r="J827" s="25"/>
      <c r="K827" s="25"/>
      <c r="L827" s="19"/>
      <c r="M827" s="19"/>
    </row>
    <row r="828" spans="1:13" ht="12.75" customHeight="1">
      <c r="A828" s="19"/>
      <c r="B828" s="19"/>
      <c r="C828" s="19"/>
      <c r="D828" s="50"/>
      <c r="E828" s="48"/>
      <c r="F828" s="50"/>
      <c r="G828" s="50"/>
      <c r="H828" s="50"/>
      <c r="I828" s="49"/>
      <c r="J828" s="25"/>
      <c r="K828" s="25"/>
      <c r="L828" s="19"/>
      <c r="M828" s="19"/>
    </row>
    <row r="829" spans="1:13" ht="12.75" customHeight="1">
      <c r="A829" s="19"/>
      <c r="B829" s="19"/>
      <c r="C829" s="19"/>
      <c r="D829" s="50"/>
      <c r="E829" s="48"/>
      <c r="F829" s="50"/>
      <c r="G829" s="50"/>
      <c r="H829" s="50"/>
      <c r="I829" s="49"/>
      <c r="J829" s="25"/>
      <c r="K829" s="25"/>
      <c r="L829" s="19"/>
      <c r="M829" s="19"/>
    </row>
    <row r="830" spans="1:13" ht="12.75" customHeight="1">
      <c r="A830" s="19"/>
      <c r="B830" s="19"/>
      <c r="C830" s="19"/>
      <c r="D830" s="50"/>
      <c r="E830" s="48"/>
      <c r="F830" s="50"/>
      <c r="G830" s="50"/>
      <c r="H830" s="50"/>
      <c r="I830" s="49"/>
      <c r="J830" s="25"/>
      <c r="K830" s="25"/>
      <c r="L830" s="19"/>
      <c r="M830" s="19"/>
    </row>
    <row r="831" spans="1:13" ht="12.75" customHeight="1">
      <c r="A831" s="19"/>
      <c r="B831" s="19"/>
      <c r="C831" s="19"/>
      <c r="D831" s="50"/>
      <c r="E831" s="48"/>
      <c r="F831" s="50"/>
      <c r="G831" s="50"/>
      <c r="H831" s="50"/>
      <c r="I831" s="49"/>
      <c r="J831" s="25"/>
      <c r="K831" s="25"/>
      <c r="L831" s="19"/>
      <c r="M831" s="19"/>
    </row>
    <row r="832" spans="1:13" ht="12.75" customHeight="1">
      <c r="A832" s="19"/>
      <c r="B832" s="19"/>
      <c r="C832" s="19"/>
      <c r="D832" s="50"/>
      <c r="E832" s="48"/>
      <c r="F832" s="50"/>
      <c r="G832" s="50"/>
      <c r="H832" s="50"/>
      <c r="I832" s="49"/>
      <c r="J832" s="25"/>
      <c r="K832" s="25"/>
      <c r="L832" s="19"/>
      <c r="M832" s="19"/>
    </row>
    <row r="833" spans="1:13" ht="12.75" customHeight="1">
      <c r="A833" s="19"/>
      <c r="B833" s="19"/>
      <c r="C833" s="19"/>
      <c r="D833" s="50"/>
      <c r="E833" s="48"/>
      <c r="F833" s="50"/>
      <c r="G833" s="50"/>
      <c r="H833" s="50"/>
      <c r="I833" s="49"/>
      <c r="J833" s="25"/>
      <c r="K833" s="25"/>
      <c r="L833" s="19"/>
      <c r="M833" s="19"/>
    </row>
    <row r="834" spans="1:13" ht="12.75" customHeight="1">
      <c r="A834" s="19"/>
      <c r="B834" s="19"/>
      <c r="C834" s="19"/>
      <c r="D834" s="50"/>
      <c r="E834" s="48"/>
      <c r="F834" s="50"/>
      <c r="G834" s="50"/>
      <c r="H834" s="50"/>
      <c r="I834" s="49"/>
      <c r="J834" s="25"/>
      <c r="K834" s="25"/>
      <c r="L834" s="19"/>
      <c r="M834" s="19"/>
    </row>
    <row r="835" spans="1:13" ht="12.75" customHeight="1">
      <c r="A835" s="19"/>
      <c r="B835" s="19"/>
      <c r="C835" s="19"/>
      <c r="D835" s="50"/>
      <c r="E835" s="48"/>
      <c r="F835" s="50"/>
      <c r="G835" s="50"/>
      <c r="H835" s="50"/>
      <c r="I835" s="49"/>
      <c r="J835" s="25"/>
      <c r="K835" s="25"/>
      <c r="L835" s="19"/>
      <c r="M835" s="19"/>
    </row>
    <row r="836" spans="1:13" ht="12.75" customHeight="1">
      <c r="A836" s="19"/>
      <c r="B836" s="19"/>
      <c r="C836" s="19"/>
      <c r="D836" s="50"/>
      <c r="E836" s="48"/>
      <c r="F836" s="50"/>
      <c r="G836" s="50"/>
      <c r="H836" s="50"/>
      <c r="I836" s="49"/>
      <c r="J836" s="25"/>
      <c r="K836" s="25"/>
      <c r="L836" s="19"/>
      <c r="M836" s="19"/>
    </row>
    <row r="837" spans="1:13" ht="12.75" customHeight="1">
      <c r="A837" s="19"/>
      <c r="B837" s="19"/>
      <c r="C837" s="19"/>
      <c r="D837" s="50"/>
      <c r="E837" s="48"/>
      <c r="F837" s="50"/>
      <c r="G837" s="50"/>
      <c r="H837" s="50"/>
      <c r="I837" s="49"/>
      <c r="J837" s="25"/>
      <c r="K837" s="25"/>
      <c r="L837" s="19"/>
      <c r="M837" s="19"/>
    </row>
    <row r="838" spans="1:13" ht="12.75" customHeight="1">
      <c r="A838" s="19"/>
      <c r="B838" s="19"/>
      <c r="C838" s="19"/>
      <c r="D838" s="50"/>
      <c r="E838" s="48"/>
      <c r="F838" s="50"/>
      <c r="G838" s="50"/>
      <c r="H838" s="50"/>
      <c r="I838" s="49"/>
      <c r="J838" s="25"/>
      <c r="K838" s="25"/>
      <c r="L838" s="19"/>
      <c r="M838" s="19"/>
    </row>
    <row r="839" spans="1:13" ht="12.75" customHeight="1">
      <c r="A839" s="19"/>
      <c r="B839" s="19"/>
      <c r="C839" s="19"/>
      <c r="D839" s="50"/>
      <c r="E839" s="48"/>
      <c r="F839" s="50"/>
      <c r="G839" s="50"/>
      <c r="H839" s="50"/>
      <c r="I839" s="49"/>
      <c r="J839" s="25"/>
      <c r="K839" s="25"/>
      <c r="L839" s="19"/>
      <c r="M839" s="19"/>
    </row>
    <row r="840" spans="1:13" ht="12.75" customHeight="1">
      <c r="A840" s="19"/>
      <c r="B840" s="19"/>
      <c r="C840" s="19"/>
      <c r="D840" s="50"/>
      <c r="E840" s="48"/>
      <c r="F840" s="50"/>
      <c r="G840" s="50"/>
      <c r="H840" s="50"/>
      <c r="I840" s="49"/>
      <c r="J840" s="25"/>
      <c r="K840" s="25"/>
      <c r="L840" s="19"/>
      <c r="M840" s="19"/>
    </row>
    <row r="841" spans="1:13" ht="12.75" customHeight="1">
      <c r="A841" s="19"/>
      <c r="B841" s="19"/>
      <c r="C841" s="19"/>
      <c r="D841" s="50"/>
      <c r="E841" s="48"/>
      <c r="F841" s="50"/>
      <c r="G841" s="50"/>
      <c r="H841" s="50"/>
      <c r="I841" s="49"/>
      <c r="J841" s="25"/>
      <c r="K841" s="25"/>
      <c r="L841" s="19"/>
      <c r="M841" s="19"/>
    </row>
    <row r="842" spans="1:13" ht="12.75" customHeight="1">
      <c r="A842" s="19"/>
      <c r="B842" s="19"/>
      <c r="C842" s="19"/>
      <c r="D842" s="50"/>
      <c r="E842" s="48"/>
      <c r="F842" s="50"/>
      <c r="G842" s="50"/>
      <c r="H842" s="50"/>
      <c r="I842" s="49"/>
      <c r="J842" s="25"/>
      <c r="K842" s="25"/>
      <c r="L842" s="19"/>
      <c r="M842" s="19"/>
    </row>
    <row r="843" spans="1:13" ht="12.75" customHeight="1">
      <c r="A843" s="19"/>
      <c r="B843" s="19"/>
      <c r="C843" s="19"/>
      <c r="D843" s="50"/>
      <c r="E843" s="48"/>
      <c r="F843" s="50"/>
      <c r="G843" s="50"/>
      <c r="H843" s="50"/>
      <c r="I843" s="49"/>
      <c r="J843" s="25"/>
      <c r="K843" s="25"/>
      <c r="L843" s="19"/>
      <c r="M843" s="19"/>
    </row>
    <row r="844" spans="1:13" ht="12.75" customHeight="1">
      <c r="A844" s="19"/>
      <c r="B844" s="19"/>
      <c r="C844" s="19"/>
      <c r="D844" s="50"/>
      <c r="E844" s="48"/>
      <c r="F844" s="50"/>
      <c r="G844" s="50"/>
      <c r="H844" s="50"/>
      <c r="I844" s="49"/>
      <c r="J844" s="25"/>
      <c r="K844" s="25"/>
      <c r="L844" s="19"/>
      <c r="M844" s="19"/>
    </row>
    <row r="845" spans="1:13" ht="12.75" customHeight="1">
      <c r="A845" s="19"/>
      <c r="B845" s="19"/>
      <c r="C845" s="19"/>
      <c r="D845" s="50"/>
      <c r="E845" s="48"/>
      <c r="F845" s="50"/>
      <c r="G845" s="50"/>
      <c r="H845" s="50"/>
      <c r="I845" s="49"/>
      <c r="J845" s="25"/>
      <c r="K845" s="25"/>
      <c r="L845" s="19"/>
      <c r="M845" s="19"/>
    </row>
    <row r="846" spans="1:13" ht="12.75" customHeight="1">
      <c r="A846" s="19"/>
      <c r="B846" s="19"/>
      <c r="C846" s="19"/>
      <c r="D846" s="50"/>
      <c r="E846" s="48"/>
      <c r="F846" s="50"/>
      <c r="G846" s="50"/>
      <c r="H846" s="50"/>
      <c r="I846" s="49"/>
      <c r="J846" s="25"/>
      <c r="K846" s="25"/>
      <c r="L846" s="19"/>
      <c r="M846" s="19"/>
    </row>
    <row r="847" spans="1:13" ht="12.75" customHeight="1">
      <c r="A847" s="19"/>
      <c r="B847" s="19"/>
      <c r="C847" s="19"/>
      <c r="D847" s="50"/>
      <c r="E847" s="48"/>
      <c r="F847" s="50"/>
      <c r="G847" s="50"/>
      <c r="H847" s="50"/>
      <c r="I847" s="49"/>
      <c r="J847" s="25"/>
      <c r="K847" s="25"/>
      <c r="L847" s="19"/>
      <c r="M847" s="19"/>
    </row>
    <row r="848" spans="1:13" ht="12.75" customHeight="1">
      <c r="A848" s="19"/>
      <c r="B848" s="19"/>
      <c r="C848" s="19"/>
      <c r="D848" s="50"/>
      <c r="E848" s="48"/>
      <c r="F848" s="50"/>
      <c r="G848" s="50"/>
      <c r="H848" s="50"/>
      <c r="I848" s="49"/>
      <c r="J848" s="25"/>
      <c r="K848" s="25"/>
      <c r="L848" s="19"/>
      <c r="M848" s="19"/>
    </row>
    <row r="849" spans="1:13" ht="12.75" customHeight="1">
      <c r="A849" s="19"/>
      <c r="B849" s="19"/>
      <c r="C849" s="19"/>
      <c r="D849" s="50"/>
      <c r="E849" s="48"/>
      <c r="F849" s="50"/>
      <c r="G849" s="50"/>
      <c r="H849" s="50"/>
      <c r="I849" s="49"/>
      <c r="J849" s="25"/>
      <c r="K849" s="25"/>
      <c r="L849" s="19"/>
      <c r="M849" s="19"/>
    </row>
    <row r="850" spans="1:13" ht="12.75" customHeight="1">
      <c r="A850" s="19"/>
      <c r="B850" s="19"/>
      <c r="C850" s="19"/>
      <c r="D850" s="50"/>
      <c r="E850" s="48"/>
      <c r="F850" s="50"/>
      <c r="G850" s="50"/>
      <c r="H850" s="50"/>
      <c r="I850" s="49"/>
      <c r="J850" s="25"/>
      <c r="K850" s="25"/>
      <c r="L850" s="19"/>
      <c r="M850" s="19"/>
    </row>
    <row r="851" spans="1:13" ht="12.75" customHeight="1">
      <c r="A851" s="19"/>
      <c r="B851" s="19"/>
      <c r="C851" s="19"/>
      <c r="D851" s="50"/>
      <c r="E851" s="48"/>
      <c r="F851" s="50"/>
      <c r="G851" s="50"/>
      <c r="H851" s="50"/>
      <c r="I851" s="49"/>
      <c r="J851" s="25"/>
      <c r="K851" s="25"/>
      <c r="L851" s="19"/>
      <c r="M851" s="19"/>
    </row>
    <row r="852" spans="1:13" ht="12.75" customHeight="1">
      <c r="A852" s="19"/>
      <c r="B852" s="19"/>
      <c r="C852" s="19"/>
      <c r="D852" s="50"/>
      <c r="E852" s="48"/>
      <c r="F852" s="50"/>
      <c r="G852" s="50"/>
      <c r="H852" s="50"/>
      <c r="I852" s="49"/>
      <c r="J852" s="25"/>
      <c r="K852" s="25"/>
      <c r="L852" s="19"/>
      <c r="M852" s="19"/>
    </row>
    <row r="853" spans="1:13" ht="12.75" customHeight="1">
      <c r="A853" s="19"/>
      <c r="B853" s="19"/>
      <c r="C853" s="19"/>
      <c r="D853" s="50"/>
      <c r="E853" s="48"/>
      <c r="F853" s="50"/>
      <c r="G853" s="50"/>
      <c r="H853" s="50"/>
      <c r="I853" s="49"/>
      <c r="J853" s="25"/>
      <c r="K853" s="25"/>
      <c r="L853" s="19"/>
      <c r="M853" s="19"/>
    </row>
    <row r="854" spans="1:13" ht="12.75" customHeight="1">
      <c r="A854" s="19"/>
      <c r="B854" s="19"/>
      <c r="C854" s="19"/>
      <c r="D854" s="50"/>
      <c r="E854" s="48"/>
      <c r="F854" s="50"/>
      <c r="G854" s="50"/>
      <c r="H854" s="50"/>
      <c r="I854" s="49"/>
      <c r="J854" s="25"/>
      <c r="K854" s="25"/>
      <c r="L854" s="19"/>
      <c r="M854" s="19"/>
    </row>
    <row r="855" spans="1:13" ht="12.75" customHeight="1">
      <c r="A855" s="19"/>
      <c r="B855" s="19"/>
      <c r="C855" s="19"/>
      <c r="D855" s="50"/>
      <c r="E855" s="48"/>
      <c r="F855" s="50"/>
      <c r="G855" s="50"/>
      <c r="H855" s="50"/>
      <c r="I855" s="49"/>
      <c r="J855" s="25"/>
      <c r="K855" s="25"/>
      <c r="L855" s="19"/>
      <c r="M855" s="19"/>
    </row>
    <row r="856" spans="1:13" ht="12.75" customHeight="1">
      <c r="A856" s="19"/>
      <c r="B856" s="19"/>
      <c r="C856" s="19"/>
      <c r="D856" s="50"/>
      <c r="E856" s="48"/>
      <c r="F856" s="50"/>
      <c r="G856" s="50"/>
      <c r="H856" s="50"/>
      <c r="I856" s="49"/>
      <c r="J856" s="25"/>
      <c r="K856" s="25"/>
      <c r="L856" s="19"/>
      <c r="M856" s="19"/>
    </row>
    <row r="857" spans="1:13" ht="12.75" customHeight="1">
      <c r="A857" s="19"/>
      <c r="B857" s="19"/>
      <c r="C857" s="19"/>
      <c r="D857" s="50"/>
      <c r="E857" s="48"/>
      <c r="F857" s="50"/>
      <c r="G857" s="50"/>
      <c r="H857" s="50"/>
      <c r="I857" s="49"/>
      <c r="J857" s="25"/>
      <c r="K857" s="25"/>
      <c r="L857" s="19"/>
      <c r="M857" s="19"/>
    </row>
    <row r="858" spans="1:13" ht="12.75" customHeight="1">
      <c r="A858" s="19"/>
      <c r="B858" s="19"/>
      <c r="C858" s="19"/>
      <c r="D858" s="50"/>
      <c r="E858" s="48"/>
      <c r="F858" s="50"/>
      <c r="G858" s="50"/>
      <c r="H858" s="50"/>
      <c r="I858" s="49"/>
      <c r="J858" s="25"/>
      <c r="K858" s="25"/>
      <c r="L858" s="19"/>
      <c r="M858" s="19"/>
    </row>
    <row r="859" spans="1:13" ht="12.75" customHeight="1">
      <c r="A859" s="19"/>
      <c r="B859" s="19"/>
      <c r="C859" s="19"/>
      <c r="D859" s="50"/>
      <c r="E859" s="48"/>
      <c r="F859" s="50"/>
      <c r="G859" s="50"/>
      <c r="H859" s="50"/>
      <c r="I859" s="49"/>
      <c r="J859" s="25"/>
      <c r="K859" s="25"/>
      <c r="L859" s="19"/>
      <c r="M859" s="19"/>
    </row>
    <row r="860" spans="1:13" ht="12.75" customHeight="1">
      <c r="A860" s="19"/>
      <c r="B860" s="19"/>
      <c r="C860" s="19"/>
      <c r="D860" s="50"/>
      <c r="E860" s="48"/>
      <c r="F860" s="50"/>
      <c r="G860" s="50"/>
      <c r="H860" s="50"/>
      <c r="I860" s="49"/>
      <c r="J860" s="25"/>
      <c r="K860" s="25"/>
      <c r="L860" s="19"/>
      <c r="M860" s="19"/>
    </row>
    <row r="861" spans="1:13" ht="12.75" customHeight="1">
      <c r="A861" s="19"/>
      <c r="B861" s="19"/>
      <c r="C861" s="19"/>
      <c r="D861" s="50"/>
      <c r="E861" s="48"/>
      <c r="F861" s="50"/>
      <c r="G861" s="50"/>
      <c r="H861" s="50"/>
      <c r="I861" s="49"/>
      <c r="J861" s="25"/>
      <c r="K861" s="25"/>
      <c r="L861" s="19"/>
      <c r="M861" s="19"/>
    </row>
    <row r="862" spans="1:13" ht="12.75" customHeight="1">
      <c r="A862" s="19"/>
      <c r="B862" s="19"/>
      <c r="C862" s="19"/>
      <c r="D862" s="50"/>
      <c r="E862" s="48"/>
      <c r="F862" s="50"/>
      <c r="G862" s="50"/>
      <c r="H862" s="50"/>
      <c r="I862" s="49"/>
      <c r="J862" s="25"/>
      <c r="K862" s="25"/>
      <c r="L862" s="19"/>
      <c r="M862" s="19"/>
    </row>
    <row r="863" spans="1:13" ht="12.75" customHeight="1">
      <c r="A863" s="19"/>
      <c r="B863" s="19"/>
      <c r="C863" s="19"/>
      <c r="D863" s="50"/>
      <c r="E863" s="48"/>
      <c r="F863" s="50"/>
      <c r="G863" s="50"/>
      <c r="H863" s="50"/>
      <c r="I863" s="49"/>
      <c r="J863" s="25"/>
      <c r="K863" s="25"/>
      <c r="L863" s="19"/>
      <c r="M863" s="19"/>
    </row>
    <row r="864" spans="1:13" ht="12.75" customHeight="1">
      <c r="A864" s="19"/>
      <c r="B864" s="19"/>
      <c r="C864" s="19"/>
      <c r="D864" s="50"/>
      <c r="E864" s="48"/>
      <c r="F864" s="50"/>
      <c r="G864" s="50"/>
      <c r="H864" s="50"/>
      <c r="I864" s="49"/>
      <c r="J864" s="25"/>
      <c r="K864" s="25"/>
      <c r="L864" s="19"/>
      <c r="M864" s="19"/>
    </row>
    <row r="865" spans="1:13" ht="12.75" customHeight="1">
      <c r="A865" s="19"/>
      <c r="B865" s="19"/>
      <c r="C865" s="19"/>
      <c r="D865" s="50"/>
      <c r="E865" s="48"/>
      <c r="F865" s="50"/>
      <c r="G865" s="50"/>
      <c r="H865" s="50"/>
      <c r="I865" s="49"/>
      <c r="J865" s="25"/>
      <c r="K865" s="25"/>
      <c r="L865" s="19"/>
      <c r="M865" s="19"/>
    </row>
    <row r="866" spans="1:13" ht="12.75" customHeight="1">
      <c r="A866" s="19"/>
      <c r="B866" s="19"/>
      <c r="C866" s="19"/>
      <c r="D866" s="50"/>
      <c r="E866" s="48"/>
      <c r="F866" s="50"/>
      <c r="G866" s="50"/>
      <c r="H866" s="50"/>
      <c r="I866" s="49"/>
      <c r="J866" s="25"/>
      <c r="K866" s="25"/>
      <c r="L866" s="19"/>
      <c r="M866" s="19"/>
    </row>
    <row r="867" spans="1:13" ht="12.75" customHeight="1">
      <c r="A867" s="19"/>
      <c r="B867" s="19"/>
      <c r="C867" s="19"/>
      <c r="D867" s="50"/>
      <c r="E867" s="48"/>
      <c r="F867" s="50"/>
      <c r="G867" s="50"/>
      <c r="H867" s="50"/>
      <c r="I867" s="49"/>
      <c r="J867" s="25"/>
      <c r="K867" s="25"/>
      <c r="L867" s="19"/>
      <c r="M867" s="19"/>
    </row>
    <row r="868" spans="1:13" ht="12.75" customHeight="1">
      <c r="A868" s="19"/>
      <c r="B868" s="19"/>
      <c r="C868" s="19"/>
      <c r="D868" s="50"/>
      <c r="E868" s="48"/>
      <c r="F868" s="50"/>
      <c r="G868" s="50"/>
      <c r="H868" s="50"/>
      <c r="I868" s="49"/>
      <c r="J868" s="25"/>
      <c r="K868" s="25"/>
      <c r="L868" s="19"/>
      <c r="M868" s="19"/>
    </row>
    <row r="869" spans="1:13" ht="12.75" customHeight="1">
      <c r="A869" s="19"/>
      <c r="B869" s="19"/>
      <c r="C869" s="19"/>
      <c r="D869" s="50"/>
      <c r="E869" s="48"/>
      <c r="F869" s="50"/>
      <c r="G869" s="50"/>
      <c r="H869" s="50"/>
      <c r="I869" s="49"/>
      <c r="J869" s="25"/>
      <c r="K869" s="25"/>
      <c r="L869" s="19"/>
      <c r="M869" s="19"/>
    </row>
    <row r="870" spans="1:13" ht="12.75" customHeight="1">
      <c r="A870" s="19"/>
      <c r="B870" s="19"/>
      <c r="C870" s="19"/>
      <c r="D870" s="50"/>
      <c r="E870" s="48"/>
      <c r="F870" s="50"/>
      <c r="G870" s="50"/>
      <c r="H870" s="50"/>
      <c r="I870" s="49"/>
      <c r="J870" s="25"/>
      <c r="K870" s="25"/>
      <c r="L870" s="19"/>
      <c r="M870" s="19"/>
    </row>
    <row r="871" spans="1:13" ht="12.75" customHeight="1">
      <c r="A871" s="19"/>
      <c r="B871" s="19"/>
      <c r="C871" s="19"/>
      <c r="D871" s="50"/>
      <c r="E871" s="48"/>
      <c r="F871" s="50"/>
      <c r="G871" s="50"/>
      <c r="H871" s="50"/>
      <c r="I871" s="49"/>
      <c r="J871" s="25"/>
      <c r="K871" s="25"/>
      <c r="L871" s="19"/>
      <c r="M871" s="19"/>
    </row>
    <row r="872" spans="1:13" ht="12.75" customHeight="1">
      <c r="A872" s="19"/>
      <c r="B872" s="19"/>
      <c r="C872" s="19"/>
      <c r="D872" s="50"/>
      <c r="E872" s="48"/>
      <c r="F872" s="50"/>
      <c r="G872" s="50"/>
      <c r="H872" s="50"/>
      <c r="I872" s="49"/>
      <c r="J872" s="25"/>
      <c r="K872" s="25"/>
      <c r="L872" s="19"/>
      <c r="M872" s="19"/>
    </row>
    <row r="873" spans="1:13" ht="12.75" customHeight="1">
      <c r="A873" s="19"/>
      <c r="B873" s="19"/>
      <c r="C873" s="19"/>
      <c r="D873" s="50"/>
      <c r="E873" s="48"/>
      <c r="F873" s="50"/>
      <c r="G873" s="50"/>
      <c r="H873" s="50"/>
      <c r="I873" s="49"/>
      <c r="J873" s="25"/>
      <c r="K873" s="25"/>
      <c r="L873" s="19"/>
      <c r="M873" s="19"/>
    </row>
    <row r="874" spans="1:13" ht="12.75" customHeight="1">
      <c r="A874" s="19"/>
      <c r="B874" s="19"/>
      <c r="C874" s="19"/>
      <c r="D874" s="50"/>
      <c r="E874" s="48"/>
      <c r="F874" s="50"/>
      <c r="G874" s="50"/>
      <c r="H874" s="50"/>
      <c r="I874" s="49"/>
      <c r="J874" s="25"/>
      <c r="K874" s="25"/>
      <c r="L874" s="19"/>
      <c r="M874" s="19"/>
    </row>
    <row r="875" spans="1:13" ht="12.75" customHeight="1">
      <c r="A875" s="19"/>
      <c r="B875" s="19"/>
      <c r="C875" s="19"/>
      <c r="D875" s="50"/>
      <c r="E875" s="48"/>
      <c r="F875" s="50"/>
      <c r="G875" s="50"/>
      <c r="H875" s="50"/>
      <c r="I875" s="49"/>
      <c r="J875" s="25"/>
      <c r="K875" s="25"/>
      <c r="L875" s="19"/>
      <c r="M875" s="19"/>
    </row>
    <row r="876" spans="1:13" ht="12.75" customHeight="1">
      <c r="A876" s="19"/>
      <c r="B876" s="19"/>
      <c r="C876" s="19"/>
      <c r="D876" s="50"/>
      <c r="E876" s="48"/>
      <c r="F876" s="50"/>
      <c r="G876" s="50"/>
      <c r="H876" s="50"/>
      <c r="I876" s="49"/>
      <c r="J876" s="25"/>
      <c r="K876" s="25"/>
      <c r="L876" s="19"/>
      <c r="M876" s="19"/>
    </row>
    <row r="877" spans="1:13" ht="12.75" customHeight="1">
      <c r="A877" s="19"/>
      <c r="B877" s="19"/>
      <c r="C877" s="19"/>
      <c r="D877" s="50"/>
      <c r="E877" s="48"/>
      <c r="F877" s="50"/>
      <c r="G877" s="50"/>
      <c r="H877" s="50"/>
      <c r="I877" s="49"/>
      <c r="J877" s="25"/>
      <c r="K877" s="25"/>
      <c r="L877" s="19"/>
      <c r="M877" s="19"/>
    </row>
    <row r="878" spans="1:13" ht="12.75" customHeight="1">
      <c r="A878" s="19"/>
      <c r="B878" s="19"/>
      <c r="C878" s="19"/>
      <c r="D878" s="50"/>
      <c r="E878" s="48"/>
      <c r="F878" s="50"/>
      <c r="G878" s="50"/>
      <c r="H878" s="50"/>
      <c r="I878" s="49"/>
      <c r="J878" s="25"/>
      <c r="K878" s="25"/>
      <c r="L878" s="19"/>
      <c r="M878" s="19"/>
    </row>
    <row r="879" spans="1:13" ht="12.75" customHeight="1">
      <c r="A879" s="19"/>
      <c r="B879" s="19"/>
      <c r="C879" s="19"/>
      <c r="D879" s="50"/>
      <c r="E879" s="48"/>
      <c r="F879" s="50"/>
      <c r="G879" s="50"/>
      <c r="H879" s="50"/>
      <c r="I879" s="49"/>
      <c r="J879" s="25"/>
      <c r="K879" s="25"/>
      <c r="L879" s="19"/>
      <c r="M879" s="19"/>
    </row>
    <row r="880" spans="1:13" ht="12.75" customHeight="1">
      <c r="A880" s="19"/>
      <c r="B880" s="19"/>
      <c r="C880" s="19"/>
      <c r="D880" s="50"/>
      <c r="E880" s="48"/>
      <c r="F880" s="50"/>
      <c r="G880" s="50"/>
      <c r="H880" s="50"/>
      <c r="I880" s="49"/>
      <c r="J880" s="25"/>
      <c r="K880" s="25"/>
      <c r="L880" s="19"/>
      <c r="M880" s="19"/>
    </row>
    <row r="881" spans="1:13" ht="12.75" customHeight="1">
      <c r="A881" s="19"/>
      <c r="B881" s="19"/>
      <c r="C881" s="19"/>
      <c r="D881" s="50"/>
      <c r="E881" s="48"/>
      <c r="F881" s="50"/>
      <c r="G881" s="50"/>
      <c r="H881" s="50"/>
      <c r="I881" s="49"/>
      <c r="J881" s="25"/>
      <c r="K881" s="25"/>
      <c r="L881" s="19"/>
      <c r="M881" s="19"/>
    </row>
    <row r="882" spans="1:13" ht="12.75" customHeight="1">
      <c r="A882" s="19"/>
      <c r="B882" s="19"/>
      <c r="C882" s="19"/>
      <c r="D882" s="50"/>
      <c r="E882" s="48"/>
      <c r="F882" s="50"/>
      <c r="G882" s="50"/>
      <c r="H882" s="50"/>
      <c r="I882" s="49"/>
      <c r="J882" s="25"/>
      <c r="K882" s="25"/>
      <c r="L882" s="19"/>
      <c r="M882" s="19"/>
    </row>
    <row r="883" spans="1:13" ht="12.75" customHeight="1">
      <c r="A883" s="19"/>
      <c r="B883" s="19"/>
      <c r="C883" s="19"/>
      <c r="D883" s="50"/>
      <c r="E883" s="48"/>
      <c r="F883" s="50"/>
      <c r="G883" s="50"/>
      <c r="H883" s="50"/>
      <c r="I883" s="49"/>
      <c r="J883" s="25"/>
      <c r="K883" s="25"/>
      <c r="L883" s="19"/>
      <c r="M883" s="19"/>
    </row>
    <row r="884" spans="1:13" ht="12.75" customHeight="1">
      <c r="A884" s="19"/>
      <c r="B884" s="19"/>
      <c r="C884" s="19"/>
      <c r="D884" s="50"/>
      <c r="E884" s="48"/>
      <c r="F884" s="50"/>
      <c r="G884" s="50"/>
      <c r="H884" s="50"/>
      <c r="I884" s="49"/>
      <c r="J884" s="25"/>
      <c r="K884" s="25"/>
      <c r="L884" s="19"/>
      <c r="M884" s="19"/>
    </row>
    <row r="885" spans="1:13" ht="12.75" customHeight="1">
      <c r="A885" s="19"/>
      <c r="B885" s="19"/>
      <c r="C885" s="19"/>
      <c r="D885" s="50"/>
      <c r="E885" s="48"/>
      <c r="F885" s="50"/>
      <c r="G885" s="50"/>
      <c r="H885" s="50"/>
      <c r="I885" s="49"/>
      <c r="J885" s="25"/>
      <c r="K885" s="25"/>
      <c r="L885" s="19"/>
      <c r="M885" s="19"/>
    </row>
    <row r="886" spans="1:13" ht="12.75" customHeight="1">
      <c r="A886" s="19"/>
      <c r="B886" s="19"/>
      <c r="C886" s="19"/>
      <c r="D886" s="50"/>
      <c r="E886" s="48"/>
      <c r="F886" s="50"/>
      <c r="G886" s="50"/>
      <c r="H886" s="50"/>
      <c r="I886" s="49"/>
      <c r="J886" s="25"/>
      <c r="K886" s="25"/>
      <c r="L886" s="19"/>
      <c r="M886" s="19"/>
    </row>
    <row r="887" spans="1:13" ht="12.75" customHeight="1">
      <c r="A887" s="19"/>
      <c r="B887" s="19"/>
      <c r="C887" s="19"/>
      <c r="D887" s="50"/>
      <c r="E887" s="48"/>
      <c r="F887" s="50"/>
      <c r="G887" s="50"/>
      <c r="H887" s="50"/>
      <c r="I887" s="49"/>
      <c r="J887" s="25"/>
      <c r="K887" s="25"/>
      <c r="L887" s="19"/>
      <c r="M887" s="19"/>
    </row>
    <row r="888" spans="1:13" ht="12.75" customHeight="1">
      <c r="A888" s="19"/>
      <c r="B888" s="19"/>
      <c r="C888" s="19"/>
      <c r="D888" s="50"/>
      <c r="E888" s="48"/>
      <c r="F888" s="50"/>
      <c r="G888" s="50"/>
      <c r="H888" s="50"/>
      <c r="I888" s="49"/>
      <c r="J888" s="25"/>
      <c r="K888" s="25"/>
      <c r="L888" s="19"/>
      <c r="M888" s="19"/>
    </row>
    <row r="889" spans="1:13" ht="12.75" customHeight="1">
      <c r="A889" s="19"/>
      <c r="B889" s="19"/>
      <c r="C889" s="19"/>
      <c r="D889" s="50"/>
      <c r="E889" s="48"/>
      <c r="F889" s="50"/>
      <c r="G889" s="50"/>
      <c r="H889" s="50"/>
      <c r="I889" s="49"/>
      <c r="J889" s="25"/>
      <c r="K889" s="25"/>
      <c r="L889" s="19"/>
      <c r="M889" s="19"/>
    </row>
    <row r="890" spans="1:13" ht="12.75" customHeight="1">
      <c r="A890" s="19"/>
      <c r="B890" s="19"/>
      <c r="C890" s="19"/>
      <c r="D890" s="50"/>
      <c r="E890" s="48"/>
      <c r="F890" s="50"/>
      <c r="G890" s="50"/>
      <c r="H890" s="50"/>
      <c r="I890" s="49"/>
      <c r="J890" s="25"/>
      <c r="K890" s="25"/>
      <c r="L890" s="19"/>
      <c r="M890" s="19"/>
    </row>
    <row r="891" spans="1:13" ht="12.75" customHeight="1">
      <c r="A891" s="19"/>
      <c r="B891" s="19"/>
      <c r="C891" s="19"/>
      <c r="D891" s="50"/>
      <c r="E891" s="48"/>
      <c r="F891" s="50"/>
      <c r="G891" s="50"/>
      <c r="H891" s="50"/>
      <c r="I891" s="49"/>
      <c r="J891" s="25"/>
      <c r="K891" s="25"/>
      <c r="L891" s="19"/>
      <c r="M891" s="19"/>
    </row>
    <row r="892" spans="1:13" ht="12.75" customHeight="1">
      <c r="A892" s="19"/>
      <c r="B892" s="19"/>
      <c r="C892" s="19"/>
      <c r="D892" s="50"/>
      <c r="E892" s="48"/>
      <c r="F892" s="50"/>
      <c r="G892" s="50"/>
      <c r="H892" s="50"/>
      <c r="I892" s="49"/>
      <c r="J892" s="25"/>
      <c r="K892" s="25"/>
      <c r="L892" s="19"/>
      <c r="M892" s="19"/>
    </row>
    <row r="893" spans="1:13" ht="12.75" customHeight="1">
      <c r="A893" s="19"/>
      <c r="B893" s="19"/>
      <c r="C893" s="19"/>
      <c r="D893" s="50"/>
      <c r="E893" s="48"/>
      <c r="F893" s="50"/>
      <c r="G893" s="50"/>
      <c r="H893" s="50"/>
      <c r="I893" s="49"/>
      <c r="J893" s="25"/>
      <c r="K893" s="25"/>
      <c r="L893" s="19"/>
      <c r="M893" s="19"/>
    </row>
    <row r="894" spans="1:13" ht="12.75" customHeight="1">
      <c r="A894" s="19"/>
      <c r="B894" s="19"/>
      <c r="C894" s="19"/>
      <c r="D894" s="50"/>
      <c r="E894" s="48"/>
      <c r="F894" s="50"/>
      <c r="G894" s="50"/>
      <c r="H894" s="50"/>
      <c r="I894" s="49"/>
      <c r="J894" s="25"/>
      <c r="K894" s="25"/>
      <c r="L894" s="19"/>
      <c r="M894" s="19"/>
    </row>
    <row r="895" spans="1:13" ht="12.75" customHeight="1">
      <c r="A895" s="19"/>
      <c r="B895" s="19"/>
      <c r="C895" s="19"/>
      <c r="D895" s="50"/>
      <c r="E895" s="48"/>
      <c r="F895" s="50"/>
      <c r="G895" s="50"/>
      <c r="H895" s="50"/>
      <c r="I895" s="49"/>
      <c r="J895" s="25"/>
      <c r="K895" s="25"/>
      <c r="L895" s="19"/>
      <c r="M895" s="19"/>
    </row>
    <row r="896" spans="1:13" ht="12.75" customHeight="1">
      <c r="A896" s="19"/>
      <c r="B896" s="19"/>
      <c r="C896" s="19"/>
      <c r="D896" s="50"/>
      <c r="E896" s="48"/>
      <c r="F896" s="50"/>
      <c r="G896" s="50"/>
      <c r="H896" s="50"/>
      <c r="I896" s="49"/>
      <c r="J896" s="25"/>
      <c r="K896" s="25"/>
      <c r="L896" s="19"/>
      <c r="M896" s="19"/>
    </row>
    <row r="897" spans="1:13" ht="12.75" customHeight="1">
      <c r="A897" s="19"/>
      <c r="B897" s="19"/>
      <c r="C897" s="19"/>
      <c r="D897" s="50"/>
      <c r="E897" s="48"/>
      <c r="F897" s="50"/>
      <c r="G897" s="50"/>
      <c r="H897" s="50"/>
      <c r="I897" s="49"/>
      <c r="J897" s="25"/>
      <c r="K897" s="25"/>
      <c r="L897" s="19"/>
      <c r="M897" s="19"/>
    </row>
    <row r="898" spans="1:13" ht="12.75" customHeight="1">
      <c r="A898" s="19"/>
      <c r="B898" s="19"/>
      <c r="C898" s="19"/>
      <c r="D898" s="50"/>
      <c r="E898" s="48"/>
      <c r="F898" s="50"/>
      <c r="G898" s="50"/>
      <c r="H898" s="50"/>
      <c r="I898" s="49"/>
      <c r="J898" s="25"/>
      <c r="K898" s="25"/>
      <c r="L898" s="19"/>
      <c r="M898" s="19"/>
    </row>
    <row r="899" spans="1:13" ht="12.75" customHeight="1">
      <c r="A899" s="19"/>
      <c r="B899" s="19"/>
      <c r="C899" s="19"/>
      <c r="D899" s="50"/>
      <c r="E899" s="48"/>
      <c r="F899" s="50"/>
      <c r="G899" s="50"/>
      <c r="H899" s="50"/>
      <c r="I899" s="49"/>
      <c r="J899" s="25"/>
      <c r="K899" s="25"/>
      <c r="L899" s="19"/>
      <c r="M899" s="19"/>
    </row>
    <row r="900" spans="1:13" ht="12.75" customHeight="1">
      <c r="A900" s="19"/>
      <c r="B900" s="19"/>
      <c r="C900" s="19"/>
      <c r="D900" s="50"/>
      <c r="E900" s="48"/>
      <c r="F900" s="50"/>
      <c r="G900" s="50"/>
      <c r="H900" s="50"/>
      <c r="I900" s="49"/>
      <c r="J900" s="25"/>
      <c r="K900" s="25"/>
      <c r="L900" s="19"/>
      <c r="M900" s="19"/>
    </row>
    <row r="901" spans="1:13" ht="12.75" customHeight="1">
      <c r="A901" s="19"/>
      <c r="B901" s="19"/>
      <c r="C901" s="19"/>
      <c r="D901" s="50"/>
      <c r="E901" s="48"/>
      <c r="F901" s="50"/>
      <c r="G901" s="50"/>
      <c r="H901" s="50"/>
      <c r="I901" s="49"/>
      <c r="J901" s="25"/>
      <c r="K901" s="25"/>
      <c r="L901" s="19"/>
      <c r="M901" s="19"/>
    </row>
    <row r="902" spans="1:13" ht="12.75" customHeight="1">
      <c r="A902" s="19"/>
      <c r="B902" s="19"/>
      <c r="C902" s="19"/>
      <c r="D902" s="50"/>
      <c r="E902" s="48"/>
      <c r="F902" s="50"/>
      <c r="G902" s="50"/>
      <c r="H902" s="50"/>
      <c r="I902" s="49"/>
      <c r="J902" s="25"/>
      <c r="K902" s="25"/>
      <c r="L902" s="19"/>
      <c r="M902" s="19"/>
    </row>
    <row r="903" spans="1:13" ht="12.75" customHeight="1">
      <c r="A903" s="19"/>
      <c r="B903" s="19"/>
      <c r="C903" s="19"/>
      <c r="D903" s="50"/>
      <c r="E903" s="48"/>
      <c r="F903" s="50"/>
      <c r="G903" s="50"/>
      <c r="H903" s="50"/>
      <c r="I903" s="49"/>
      <c r="J903" s="25"/>
      <c r="K903" s="25"/>
      <c r="L903" s="19"/>
      <c r="M903" s="19"/>
    </row>
    <row r="904" spans="1:13" ht="12.75" customHeight="1">
      <c r="A904" s="19"/>
      <c r="B904" s="19"/>
      <c r="C904" s="19"/>
      <c r="D904" s="50"/>
      <c r="E904" s="48"/>
      <c r="F904" s="50"/>
      <c r="G904" s="50"/>
      <c r="H904" s="50"/>
      <c r="I904" s="49"/>
      <c r="J904" s="25"/>
      <c r="K904" s="25"/>
      <c r="L904" s="19"/>
      <c r="M904" s="19"/>
    </row>
    <row r="905" spans="1:13" ht="12.75" customHeight="1">
      <c r="A905" s="19"/>
      <c r="B905" s="19"/>
      <c r="C905" s="19"/>
      <c r="D905" s="50"/>
      <c r="E905" s="48"/>
      <c r="F905" s="50"/>
      <c r="G905" s="50"/>
      <c r="H905" s="50"/>
      <c r="I905" s="49"/>
      <c r="J905" s="25"/>
      <c r="K905" s="25"/>
      <c r="L905" s="19"/>
      <c r="M905" s="19"/>
    </row>
    <row r="906" spans="1:13" ht="12.75" customHeight="1">
      <c r="A906" s="19"/>
      <c r="B906" s="19"/>
      <c r="C906" s="19"/>
      <c r="D906" s="50"/>
      <c r="E906" s="48"/>
      <c r="F906" s="50"/>
      <c r="G906" s="50"/>
      <c r="H906" s="50"/>
      <c r="I906" s="49"/>
      <c r="J906" s="25"/>
      <c r="K906" s="25"/>
      <c r="L906" s="19"/>
      <c r="M906" s="19"/>
    </row>
    <row r="907" spans="1:13" ht="12.75" customHeight="1">
      <c r="A907" s="19"/>
      <c r="B907" s="19"/>
      <c r="C907" s="19"/>
      <c r="D907" s="50"/>
      <c r="E907" s="48"/>
      <c r="F907" s="50"/>
      <c r="G907" s="50"/>
      <c r="H907" s="50"/>
      <c r="I907" s="49"/>
      <c r="J907" s="25"/>
      <c r="K907" s="25"/>
      <c r="L907" s="19"/>
      <c r="M907" s="19"/>
    </row>
    <row r="908" spans="1:13" ht="12.75" customHeight="1">
      <c r="A908" s="19"/>
      <c r="B908" s="19"/>
      <c r="C908" s="19"/>
      <c r="D908" s="50"/>
      <c r="E908" s="48"/>
      <c r="F908" s="50"/>
      <c r="G908" s="50"/>
      <c r="H908" s="50"/>
      <c r="I908" s="49"/>
      <c r="J908" s="25"/>
      <c r="K908" s="25"/>
      <c r="L908" s="19"/>
      <c r="M908" s="19"/>
    </row>
    <row r="909" spans="1:13" ht="12.75" customHeight="1">
      <c r="A909" s="19"/>
      <c r="B909" s="19"/>
      <c r="C909" s="19"/>
      <c r="D909" s="50"/>
      <c r="E909" s="48"/>
      <c r="F909" s="50"/>
      <c r="G909" s="50"/>
      <c r="H909" s="50"/>
      <c r="I909" s="49"/>
      <c r="J909" s="25"/>
      <c r="K909" s="25"/>
      <c r="L909" s="19"/>
      <c r="M909" s="19"/>
    </row>
    <row r="910" spans="1:13" ht="12.75" customHeight="1">
      <c r="A910" s="19"/>
      <c r="B910" s="19"/>
      <c r="C910" s="19"/>
      <c r="D910" s="50"/>
      <c r="E910" s="48"/>
      <c r="F910" s="50"/>
      <c r="G910" s="50"/>
      <c r="H910" s="50"/>
      <c r="I910" s="49"/>
      <c r="J910" s="25"/>
      <c r="K910" s="25"/>
      <c r="L910" s="19"/>
      <c r="M910" s="19"/>
    </row>
    <row r="911" spans="1:13" ht="12.75" customHeight="1">
      <c r="A911" s="19"/>
      <c r="B911" s="19"/>
      <c r="C911" s="19"/>
      <c r="D911" s="50"/>
      <c r="E911" s="48"/>
      <c r="F911" s="50"/>
      <c r="G911" s="50"/>
      <c r="H911" s="50"/>
      <c r="I911" s="49"/>
      <c r="J911" s="25"/>
      <c r="K911" s="25"/>
      <c r="L911" s="19"/>
      <c r="M911" s="19"/>
    </row>
    <row r="912" spans="1:13" ht="12.75" customHeight="1">
      <c r="A912" s="19"/>
      <c r="B912" s="19"/>
      <c r="C912" s="19"/>
      <c r="D912" s="50"/>
      <c r="E912" s="48"/>
      <c r="F912" s="50"/>
      <c r="G912" s="50"/>
      <c r="H912" s="50"/>
      <c r="I912" s="49"/>
      <c r="J912" s="25"/>
      <c r="K912" s="25"/>
      <c r="L912" s="19"/>
      <c r="M912" s="19"/>
    </row>
    <row r="913" spans="1:13" ht="12.75" customHeight="1">
      <c r="A913" s="19"/>
      <c r="B913" s="19"/>
      <c r="C913" s="19"/>
      <c r="D913" s="50"/>
      <c r="E913" s="48"/>
      <c r="F913" s="50"/>
      <c r="G913" s="50"/>
      <c r="H913" s="50"/>
      <c r="I913" s="49"/>
      <c r="J913" s="25"/>
      <c r="K913" s="25"/>
      <c r="L913" s="19"/>
      <c r="M913" s="19"/>
    </row>
    <row r="914" spans="1:13" ht="12.75" customHeight="1">
      <c r="A914" s="19"/>
      <c r="B914" s="19"/>
      <c r="C914" s="19"/>
      <c r="D914" s="50"/>
      <c r="E914" s="48"/>
      <c r="F914" s="50"/>
      <c r="G914" s="50"/>
      <c r="H914" s="50"/>
      <c r="I914" s="49"/>
      <c r="J914" s="25"/>
      <c r="K914" s="25"/>
      <c r="L914" s="19"/>
      <c r="M914" s="19"/>
    </row>
    <row r="915" spans="1:13" ht="12.75" customHeight="1">
      <c r="A915" s="19"/>
      <c r="B915" s="19"/>
      <c r="C915" s="19"/>
      <c r="D915" s="50"/>
      <c r="E915" s="48"/>
      <c r="F915" s="50"/>
      <c r="G915" s="50"/>
      <c r="H915" s="50"/>
      <c r="I915" s="49"/>
      <c r="J915" s="25"/>
      <c r="K915" s="25"/>
      <c r="L915" s="19"/>
      <c r="M915" s="19"/>
    </row>
    <row r="916" spans="1:13" ht="12.75" customHeight="1">
      <c r="A916" s="19"/>
      <c r="B916" s="19"/>
      <c r="C916" s="19"/>
      <c r="D916" s="50"/>
      <c r="E916" s="48"/>
      <c r="F916" s="50"/>
      <c r="G916" s="50"/>
      <c r="H916" s="50"/>
      <c r="I916" s="49"/>
      <c r="J916" s="25"/>
      <c r="K916" s="25"/>
      <c r="L916" s="19"/>
      <c r="M916" s="19"/>
    </row>
    <row r="917" spans="1:13" ht="12.75" customHeight="1">
      <c r="A917" s="19"/>
      <c r="B917" s="19"/>
      <c r="C917" s="19"/>
      <c r="D917" s="50"/>
      <c r="E917" s="48"/>
      <c r="F917" s="50"/>
      <c r="G917" s="50"/>
      <c r="H917" s="50"/>
      <c r="I917" s="49"/>
      <c r="J917" s="25"/>
      <c r="K917" s="25"/>
      <c r="L917" s="19"/>
      <c r="M917" s="19"/>
    </row>
    <row r="918" spans="1:13" ht="12.75" customHeight="1">
      <c r="A918" s="19"/>
      <c r="B918" s="19"/>
      <c r="C918" s="19"/>
      <c r="D918" s="50"/>
      <c r="E918" s="48"/>
      <c r="F918" s="50"/>
      <c r="G918" s="50"/>
      <c r="H918" s="50"/>
      <c r="I918" s="49"/>
      <c r="J918" s="25"/>
      <c r="K918" s="25"/>
      <c r="L918" s="19"/>
      <c r="M918" s="19"/>
    </row>
    <row r="919" spans="1:13" ht="12.75" customHeight="1">
      <c r="A919" s="19"/>
      <c r="B919" s="19"/>
      <c r="C919" s="19"/>
      <c r="D919" s="50"/>
      <c r="E919" s="48"/>
      <c r="F919" s="50"/>
      <c r="G919" s="50"/>
      <c r="H919" s="50"/>
      <c r="I919" s="49"/>
      <c r="J919" s="25"/>
      <c r="K919" s="25"/>
      <c r="L919" s="19"/>
      <c r="M919" s="19"/>
    </row>
    <row r="920" spans="1:13" ht="12.75" customHeight="1">
      <c r="A920" s="19"/>
      <c r="B920" s="19"/>
      <c r="C920" s="19"/>
      <c r="D920" s="50"/>
      <c r="E920" s="48"/>
      <c r="F920" s="50"/>
      <c r="G920" s="50"/>
      <c r="H920" s="50"/>
      <c r="I920" s="49"/>
      <c r="J920" s="25"/>
      <c r="K920" s="25"/>
      <c r="L920" s="19"/>
      <c r="M920" s="19"/>
    </row>
    <row r="921" spans="1:13" ht="12.75" customHeight="1">
      <c r="A921" s="19"/>
      <c r="B921" s="19"/>
      <c r="C921" s="19"/>
      <c r="D921" s="50"/>
      <c r="E921" s="48"/>
      <c r="F921" s="50"/>
      <c r="G921" s="50"/>
      <c r="H921" s="50"/>
      <c r="I921" s="49"/>
      <c r="J921" s="25"/>
      <c r="K921" s="25"/>
      <c r="L921" s="19"/>
      <c r="M921" s="19"/>
    </row>
    <row r="922" spans="1:13" ht="12.75" customHeight="1">
      <c r="A922" s="19"/>
      <c r="B922" s="19"/>
      <c r="C922" s="19"/>
      <c r="D922" s="50"/>
      <c r="E922" s="48"/>
      <c r="F922" s="50"/>
      <c r="G922" s="50"/>
      <c r="H922" s="50"/>
      <c r="I922" s="49"/>
      <c r="J922" s="25"/>
      <c r="K922" s="25"/>
      <c r="L922" s="19"/>
      <c r="M922" s="19"/>
    </row>
    <row r="923" spans="1:13" ht="12.75" customHeight="1">
      <c r="A923" s="19"/>
      <c r="B923" s="19"/>
      <c r="C923" s="19"/>
      <c r="D923" s="50"/>
      <c r="E923" s="48"/>
      <c r="F923" s="50"/>
      <c r="G923" s="50"/>
      <c r="H923" s="50"/>
      <c r="I923" s="49"/>
      <c r="J923" s="25"/>
      <c r="K923" s="25"/>
      <c r="L923" s="19"/>
      <c r="M923" s="19"/>
    </row>
    <row r="924" spans="1:13" ht="12.75" customHeight="1">
      <c r="A924" s="19"/>
      <c r="B924" s="19"/>
      <c r="C924" s="19"/>
      <c r="D924" s="50"/>
      <c r="E924" s="48"/>
      <c r="F924" s="50"/>
      <c r="G924" s="50"/>
      <c r="H924" s="50"/>
      <c r="I924" s="49"/>
      <c r="J924" s="25"/>
      <c r="K924" s="25"/>
      <c r="L924" s="19"/>
      <c r="M924" s="19"/>
    </row>
    <row r="925" spans="1:13" ht="12.75" customHeight="1">
      <c r="A925" s="19"/>
      <c r="B925" s="19"/>
      <c r="C925" s="19"/>
      <c r="D925" s="50"/>
      <c r="E925" s="48"/>
      <c r="F925" s="50"/>
      <c r="G925" s="50"/>
      <c r="H925" s="50"/>
      <c r="I925" s="49"/>
      <c r="J925" s="25"/>
      <c r="K925" s="25"/>
      <c r="L925" s="19"/>
      <c r="M925" s="19"/>
    </row>
    <row r="926" spans="1:13" ht="12.75" customHeight="1">
      <c r="A926" s="19"/>
      <c r="B926" s="19"/>
      <c r="C926" s="19"/>
      <c r="D926" s="50"/>
      <c r="E926" s="48"/>
      <c r="F926" s="50"/>
      <c r="G926" s="50"/>
      <c r="H926" s="50"/>
      <c r="I926" s="49"/>
      <c r="J926" s="25"/>
      <c r="K926" s="25"/>
      <c r="L926" s="19"/>
      <c r="M926" s="19"/>
    </row>
    <row r="927" spans="1:13" ht="12.75" customHeight="1">
      <c r="A927" s="19"/>
      <c r="B927" s="19"/>
      <c r="C927" s="19"/>
      <c r="D927" s="50"/>
      <c r="E927" s="48"/>
      <c r="F927" s="50"/>
      <c r="G927" s="50"/>
      <c r="H927" s="50"/>
      <c r="I927" s="49"/>
      <c r="J927" s="25"/>
      <c r="K927" s="25"/>
      <c r="L927" s="19"/>
      <c r="M927" s="19"/>
    </row>
    <row r="928" spans="1:13" ht="12.75" customHeight="1">
      <c r="A928" s="19"/>
      <c r="B928" s="19"/>
      <c r="C928" s="19"/>
      <c r="D928" s="50"/>
      <c r="E928" s="48"/>
      <c r="F928" s="50"/>
      <c r="G928" s="50"/>
      <c r="H928" s="50"/>
      <c r="I928" s="49"/>
      <c r="J928" s="25"/>
      <c r="K928" s="25"/>
      <c r="L928" s="19"/>
      <c r="M928" s="19"/>
    </row>
    <row r="929" spans="1:13" ht="12.75" customHeight="1">
      <c r="A929" s="19"/>
      <c r="B929" s="19"/>
      <c r="C929" s="19"/>
      <c r="D929" s="50"/>
      <c r="E929" s="48"/>
      <c r="F929" s="50"/>
      <c r="G929" s="50"/>
      <c r="H929" s="50"/>
      <c r="I929" s="49"/>
      <c r="J929" s="25"/>
      <c r="K929" s="25"/>
      <c r="L929" s="19"/>
      <c r="M929" s="19"/>
    </row>
    <row r="930" spans="1:13" ht="12.75" customHeight="1">
      <c r="A930" s="19"/>
      <c r="B930" s="19"/>
      <c r="C930" s="19"/>
      <c r="D930" s="50"/>
      <c r="E930" s="48"/>
      <c r="F930" s="50"/>
      <c r="G930" s="50"/>
      <c r="H930" s="50"/>
      <c r="I930" s="49"/>
      <c r="J930" s="25"/>
      <c r="K930" s="25"/>
      <c r="L930" s="19"/>
      <c r="M930" s="19"/>
    </row>
    <row r="931" spans="1:13" ht="12.75" customHeight="1">
      <c r="A931" s="19"/>
      <c r="B931" s="19"/>
      <c r="C931" s="19"/>
      <c r="D931" s="50"/>
      <c r="E931" s="48"/>
      <c r="F931" s="50"/>
      <c r="G931" s="50"/>
      <c r="H931" s="50"/>
      <c r="I931" s="49"/>
      <c r="J931" s="25"/>
      <c r="K931" s="25"/>
      <c r="L931" s="19"/>
      <c r="M931" s="19"/>
    </row>
    <row r="932" spans="1:13" ht="12.75" customHeight="1">
      <c r="A932" s="19"/>
      <c r="B932" s="19"/>
      <c r="C932" s="19"/>
      <c r="D932" s="50"/>
      <c r="E932" s="48"/>
      <c r="F932" s="50"/>
      <c r="G932" s="50"/>
      <c r="H932" s="50"/>
      <c r="I932" s="49"/>
      <c r="J932" s="25"/>
      <c r="K932" s="25"/>
      <c r="L932" s="19"/>
      <c r="M932" s="19"/>
    </row>
    <row r="933" spans="1:13" ht="12.75" customHeight="1">
      <c r="A933" s="19"/>
      <c r="B933" s="19"/>
      <c r="C933" s="19"/>
      <c r="D933" s="50"/>
      <c r="E933" s="48"/>
      <c r="F933" s="50"/>
      <c r="G933" s="50"/>
      <c r="H933" s="50"/>
      <c r="I933" s="49"/>
      <c r="J933" s="25"/>
      <c r="K933" s="25"/>
      <c r="L933" s="19"/>
      <c r="M933" s="19"/>
    </row>
    <row r="934" spans="1:13" ht="12.75" customHeight="1">
      <c r="A934" s="19"/>
      <c r="B934" s="19"/>
      <c r="C934" s="19"/>
      <c r="D934" s="50"/>
      <c r="E934" s="48"/>
      <c r="F934" s="50"/>
      <c r="G934" s="50"/>
      <c r="H934" s="50"/>
      <c r="I934" s="49"/>
      <c r="J934" s="25"/>
      <c r="K934" s="25"/>
      <c r="L934" s="19"/>
      <c r="M934" s="19"/>
    </row>
    <row r="935" spans="1:13" ht="12.75" customHeight="1">
      <c r="A935" s="19"/>
      <c r="B935" s="19"/>
      <c r="C935" s="19"/>
      <c r="D935" s="50"/>
      <c r="E935" s="48"/>
      <c r="F935" s="50"/>
      <c r="G935" s="50"/>
      <c r="H935" s="50"/>
      <c r="I935" s="49"/>
      <c r="J935" s="25"/>
      <c r="K935" s="25"/>
      <c r="L935" s="19"/>
      <c r="M935" s="19"/>
    </row>
    <row r="936" spans="1:13" ht="12.75" customHeight="1">
      <c r="A936" s="19"/>
      <c r="B936" s="19"/>
      <c r="C936" s="19"/>
      <c r="D936" s="50"/>
      <c r="E936" s="48"/>
      <c r="F936" s="50"/>
      <c r="G936" s="50"/>
      <c r="H936" s="50"/>
      <c r="I936" s="49"/>
      <c r="J936" s="25"/>
      <c r="K936" s="25"/>
      <c r="L936" s="19"/>
      <c r="M936" s="19"/>
    </row>
    <row r="937" spans="1:13" ht="12.75" customHeight="1">
      <c r="A937" s="19"/>
      <c r="B937" s="19"/>
      <c r="C937" s="19"/>
      <c r="D937" s="50"/>
      <c r="E937" s="48"/>
      <c r="F937" s="50"/>
      <c r="G937" s="50"/>
      <c r="H937" s="50"/>
      <c r="I937" s="49"/>
      <c r="J937" s="25"/>
      <c r="K937" s="25"/>
      <c r="L937" s="19"/>
      <c r="M937" s="19"/>
    </row>
    <row r="938" spans="1:13" ht="12.75" customHeight="1">
      <c r="A938" s="19"/>
      <c r="B938" s="19"/>
      <c r="C938" s="19"/>
      <c r="D938" s="50"/>
      <c r="E938" s="48"/>
      <c r="F938" s="50"/>
      <c r="G938" s="50"/>
      <c r="H938" s="50"/>
      <c r="I938" s="49"/>
      <c r="J938" s="25"/>
      <c r="K938" s="25"/>
      <c r="L938" s="19"/>
      <c r="M938" s="19"/>
    </row>
    <row r="939" spans="1:13" ht="12.75" customHeight="1">
      <c r="A939" s="19"/>
      <c r="B939" s="19"/>
      <c r="C939" s="19"/>
      <c r="D939" s="50"/>
      <c r="E939" s="48"/>
      <c r="F939" s="50"/>
      <c r="G939" s="50"/>
      <c r="H939" s="50"/>
      <c r="I939" s="49"/>
      <c r="J939" s="25"/>
      <c r="K939" s="25"/>
      <c r="L939" s="19"/>
      <c r="M939" s="19"/>
    </row>
    <row r="940" spans="1:13" ht="12.75" customHeight="1">
      <c r="A940" s="19"/>
      <c r="B940" s="19"/>
      <c r="C940" s="19"/>
      <c r="D940" s="50"/>
      <c r="E940" s="48"/>
      <c r="F940" s="50"/>
      <c r="G940" s="50"/>
      <c r="H940" s="50"/>
      <c r="I940" s="49"/>
      <c r="J940" s="25"/>
      <c r="K940" s="25"/>
      <c r="L940" s="19"/>
      <c r="M940" s="19"/>
    </row>
    <row r="941" spans="1:13" ht="12.75" customHeight="1">
      <c r="A941" s="19"/>
      <c r="B941" s="19"/>
      <c r="C941" s="19"/>
      <c r="D941" s="50"/>
      <c r="E941" s="48"/>
      <c r="F941" s="50"/>
      <c r="G941" s="50"/>
      <c r="H941" s="50"/>
      <c r="I941" s="49"/>
      <c r="J941" s="25"/>
      <c r="K941" s="25"/>
      <c r="L941" s="19"/>
      <c r="M941" s="19"/>
    </row>
    <row r="942" spans="1:13" ht="12.75" customHeight="1">
      <c r="A942" s="19"/>
      <c r="B942" s="19"/>
      <c r="C942" s="19"/>
      <c r="D942" s="50"/>
      <c r="E942" s="48"/>
      <c r="F942" s="50"/>
      <c r="G942" s="50"/>
      <c r="H942" s="50"/>
      <c r="I942" s="49"/>
      <c r="J942" s="25"/>
      <c r="K942" s="25"/>
      <c r="L942" s="19"/>
      <c r="M942" s="19"/>
    </row>
    <row r="943" spans="1:13" ht="12.75" customHeight="1">
      <c r="A943" s="19"/>
      <c r="B943" s="19"/>
      <c r="C943" s="19"/>
      <c r="D943" s="50"/>
      <c r="E943" s="48"/>
      <c r="F943" s="50"/>
      <c r="G943" s="50"/>
      <c r="H943" s="50"/>
      <c r="I943" s="49"/>
      <c r="J943" s="25"/>
      <c r="K943" s="25"/>
      <c r="L943" s="19"/>
      <c r="M943" s="19"/>
    </row>
    <row r="944" spans="1:13" ht="12.75" customHeight="1">
      <c r="A944" s="19"/>
      <c r="B944" s="19"/>
      <c r="C944" s="19"/>
      <c r="D944" s="50"/>
      <c r="E944" s="48"/>
      <c r="F944" s="50"/>
      <c r="G944" s="50"/>
      <c r="H944" s="50"/>
      <c r="I944" s="49"/>
      <c r="J944" s="25"/>
      <c r="K944" s="25"/>
      <c r="L944" s="19"/>
      <c r="M944" s="19"/>
    </row>
    <row r="945" spans="1:13" ht="12.75" customHeight="1">
      <c r="A945" s="19"/>
      <c r="B945" s="19"/>
      <c r="C945" s="19"/>
      <c r="D945" s="50"/>
      <c r="E945" s="48"/>
      <c r="F945" s="50"/>
      <c r="G945" s="50"/>
      <c r="H945" s="50"/>
      <c r="I945" s="49"/>
      <c r="J945" s="25"/>
      <c r="K945" s="25"/>
      <c r="L945" s="19"/>
      <c r="M945" s="19"/>
    </row>
    <row r="946" spans="1:13" ht="12.75" customHeight="1">
      <c r="A946" s="19"/>
      <c r="B946" s="19"/>
      <c r="C946" s="19"/>
      <c r="D946" s="50"/>
      <c r="E946" s="48"/>
      <c r="F946" s="50"/>
      <c r="G946" s="50"/>
      <c r="H946" s="50"/>
      <c r="I946" s="49"/>
      <c r="J946" s="25"/>
      <c r="K946" s="25"/>
      <c r="L946" s="19"/>
      <c r="M946" s="19"/>
    </row>
    <row r="947" spans="1:13" ht="12.75" customHeight="1">
      <c r="A947" s="19"/>
      <c r="B947" s="19"/>
      <c r="C947" s="19"/>
      <c r="D947" s="50"/>
      <c r="E947" s="48"/>
      <c r="F947" s="50"/>
      <c r="G947" s="50"/>
      <c r="H947" s="50"/>
      <c r="I947" s="49"/>
      <c r="J947" s="25"/>
      <c r="K947" s="25"/>
      <c r="L947" s="19"/>
      <c r="M947" s="19"/>
    </row>
    <row r="948" spans="1:13" ht="12.75" customHeight="1">
      <c r="A948" s="19"/>
      <c r="B948" s="19"/>
      <c r="C948" s="19"/>
      <c r="D948" s="50"/>
      <c r="E948" s="48"/>
      <c r="F948" s="50"/>
      <c r="G948" s="50"/>
      <c r="H948" s="50"/>
      <c r="I948" s="49"/>
      <c r="J948" s="25"/>
      <c r="K948" s="25"/>
      <c r="L948" s="19"/>
      <c r="M948" s="19"/>
    </row>
    <row r="949" spans="1:13" ht="12.75" customHeight="1">
      <c r="A949" s="19"/>
      <c r="B949" s="19"/>
      <c r="C949" s="19"/>
      <c r="D949" s="50"/>
      <c r="E949" s="48"/>
      <c r="F949" s="50"/>
      <c r="G949" s="50"/>
      <c r="H949" s="50"/>
      <c r="I949" s="49"/>
      <c r="J949" s="25"/>
      <c r="K949" s="25"/>
      <c r="L949" s="19"/>
      <c r="M949" s="19"/>
    </row>
    <row r="950" spans="1:13" ht="12.75" customHeight="1">
      <c r="A950" s="19"/>
      <c r="B950" s="19"/>
      <c r="C950" s="19"/>
      <c r="D950" s="50"/>
      <c r="E950" s="48"/>
      <c r="F950" s="50"/>
      <c r="G950" s="50"/>
      <c r="H950" s="50"/>
      <c r="I950" s="49"/>
      <c r="J950" s="25"/>
      <c r="K950" s="25"/>
      <c r="L950" s="19"/>
      <c r="M950" s="19"/>
    </row>
    <row r="951" spans="1:13" ht="12.75" customHeight="1">
      <c r="A951" s="19"/>
      <c r="B951" s="19"/>
      <c r="C951" s="19"/>
      <c r="D951" s="50"/>
      <c r="E951" s="48"/>
      <c r="F951" s="50"/>
      <c r="G951" s="50"/>
      <c r="H951" s="50"/>
      <c r="I951" s="49"/>
      <c r="J951" s="25"/>
      <c r="K951" s="25"/>
      <c r="L951" s="19"/>
      <c r="M951" s="19"/>
    </row>
    <row r="952" spans="1:13" ht="12.75" customHeight="1">
      <c r="A952" s="19"/>
      <c r="B952" s="19"/>
      <c r="C952" s="19"/>
      <c r="D952" s="50"/>
      <c r="E952" s="48"/>
      <c r="F952" s="50"/>
      <c r="G952" s="50"/>
      <c r="H952" s="50"/>
      <c r="I952" s="49"/>
      <c r="J952" s="25"/>
      <c r="K952" s="25"/>
      <c r="L952" s="19"/>
      <c r="M952" s="19"/>
    </row>
    <row r="953" spans="1:13" ht="12.75" customHeight="1">
      <c r="A953" s="19"/>
      <c r="B953" s="19"/>
      <c r="C953" s="19"/>
      <c r="D953" s="50"/>
      <c r="E953" s="48"/>
      <c r="F953" s="50"/>
      <c r="G953" s="50"/>
      <c r="H953" s="50"/>
      <c r="I953" s="49"/>
      <c r="J953" s="25"/>
      <c r="K953" s="25"/>
      <c r="L953" s="19"/>
      <c r="M953" s="19"/>
    </row>
    <row r="954" spans="1:13" ht="12.75" customHeight="1">
      <c r="A954" s="19"/>
      <c r="B954" s="19"/>
      <c r="C954" s="19"/>
      <c r="D954" s="50"/>
      <c r="E954" s="48"/>
      <c r="F954" s="50"/>
      <c r="G954" s="50"/>
      <c r="H954" s="50"/>
      <c r="I954" s="49"/>
      <c r="J954" s="25"/>
      <c r="K954" s="25"/>
      <c r="L954" s="19"/>
      <c r="M954" s="19"/>
    </row>
    <row r="955" spans="1:13" ht="12.75" customHeight="1">
      <c r="A955" s="19"/>
      <c r="B955" s="19"/>
      <c r="C955" s="19"/>
      <c r="D955" s="50"/>
      <c r="E955" s="48"/>
      <c r="F955" s="50"/>
      <c r="G955" s="50"/>
      <c r="H955" s="50"/>
      <c r="I955" s="49"/>
      <c r="J955" s="25"/>
      <c r="K955" s="25"/>
      <c r="L955" s="19"/>
      <c r="M955" s="19"/>
    </row>
    <row r="956" spans="1:13" ht="12.75" customHeight="1">
      <c r="A956" s="19"/>
      <c r="B956" s="19"/>
      <c r="C956" s="19"/>
      <c r="D956" s="50"/>
      <c r="E956" s="48"/>
      <c r="F956" s="50"/>
      <c r="G956" s="50"/>
      <c r="H956" s="50"/>
      <c r="I956" s="49"/>
      <c r="J956" s="25"/>
      <c r="K956" s="25"/>
      <c r="L956" s="19"/>
      <c r="M956" s="19"/>
    </row>
    <row r="957" spans="1:13" ht="12.75" customHeight="1">
      <c r="A957" s="19"/>
      <c r="B957" s="19"/>
      <c r="C957" s="19"/>
      <c r="D957" s="50"/>
      <c r="E957" s="48"/>
      <c r="F957" s="50"/>
      <c r="G957" s="50"/>
      <c r="H957" s="50"/>
      <c r="I957" s="49"/>
      <c r="J957" s="25"/>
      <c r="K957" s="25"/>
      <c r="L957" s="19"/>
      <c r="M957" s="19"/>
    </row>
    <row r="958" spans="1:13" ht="12.75" customHeight="1">
      <c r="A958" s="19"/>
      <c r="B958" s="19"/>
      <c r="C958" s="19"/>
      <c r="D958" s="50"/>
      <c r="E958" s="48"/>
      <c r="F958" s="50"/>
      <c r="G958" s="50"/>
      <c r="H958" s="50"/>
      <c r="I958" s="49"/>
      <c r="J958" s="25"/>
      <c r="K958" s="25"/>
      <c r="L958" s="19"/>
      <c r="M958" s="19"/>
    </row>
    <row r="959" spans="1:13" ht="12.75" customHeight="1">
      <c r="A959" s="19"/>
      <c r="B959" s="19"/>
      <c r="C959" s="19"/>
      <c r="D959" s="50"/>
      <c r="E959" s="48"/>
      <c r="F959" s="50"/>
      <c r="G959" s="50"/>
      <c r="H959" s="50"/>
      <c r="I959" s="49"/>
      <c r="J959" s="25"/>
      <c r="K959" s="25"/>
      <c r="L959" s="19"/>
      <c r="M959" s="19"/>
    </row>
    <row r="960" spans="1:13" ht="12.75" customHeight="1">
      <c r="A960" s="19"/>
      <c r="B960" s="19"/>
      <c r="C960" s="19"/>
      <c r="D960" s="50"/>
      <c r="E960" s="48"/>
      <c r="F960" s="50"/>
      <c r="G960" s="50"/>
      <c r="H960" s="50"/>
      <c r="I960" s="49"/>
      <c r="J960" s="25"/>
      <c r="K960" s="25"/>
      <c r="L960" s="19"/>
      <c r="M960" s="19"/>
    </row>
    <row r="961" spans="1:13" ht="12.75" customHeight="1">
      <c r="A961" s="19"/>
      <c r="B961" s="19"/>
      <c r="C961" s="19"/>
      <c r="D961" s="50"/>
      <c r="E961" s="48"/>
      <c r="F961" s="50"/>
      <c r="G961" s="50"/>
      <c r="H961" s="50"/>
      <c r="I961" s="49"/>
      <c r="J961" s="25"/>
      <c r="K961" s="25"/>
      <c r="L961" s="19"/>
      <c r="M961" s="19"/>
    </row>
    <row r="962" spans="1:13" ht="12.75" customHeight="1">
      <c r="A962" s="19"/>
      <c r="B962" s="19"/>
      <c r="C962" s="19"/>
      <c r="D962" s="50"/>
      <c r="E962" s="48"/>
      <c r="F962" s="50"/>
      <c r="G962" s="50"/>
      <c r="H962" s="50"/>
      <c r="I962" s="49"/>
      <c r="J962" s="25"/>
      <c r="K962" s="25"/>
      <c r="L962" s="19"/>
      <c r="M962" s="19"/>
    </row>
    <row r="963" spans="1:13" ht="12.75" customHeight="1">
      <c r="A963" s="19"/>
      <c r="B963" s="19"/>
      <c r="C963" s="19"/>
      <c r="D963" s="50"/>
      <c r="E963" s="48"/>
      <c r="F963" s="50"/>
      <c r="G963" s="50"/>
      <c r="H963" s="50"/>
      <c r="I963" s="49"/>
      <c r="J963" s="25"/>
      <c r="K963" s="25"/>
      <c r="L963" s="19"/>
      <c r="M963" s="19"/>
    </row>
    <row r="964" spans="1:13" ht="12.75" customHeight="1">
      <c r="A964" s="19"/>
      <c r="B964" s="19"/>
      <c r="C964" s="19"/>
      <c r="D964" s="50"/>
      <c r="E964" s="48"/>
      <c r="F964" s="50"/>
      <c r="G964" s="50"/>
      <c r="H964" s="50"/>
      <c r="I964" s="49"/>
      <c r="J964" s="25"/>
      <c r="K964" s="25"/>
      <c r="L964" s="19"/>
      <c r="M964" s="19"/>
    </row>
    <row r="965" spans="1:13" ht="12.75" customHeight="1">
      <c r="A965" s="19"/>
      <c r="B965" s="19"/>
      <c r="C965" s="19"/>
      <c r="D965" s="50"/>
      <c r="E965" s="48"/>
      <c r="F965" s="50"/>
      <c r="G965" s="50"/>
      <c r="H965" s="50"/>
      <c r="I965" s="49"/>
      <c r="J965" s="25"/>
      <c r="K965" s="25"/>
      <c r="L965" s="19"/>
      <c r="M965" s="19"/>
    </row>
    <row r="966" spans="1:13" ht="12.75" customHeight="1">
      <c r="A966" s="19"/>
      <c r="B966" s="19"/>
      <c r="C966" s="19"/>
      <c r="D966" s="50"/>
      <c r="E966" s="48"/>
      <c r="F966" s="50"/>
      <c r="G966" s="50"/>
      <c r="H966" s="50"/>
      <c r="I966" s="49"/>
      <c r="J966" s="25"/>
      <c r="K966" s="25"/>
      <c r="L966" s="19"/>
      <c r="M966" s="19"/>
    </row>
    <row r="967" spans="1:13" ht="12.75" customHeight="1">
      <c r="A967" s="19"/>
      <c r="B967" s="19"/>
      <c r="C967" s="19"/>
      <c r="D967" s="50"/>
      <c r="E967" s="48"/>
      <c r="F967" s="50"/>
      <c r="G967" s="50"/>
      <c r="H967" s="50"/>
      <c r="I967" s="49"/>
      <c r="J967" s="25"/>
      <c r="K967" s="25"/>
      <c r="L967" s="19"/>
      <c r="M967" s="19"/>
    </row>
    <row r="968" spans="1:13" ht="12.75" customHeight="1">
      <c r="A968" s="19"/>
      <c r="B968" s="19"/>
      <c r="C968" s="19"/>
      <c r="D968" s="50"/>
      <c r="E968" s="48"/>
      <c r="F968" s="50"/>
      <c r="G968" s="50"/>
      <c r="H968" s="50"/>
      <c r="I968" s="49"/>
      <c r="J968" s="25"/>
      <c r="K968" s="25"/>
      <c r="L968" s="19"/>
      <c r="M968" s="19"/>
    </row>
    <row r="969" spans="1:13" ht="12.75" customHeight="1">
      <c r="A969" s="19"/>
      <c r="B969" s="19"/>
      <c r="C969" s="19"/>
      <c r="D969" s="50"/>
      <c r="E969" s="48"/>
      <c r="F969" s="50"/>
      <c r="G969" s="50"/>
      <c r="H969" s="50"/>
      <c r="I969" s="49"/>
      <c r="J969" s="25"/>
      <c r="K969" s="25"/>
      <c r="L969" s="19"/>
      <c r="M969" s="19"/>
    </row>
    <row r="970" spans="1:13" ht="12.75" customHeight="1">
      <c r="A970" s="19"/>
      <c r="B970" s="19"/>
      <c r="C970" s="19"/>
      <c r="D970" s="50"/>
      <c r="E970" s="48"/>
      <c r="F970" s="50"/>
      <c r="G970" s="50"/>
      <c r="H970" s="50"/>
      <c r="I970" s="49"/>
      <c r="J970" s="25"/>
      <c r="K970" s="25"/>
      <c r="L970" s="19"/>
      <c r="M970" s="19"/>
    </row>
    <row r="971" spans="1:13" ht="12.75" customHeight="1">
      <c r="A971" s="19"/>
      <c r="B971" s="19"/>
      <c r="C971" s="19"/>
      <c r="D971" s="50"/>
      <c r="E971" s="48"/>
      <c r="F971" s="50"/>
      <c r="G971" s="50"/>
      <c r="H971" s="50"/>
      <c r="I971" s="49"/>
      <c r="J971" s="25"/>
      <c r="K971" s="25"/>
      <c r="L971" s="19"/>
      <c r="M971" s="19"/>
    </row>
    <row r="972" spans="1:13" ht="12.75" customHeight="1">
      <c r="A972" s="19"/>
      <c r="B972" s="19"/>
      <c r="C972" s="19"/>
      <c r="D972" s="50"/>
      <c r="E972" s="48"/>
      <c r="F972" s="50"/>
      <c r="G972" s="50"/>
      <c r="H972" s="50"/>
      <c r="I972" s="49"/>
      <c r="J972" s="25"/>
      <c r="K972" s="25"/>
      <c r="L972" s="19"/>
      <c r="M972" s="19"/>
    </row>
    <row r="973" spans="1:13" ht="12.75" customHeight="1">
      <c r="A973" s="19"/>
      <c r="B973" s="19"/>
      <c r="C973" s="19"/>
      <c r="D973" s="50"/>
      <c r="E973" s="48"/>
      <c r="F973" s="50"/>
      <c r="G973" s="50"/>
      <c r="H973" s="50"/>
      <c r="I973" s="49"/>
      <c r="J973" s="25"/>
      <c r="K973" s="25"/>
      <c r="L973" s="19"/>
      <c r="M973" s="19"/>
    </row>
    <row r="974" spans="1:13" ht="12.75" customHeight="1">
      <c r="A974" s="19"/>
      <c r="B974" s="19"/>
      <c r="C974" s="19"/>
      <c r="D974" s="50"/>
      <c r="E974" s="48"/>
      <c r="F974" s="50"/>
      <c r="G974" s="50"/>
      <c r="H974" s="50"/>
      <c r="I974" s="49"/>
      <c r="J974" s="25"/>
      <c r="K974" s="25"/>
      <c r="L974" s="19"/>
      <c r="M974" s="19"/>
    </row>
    <row r="975" spans="1:13" ht="12.75" customHeight="1">
      <c r="A975" s="19"/>
      <c r="B975" s="19"/>
      <c r="C975" s="19"/>
      <c r="D975" s="50"/>
      <c r="E975" s="48"/>
      <c r="F975" s="50"/>
      <c r="G975" s="50"/>
      <c r="H975" s="50"/>
      <c r="I975" s="49"/>
      <c r="J975" s="25"/>
      <c r="K975" s="25"/>
      <c r="L975" s="19"/>
      <c r="M975" s="19"/>
    </row>
    <row r="976" spans="1:13" ht="12.75" customHeight="1">
      <c r="A976" s="19"/>
      <c r="B976" s="19"/>
      <c r="C976" s="19"/>
      <c r="D976" s="50"/>
      <c r="E976" s="48"/>
      <c r="F976" s="50"/>
      <c r="G976" s="50"/>
      <c r="H976" s="50"/>
      <c r="I976" s="49"/>
      <c r="J976" s="25"/>
      <c r="K976" s="25"/>
      <c r="L976" s="19"/>
      <c r="M976" s="19"/>
    </row>
    <row r="977" spans="1:13" ht="12.75" customHeight="1">
      <c r="A977" s="19"/>
      <c r="B977" s="19"/>
      <c r="C977" s="19"/>
      <c r="D977" s="50"/>
      <c r="E977" s="48"/>
      <c r="F977" s="50"/>
      <c r="G977" s="50"/>
      <c r="H977" s="50"/>
      <c r="I977" s="49"/>
      <c r="J977" s="25"/>
      <c r="K977" s="25"/>
      <c r="L977" s="19"/>
      <c r="M977" s="19"/>
    </row>
    <row r="978" spans="1:13" ht="12.75" customHeight="1">
      <c r="A978" s="19"/>
      <c r="B978" s="19"/>
      <c r="C978" s="19"/>
      <c r="D978" s="50"/>
      <c r="E978" s="48"/>
      <c r="F978" s="50"/>
      <c r="G978" s="50"/>
      <c r="H978" s="50"/>
      <c r="I978" s="49"/>
      <c r="J978" s="25"/>
      <c r="K978" s="25"/>
      <c r="L978" s="19"/>
      <c r="M978" s="19"/>
    </row>
    <row r="979" spans="1:13" ht="12.75" customHeight="1">
      <c r="A979" s="19"/>
      <c r="B979" s="19"/>
      <c r="C979" s="19"/>
      <c r="D979" s="50"/>
      <c r="E979" s="48"/>
      <c r="F979" s="50"/>
      <c r="G979" s="50"/>
      <c r="H979" s="50"/>
      <c r="I979" s="49"/>
      <c r="J979" s="25"/>
      <c r="K979" s="25"/>
      <c r="L979" s="19"/>
      <c r="M979" s="19"/>
    </row>
    <row r="980" spans="1:13" ht="12.75" customHeight="1">
      <c r="A980" s="19"/>
      <c r="B980" s="19"/>
      <c r="C980" s="19"/>
      <c r="D980" s="50"/>
      <c r="E980" s="48"/>
      <c r="F980" s="50"/>
      <c r="G980" s="50"/>
      <c r="H980" s="50"/>
      <c r="I980" s="49"/>
      <c r="J980" s="25"/>
      <c r="K980" s="25"/>
      <c r="L980" s="19"/>
      <c r="M980" s="19"/>
    </row>
    <row r="981" spans="1:13" ht="12.75" customHeight="1">
      <c r="A981" s="19"/>
      <c r="B981" s="19"/>
      <c r="C981" s="19"/>
      <c r="D981" s="50"/>
      <c r="E981" s="48"/>
      <c r="F981" s="50"/>
      <c r="G981" s="50"/>
      <c r="H981" s="50"/>
      <c r="I981" s="49"/>
      <c r="J981" s="25"/>
      <c r="K981" s="25"/>
      <c r="L981" s="19"/>
      <c r="M981" s="19"/>
    </row>
    <row r="982" spans="1:13" ht="12.75" customHeight="1">
      <c r="A982" s="19"/>
      <c r="B982" s="19"/>
      <c r="C982" s="19"/>
      <c r="D982" s="50"/>
      <c r="E982" s="48"/>
      <c r="F982" s="50"/>
      <c r="G982" s="50"/>
      <c r="H982" s="50"/>
      <c r="I982" s="49"/>
      <c r="J982" s="25"/>
      <c r="K982" s="25"/>
      <c r="L982" s="19"/>
      <c r="M982" s="19"/>
    </row>
    <row r="983" spans="1:13" ht="12.75" customHeight="1">
      <c r="A983" s="19"/>
      <c r="B983" s="19"/>
      <c r="C983" s="19"/>
      <c r="D983" s="50"/>
      <c r="E983" s="48"/>
      <c r="F983" s="50"/>
      <c r="G983" s="50"/>
      <c r="H983" s="50"/>
      <c r="I983" s="49"/>
      <c r="J983" s="25"/>
      <c r="K983" s="25"/>
      <c r="L983" s="19"/>
      <c r="M983" s="19"/>
    </row>
    <row r="984" spans="1:13" ht="12.75" customHeight="1">
      <c r="A984" s="19"/>
      <c r="B984" s="19"/>
      <c r="C984" s="19"/>
      <c r="D984" s="50"/>
      <c r="E984" s="48"/>
      <c r="F984" s="50"/>
      <c r="G984" s="50"/>
      <c r="H984" s="50"/>
      <c r="I984" s="49"/>
      <c r="J984" s="25"/>
      <c r="K984" s="25"/>
      <c r="L984" s="19"/>
      <c r="M984" s="19"/>
    </row>
    <row r="985" spans="1:13" ht="12.75" customHeight="1">
      <c r="A985" s="19"/>
      <c r="B985" s="19"/>
      <c r="C985" s="19"/>
      <c r="D985" s="50"/>
      <c r="E985" s="48"/>
      <c r="F985" s="50"/>
      <c r="G985" s="50"/>
      <c r="H985" s="50"/>
      <c r="I985" s="49"/>
      <c r="J985" s="25"/>
      <c r="K985" s="25"/>
      <c r="L985" s="19"/>
      <c r="M985" s="19"/>
    </row>
    <row r="986" spans="1:13" ht="12.75" customHeight="1">
      <c r="A986" s="19"/>
      <c r="B986" s="19"/>
      <c r="C986" s="19"/>
      <c r="D986" s="50"/>
      <c r="E986" s="48"/>
      <c r="F986" s="50"/>
      <c r="G986" s="50"/>
      <c r="H986" s="50"/>
      <c r="I986" s="49"/>
      <c r="J986" s="25"/>
      <c r="K986" s="25"/>
      <c r="L986" s="19"/>
      <c r="M986" s="19"/>
    </row>
    <row r="987" spans="1:13" ht="12.75" customHeight="1">
      <c r="A987" s="19"/>
      <c r="B987" s="19"/>
      <c r="C987" s="19"/>
      <c r="D987" s="50"/>
      <c r="E987" s="48"/>
      <c r="F987" s="50"/>
      <c r="G987" s="50"/>
      <c r="H987" s="50"/>
      <c r="I987" s="49"/>
      <c r="J987" s="25"/>
      <c r="K987" s="25"/>
      <c r="L987" s="19"/>
      <c r="M987" s="19"/>
    </row>
    <row r="988" spans="1:13" ht="12.75" customHeight="1">
      <c r="A988" s="19"/>
      <c r="B988" s="19"/>
      <c r="C988" s="19"/>
      <c r="D988" s="50"/>
      <c r="E988" s="48"/>
      <c r="F988" s="50"/>
      <c r="G988" s="50"/>
      <c r="H988" s="50"/>
      <c r="I988" s="49"/>
      <c r="J988" s="25"/>
      <c r="K988" s="25"/>
      <c r="L988" s="19"/>
      <c r="M988" s="19"/>
    </row>
    <row r="989" spans="1:13" ht="12.75" customHeight="1">
      <c r="A989" s="19"/>
      <c r="B989" s="19"/>
      <c r="C989" s="19"/>
      <c r="D989" s="50"/>
      <c r="E989" s="48"/>
      <c r="F989" s="50"/>
      <c r="G989" s="50"/>
      <c r="H989" s="50"/>
      <c r="I989" s="49"/>
      <c r="J989" s="25"/>
      <c r="K989" s="25"/>
      <c r="L989" s="19"/>
      <c r="M989" s="19"/>
    </row>
    <row r="990" spans="1:13" ht="12.75" customHeight="1">
      <c r="A990" s="19"/>
      <c r="B990" s="19"/>
      <c r="C990" s="19"/>
      <c r="D990" s="50"/>
      <c r="E990" s="48"/>
      <c r="F990" s="50"/>
      <c r="G990" s="50"/>
      <c r="H990" s="50"/>
      <c r="I990" s="49"/>
      <c r="J990" s="25"/>
      <c r="K990" s="25"/>
      <c r="L990" s="19"/>
      <c r="M990" s="19"/>
    </row>
    <row r="991" spans="1:13" ht="12.75" customHeight="1">
      <c r="A991" s="19"/>
      <c r="B991" s="19"/>
      <c r="C991" s="19"/>
      <c r="D991" s="50"/>
      <c r="E991" s="48"/>
      <c r="F991" s="50"/>
      <c r="G991" s="50"/>
      <c r="H991" s="50"/>
      <c r="I991" s="49"/>
      <c r="J991" s="25"/>
      <c r="K991" s="25"/>
      <c r="L991" s="19"/>
      <c r="M991" s="19"/>
    </row>
    <row r="992" spans="1:13" ht="12.75" customHeight="1">
      <c r="A992" s="19"/>
      <c r="B992" s="19"/>
      <c r="C992" s="19"/>
      <c r="D992" s="50"/>
      <c r="E992" s="48"/>
      <c r="F992" s="50"/>
      <c r="G992" s="50"/>
      <c r="H992" s="50"/>
      <c r="I992" s="49"/>
      <c r="J992" s="25"/>
      <c r="K992" s="25"/>
      <c r="L992" s="19"/>
      <c r="M992" s="19"/>
    </row>
    <row r="993" spans="1:13" ht="12.75" customHeight="1">
      <c r="A993" s="19"/>
      <c r="B993" s="19"/>
      <c r="C993" s="19"/>
      <c r="D993" s="50"/>
      <c r="E993" s="48"/>
      <c r="F993" s="50"/>
      <c r="G993" s="50"/>
      <c r="H993" s="50"/>
      <c r="I993" s="49"/>
      <c r="J993" s="25"/>
      <c r="K993" s="25"/>
      <c r="L993" s="19"/>
      <c r="M993" s="19"/>
    </row>
    <row r="994" spans="1:13" ht="12.75" customHeight="1">
      <c r="A994" s="19"/>
      <c r="B994" s="19"/>
      <c r="C994" s="19"/>
      <c r="D994" s="50"/>
      <c r="E994" s="48"/>
      <c r="F994" s="50"/>
      <c r="G994" s="50"/>
      <c r="H994" s="50"/>
      <c r="I994" s="49"/>
      <c r="J994" s="25"/>
      <c r="K994" s="25"/>
      <c r="L994" s="19"/>
      <c r="M994" s="19"/>
    </row>
    <row r="995" spans="1:13" ht="12.75" customHeight="1">
      <c r="A995" s="19"/>
      <c r="B995" s="19"/>
      <c r="C995" s="19"/>
      <c r="D995" s="50"/>
      <c r="E995" s="48"/>
      <c r="F995" s="50"/>
      <c r="G995" s="50"/>
      <c r="H995" s="50"/>
      <c r="I995" s="49"/>
      <c r="J995" s="25"/>
      <c r="K995" s="25"/>
      <c r="L995" s="19"/>
      <c r="M995" s="19"/>
    </row>
    <row r="996" spans="1:13" ht="12.75" customHeight="1">
      <c r="A996" s="19"/>
      <c r="B996" s="19"/>
      <c r="C996" s="19"/>
      <c r="D996" s="50"/>
      <c r="E996" s="48"/>
      <c r="F996" s="50"/>
      <c r="G996" s="50"/>
      <c r="H996" s="50"/>
      <c r="I996" s="49"/>
      <c r="J996" s="25"/>
      <c r="K996" s="25"/>
      <c r="L996" s="19"/>
      <c r="M996" s="19"/>
    </row>
    <row r="997" spans="1:13" ht="12.75" customHeight="1">
      <c r="A997" s="19"/>
      <c r="B997" s="19"/>
      <c r="C997" s="19"/>
      <c r="D997" s="50"/>
      <c r="E997" s="48"/>
      <c r="F997" s="50"/>
      <c r="G997" s="50"/>
      <c r="H997" s="50"/>
      <c r="I997" s="49"/>
      <c r="J997" s="25"/>
      <c r="K997" s="25"/>
      <c r="L997" s="19"/>
      <c r="M997" s="19"/>
    </row>
    <row r="998" spans="1:13" ht="12.75" customHeight="1">
      <c r="A998" s="19"/>
      <c r="B998" s="19"/>
      <c r="C998" s="19"/>
      <c r="D998" s="50"/>
      <c r="E998" s="48"/>
      <c r="F998" s="50"/>
      <c r="G998" s="50"/>
      <c r="H998" s="50"/>
      <c r="I998" s="49"/>
      <c r="J998" s="25"/>
      <c r="K998" s="25"/>
      <c r="L998" s="19"/>
      <c r="M998" s="19"/>
    </row>
  </sheetData>
  <autoFilter ref="A1:K1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1000"/>
  <sheetViews>
    <sheetView workbookViewId="0"/>
  </sheetViews>
  <sheetFormatPr defaultColWidth="14.42578125" defaultRowHeight="15" customHeight="1"/>
  <cols>
    <col min="1" max="1" width="132.85546875" customWidth="1"/>
    <col min="2" max="26" width="8" customWidth="1"/>
  </cols>
  <sheetData>
    <row r="1" spans="1:1" ht="12.75" customHeight="1">
      <c r="A1" s="19"/>
    </row>
    <row r="2" spans="1:1" ht="41.25" customHeight="1">
      <c r="A2" s="55" t="str">
        <f>HYPERLINK("http://forum.gruppoesperti.it/","Algoritmo Fantacalcio 2016 è un esclusiva di: http://forum.gruppoesperti.it/")</f>
        <v>Algoritmo Fantacalcio 2016 è un esclusiva di: http://forum.gruppoesperti.it/</v>
      </c>
    </row>
    <row r="3" spans="1:1" ht="12.75" customHeight="1">
      <c r="A3" s="19"/>
    </row>
    <row r="4" spans="1:1" ht="12.75" customHeight="1">
      <c r="A4" s="19"/>
    </row>
    <row r="5" spans="1:1" ht="12.75" customHeight="1">
      <c r="A5" s="19"/>
    </row>
    <row r="6" spans="1:1" ht="12.75" customHeight="1">
      <c r="A6" s="56" t="str">
        <f>HYPERLINK("http://myfreecopyright.com/","Il File che stai utilizzando è coperto da un doppio Copyright – Il File è registrato negli archivi della https://www.safecreative.org/work/1608098599896")</f>
        <v>Il File che stai utilizzando è coperto da un doppio Copyright – Il File è registrato negli archivi della https://www.safecreative.org/work/1608098599896</v>
      </c>
    </row>
    <row r="7" spans="1:1" ht="12.75" customHeight="1">
      <c r="A7" s="19"/>
    </row>
    <row r="8" spans="1:1" ht="12.75" customHeight="1">
      <c r="A8" s="19"/>
    </row>
    <row r="9" spans="1:1" ht="12.75" customHeight="1">
      <c r="A9" s="19"/>
    </row>
    <row r="10" spans="1:1" ht="12.75" customHeight="1">
      <c r="A10" s="19"/>
    </row>
    <row r="11" spans="1:1" ht="12.75" customHeight="1">
      <c r="A11" s="19"/>
    </row>
    <row r="12" spans="1:1" ht="12.75" customHeight="1">
      <c r="A12" s="19"/>
    </row>
    <row r="13" spans="1:1" ht="12.75" customHeight="1">
      <c r="A13" s="19"/>
    </row>
    <row r="14" spans="1:1" ht="12.75" customHeight="1">
      <c r="A14" s="19"/>
    </row>
    <row r="15" spans="1:1" ht="12.75" customHeight="1">
      <c r="A15" s="19"/>
    </row>
    <row r="16" spans="1:1" ht="12.75" customHeight="1">
      <c r="A16" s="19"/>
    </row>
    <row r="17" spans="1:1" ht="12.75" customHeight="1">
      <c r="A17" s="19"/>
    </row>
    <row r="18" spans="1:1" ht="12.75" customHeight="1">
      <c r="A18" s="57" t="s">
        <v>605</v>
      </c>
    </row>
    <row r="19" spans="1:1" ht="12.75" customHeight="1">
      <c r="A19" s="11" t="s">
        <v>606</v>
      </c>
    </row>
    <row r="20" spans="1:1" ht="12.75" customHeight="1">
      <c r="A20" s="11" t="s">
        <v>607</v>
      </c>
    </row>
    <row r="21" spans="1:1" ht="12.75" customHeight="1">
      <c r="A21" s="11" t="s">
        <v>608</v>
      </c>
    </row>
    <row r="22" spans="1:1" ht="12.75" customHeight="1">
      <c r="A22" s="11" t="s">
        <v>609</v>
      </c>
    </row>
    <row r="23" spans="1:1" ht="12.75" customHeight="1">
      <c r="A23" s="11" t="s">
        <v>610</v>
      </c>
    </row>
    <row r="24" spans="1:1" ht="12.75" customHeight="1">
      <c r="A24" s="11"/>
    </row>
    <row r="25" spans="1:1" ht="12.75" customHeight="1">
      <c r="A25" s="11" t="s">
        <v>611</v>
      </c>
    </row>
    <row r="26" spans="1:1" ht="12.75" customHeight="1">
      <c r="A26" s="11" t="s">
        <v>612</v>
      </c>
    </row>
    <row r="27" spans="1:1" ht="12.75" customHeight="1">
      <c r="A27" s="11" t="s">
        <v>613</v>
      </c>
    </row>
    <row r="28" spans="1:1" ht="12.75" customHeight="1">
      <c r="A28" s="11" t="s">
        <v>614</v>
      </c>
    </row>
    <row r="29" spans="1:1" ht="12.75" customHeight="1">
      <c r="A29" s="11" t="s">
        <v>615</v>
      </c>
    </row>
    <row r="30" spans="1:1" ht="12.75" customHeight="1">
      <c r="A30" s="19"/>
    </row>
    <row r="31" spans="1:1" ht="12.75" customHeight="1">
      <c r="A31" s="19"/>
    </row>
    <row r="32" spans="1:1" ht="12.75" customHeight="1">
      <c r="A32" s="19"/>
    </row>
    <row r="33" spans="1:1" ht="12.75" customHeight="1">
      <c r="A33" s="19"/>
    </row>
    <row r="34" spans="1:1" ht="12.75" customHeight="1">
      <c r="A34" s="19"/>
    </row>
    <row r="35" spans="1:1" ht="12.75" customHeight="1">
      <c r="A35" s="19"/>
    </row>
    <row r="36" spans="1:1" ht="12.75" customHeight="1">
      <c r="A36" s="19"/>
    </row>
    <row r="37" spans="1:1" ht="12.75" customHeight="1">
      <c r="A37" s="19"/>
    </row>
    <row r="38" spans="1:1" ht="12.75" customHeight="1">
      <c r="A38" s="19"/>
    </row>
    <row r="39" spans="1:1" ht="12.75" customHeight="1">
      <c r="A39" s="19"/>
    </row>
    <row r="40" spans="1:1" ht="12.75" customHeight="1">
      <c r="A40" s="19"/>
    </row>
    <row r="41" spans="1:1" ht="12.75" customHeight="1">
      <c r="A41" s="19"/>
    </row>
    <row r="42" spans="1:1" ht="12.75" customHeight="1">
      <c r="A42" s="19"/>
    </row>
    <row r="43" spans="1:1" ht="12.75" customHeight="1">
      <c r="A43" s="19"/>
    </row>
    <row r="44" spans="1:1" ht="12.75" customHeight="1">
      <c r="A44" s="19"/>
    </row>
    <row r="45" spans="1:1" ht="12.75" customHeight="1">
      <c r="A45" s="19"/>
    </row>
    <row r="46" spans="1:1" ht="12.75" customHeight="1">
      <c r="A46" s="19"/>
    </row>
    <row r="47" spans="1:1" ht="12.75" customHeight="1">
      <c r="A47" s="19"/>
    </row>
    <row r="48" spans="1:1" ht="12.75" customHeight="1">
      <c r="A48" s="19"/>
    </row>
    <row r="49" spans="1:1" ht="12.75" customHeight="1">
      <c r="A49" s="19"/>
    </row>
    <row r="50" spans="1:1" ht="12.75" customHeight="1">
      <c r="A50" s="19"/>
    </row>
    <row r="51" spans="1:1" ht="12.75" customHeight="1">
      <c r="A51" s="19"/>
    </row>
    <row r="52" spans="1:1" ht="12.75" customHeight="1">
      <c r="A52" s="19"/>
    </row>
    <row r="53" spans="1:1" ht="12.75" customHeight="1">
      <c r="A53" s="19"/>
    </row>
    <row r="54" spans="1:1" ht="12.75" customHeight="1">
      <c r="A54" s="19"/>
    </row>
    <row r="55" spans="1:1" ht="12.75" customHeight="1">
      <c r="A55" s="19"/>
    </row>
    <row r="56" spans="1:1" ht="12.75" customHeight="1">
      <c r="A56" s="19"/>
    </row>
    <row r="57" spans="1:1" ht="12.75" customHeight="1">
      <c r="A57" s="19"/>
    </row>
    <row r="58" spans="1:1" ht="12.75" customHeight="1">
      <c r="A58" s="19"/>
    </row>
    <row r="59" spans="1:1" ht="12.75" customHeight="1">
      <c r="A59" s="19"/>
    </row>
    <row r="60" spans="1:1" ht="12.75" customHeight="1">
      <c r="A60" s="19"/>
    </row>
    <row r="61" spans="1:1" ht="12.75" customHeight="1">
      <c r="A61" s="19"/>
    </row>
    <row r="62" spans="1:1" ht="12.75" customHeight="1">
      <c r="A62" s="19"/>
    </row>
    <row r="63" spans="1:1" ht="12.75" customHeight="1">
      <c r="A63" s="19"/>
    </row>
    <row r="64" spans="1:1" ht="12.75" customHeight="1">
      <c r="A64" s="19"/>
    </row>
    <row r="65" spans="1:1" ht="12.75" customHeight="1">
      <c r="A65" s="19"/>
    </row>
    <row r="66" spans="1:1" ht="12.75" customHeight="1">
      <c r="A66" s="19"/>
    </row>
    <row r="67" spans="1:1" ht="12.75" customHeight="1">
      <c r="A67" s="19"/>
    </row>
    <row r="68" spans="1:1" ht="12.75" customHeight="1">
      <c r="A68" s="19"/>
    </row>
    <row r="69" spans="1:1" ht="12.75" customHeight="1">
      <c r="A69" s="19"/>
    </row>
    <row r="70" spans="1:1" ht="12.75" customHeight="1">
      <c r="A70" s="19"/>
    </row>
    <row r="71" spans="1:1" ht="12.75" customHeight="1">
      <c r="A71" s="19"/>
    </row>
    <row r="72" spans="1:1" ht="12.75" customHeight="1">
      <c r="A72" s="19"/>
    </row>
    <row r="73" spans="1:1" ht="12.75" customHeight="1">
      <c r="A73" s="19"/>
    </row>
    <row r="74" spans="1:1" ht="12.75" customHeight="1">
      <c r="A74" s="19"/>
    </row>
    <row r="75" spans="1:1" ht="12.75" customHeight="1">
      <c r="A75" s="19"/>
    </row>
    <row r="76" spans="1:1" ht="12.75" customHeight="1">
      <c r="A76" s="19"/>
    </row>
    <row r="77" spans="1:1" ht="12.75" customHeight="1">
      <c r="A77" s="19"/>
    </row>
    <row r="78" spans="1:1" ht="12.75" customHeight="1">
      <c r="A78" s="19"/>
    </row>
    <row r="79" spans="1:1" ht="12.75" customHeight="1">
      <c r="A79" s="19"/>
    </row>
    <row r="80" spans="1:1" ht="12.75" customHeight="1">
      <c r="A80" s="19"/>
    </row>
    <row r="81" spans="1:1" ht="12.75" customHeight="1">
      <c r="A81" s="19"/>
    </row>
    <row r="82" spans="1:1" ht="12.75" customHeight="1">
      <c r="A82" s="19"/>
    </row>
    <row r="83" spans="1:1" ht="12.75" customHeight="1">
      <c r="A83" s="19"/>
    </row>
    <row r="84" spans="1:1" ht="12.75" customHeight="1">
      <c r="A84" s="19"/>
    </row>
    <row r="85" spans="1:1" ht="12.75" customHeight="1">
      <c r="A85" s="19"/>
    </row>
    <row r="86" spans="1:1" ht="12.75" customHeight="1">
      <c r="A86" s="19"/>
    </row>
    <row r="87" spans="1:1" ht="12.75" customHeight="1">
      <c r="A87" s="19"/>
    </row>
    <row r="88" spans="1:1" ht="12.75" customHeight="1">
      <c r="A88" s="19"/>
    </row>
    <row r="89" spans="1:1" ht="12.75" customHeight="1">
      <c r="A89" s="19"/>
    </row>
    <row r="90" spans="1:1" ht="12.75" customHeight="1">
      <c r="A90" s="19"/>
    </row>
    <row r="91" spans="1:1" ht="12.75" customHeight="1">
      <c r="A91" s="19"/>
    </row>
    <row r="92" spans="1:1" ht="12.75" customHeight="1">
      <c r="A92" s="19"/>
    </row>
    <row r="93" spans="1:1" ht="12.75" customHeight="1">
      <c r="A93" s="19"/>
    </row>
    <row r="94" spans="1:1" ht="12.75" customHeight="1">
      <c r="A94" s="19"/>
    </row>
    <row r="95" spans="1:1" ht="12.75" customHeight="1">
      <c r="A95" s="19"/>
    </row>
    <row r="96" spans="1:1" ht="12.75" customHeight="1">
      <c r="A96" s="19"/>
    </row>
    <row r="97" spans="1:1" ht="12.75" customHeight="1">
      <c r="A97" s="19"/>
    </row>
    <row r="98" spans="1:1" ht="12.75" customHeight="1">
      <c r="A98" s="19"/>
    </row>
    <row r="99" spans="1:1" ht="12.75" customHeight="1">
      <c r="A99" s="19"/>
    </row>
    <row r="100" spans="1:1" ht="12.75" customHeight="1">
      <c r="A100" s="19"/>
    </row>
    <row r="101" spans="1:1" ht="12.75" customHeight="1">
      <c r="A101" s="19"/>
    </row>
    <row r="102" spans="1:1" ht="12.75" customHeight="1">
      <c r="A102" s="19"/>
    </row>
    <row r="103" spans="1:1" ht="12.75" customHeight="1">
      <c r="A103" s="19"/>
    </row>
    <row r="104" spans="1:1" ht="12.75" customHeight="1">
      <c r="A104" s="19"/>
    </row>
    <row r="105" spans="1:1" ht="12.75" customHeight="1">
      <c r="A105" s="19"/>
    </row>
    <row r="106" spans="1:1" ht="12.75" customHeight="1">
      <c r="A106" s="19"/>
    </row>
    <row r="107" spans="1:1" ht="12.75" customHeight="1">
      <c r="A107" s="19"/>
    </row>
    <row r="108" spans="1:1" ht="12.75" customHeight="1">
      <c r="A108" s="19"/>
    </row>
    <row r="109" spans="1:1" ht="12.75" customHeight="1">
      <c r="A109" s="19"/>
    </row>
    <row r="110" spans="1:1" ht="12.75" customHeight="1">
      <c r="A110" s="19"/>
    </row>
    <row r="111" spans="1:1" ht="12.75" customHeight="1">
      <c r="A111" s="19"/>
    </row>
    <row r="112" spans="1:1" ht="12.75" customHeight="1">
      <c r="A112" s="19"/>
    </row>
    <row r="113" spans="1:1" ht="12.75" customHeight="1">
      <c r="A113" s="19"/>
    </row>
    <row r="114" spans="1:1" ht="12.75" customHeight="1">
      <c r="A114" s="19"/>
    </row>
    <row r="115" spans="1:1" ht="12.75" customHeight="1">
      <c r="A115" s="19"/>
    </row>
    <row r="116" spans="1:1" ht="12.75" customHeight="1">
      <c r="A116" s="19"/>
    </row>
    <row r="117" spans="1:1" ht="12.75" customHeight="1">
      <c r="A117" s="19"/>
    </row>
    <row r="118" spans="1:1" ht="12.75" customHeight="1">
      <c r="A118" s="19"/>
    </row>
    <row r="119" spans="1:1" ht="12.75" customHeight="1">
      <c r="A119" s="19"/>
    </row>
    <row r="120" spans="1:1" ht="12.75" customHeight="1">
      <c r="A120" s="19"/>
    </row>
    <row r="121" spans="1:1" ht="12.75" customHeight="1">
      <c r="A121" s="19"/>
    </row>
    <row r="122" spans="1:1" ht="12.75" customHeight="1">
      <c r="A122" s="19"/>
    </row>
    <row r="123" spans="1:1" ht="12.75" customHeight="1">
      <c r="A123" s="19"/>
    </row>
    <row r="124" spans="1:1" ht="12.75" customHeight="1">
      <c r="A124" s="19"/>
    </row>
    <row r="125" spans="1:1" ht="12.75" customHeight="1">
      <c r="A125" s="19"/>
    </row>
    <row r="126" spans="1:1" ht="12.75" customHeight="1">
      <c r="A126" s="19"/>
    </row>
    <row r="127" spans="1:1" ht="12.75" customHeight="1">
      <c r="A127" s="19"/>
    </row>
    <row r="128" spans="1:1" ht="12.75" customHeight="1">
      <c r="A128" s="19"/>
    </row>
    <row r="129" spans="1:1" ht="12.75" customHeight="1">
      <c r="A129" s="19"/>
    </row>
    <row r="130" spans="1:1" ht="12.75" customHeight="1">
      <c r="A130" s="19"/>
    </row>
    <row r="131" spans="1:1" ht="12.75" customHeight="1">
      <c r="A131" s="19"/>
    </row>
    <row r="132" spans="1:1" ht="12.75" customHeight="1">
      <c r="A132" s="19"/>
    </row>
    <row r="133" spans="1:1" ht="12.75" customHeight="1">
      <c r="A133" s="19"/>
    </row>
    <row r="134" spans="1:1" ht="12.75" customHeight="1">
      <c r="A134" s="19"/>
    </row>
    <row r="135" spans="1:1" ht="12.75" customHeight="1">
      <c r="A135" s="19"/>
    </row>
    <row r="136" spans="1:1" ht="12.75" customHeight="1">
      <c r="A136" s="19"/>
    </row>
    <row r="137" spans="1:1" ht="12.75" customHeight="1">
      <c r="A137" s="19"/>
    </row>
    <row r="138" spans="1:1" ht="12.75" customHeight="1">
      <c r="A138" s="19"/>
    </row>
    <row r="139" spans="1:1" ht="12.75" customHeight="1">
      <c r="A139" s="19"/>
    </row>
    <row r="140" spans="1:1" ht="12.75" customHeight="1">
      <c r="A140" s="19"/>
    </row>
    <row r="141" spans="1:1" ht="12.75" customHeight="1">
      <c r="A141" s="19"/>
    </row>
    <row r="142" spans="1:1" ht="12.75" customHeight="1">
      <c r="A142" s="19"/>
    </row>
    <row r="143" spans="1:1" ht="12.75" customHeight="1">
      <c r="A143" s="19"/>
    </row>
    <row r="144" spans="1:1" ht="12.75" customHeight="1">
      <c r="A144" s="19"/>
    </row>
    <row r="145" spans="1:1" ht="12.75" customHeight="1">
      <c r="A145" s="19"/>
    </row>
    <row r="146" spans="1:1" ht="12.75" customHeight="1">
      <c r="A146" s="19"/>
    </row>
    <row r="147" spans="1:1" ht="12.75" customHeight="1">
      <c r="A147" s="19"/>
    </row>
    <row r="148" spans="1:1" ht="12.75" customHeight="1">
      <c r="A148" s="19"/>
    </row>
    <row r="149" spans="1:1" ht="12.75" customHeight="1">
      <c r="A149" s="19"/>
    </row>
    <row r="150" spans="1:1" ht="12.75" customHeight="1">
      <c r="A150" s="19"/>
    </row>
    <row r="151" spans="1:1" ht="12.75" customHeight="1">
      <c r="A151" s="19"/>
    </row>
    <row r="152" spans="1:1" ht="12.75" customHeight="1">
      <c r="A152" s="19"/>
    </row>
    <row r="153" spans="1:1" ht="12.75" customHeight="1">
      <c r="A153" s="19"/>
    </row>
    <row r="154" spans="1:1" ht="12.75" customHeight="1">
      <c r="A154" s="19"/>
    </row>
    <row r="155" spans="1:1" ht="12.75" customHeight="1">
      <c r="A155" s="19"/>
    </row>
    <row r="156" spans="1:1" ht="12.75" customHeight="1">
      <c r="A156" s="19"/>
    </row>
    <row r="157" spans="1:1" ht="12.75" customHeight="1">
      <c r="A157" s="19"/>
    </row>
    <row r="158" spans="1:1" ht="12.75" customHeight="1">
      <c r="A158" s="19"/>
    </row>
    <row r="159" spans="1:1" ht="12.75" customHeight="1">
      <c r="A159" s="19"/>
    </row>
    <row r="160" spans="1:1" ht="12.75" customHeight="1">
      <c r="A160" s="19"/>
    </row>
    <row r="161" spans="1:1" ht="12.75" customHeight="1">
      <c r="A161" s="19"/>
    </row>
    <row r="162" spans="1:1" ht="12.75" customHeight="1">
      <c r="A162" s="19"/>
    </row>
    <row r="163" spans="1:1" ht="12.75" customHeight="1">
      <c r="A163" s="19"/>
    </row>
    <row r="164" spans="1:1" ht="12.75" customHeight="1">
      <c r="A164" s="19"/>
    </row>
    <row r="165" spans="1:1" ht="12.75" customHeight="1">
      <c r="A165" s="19"/>
    </row>
    <row r="166" spans="1:1" ht="12.75" customHeight="1">
      <c r="A166" s="19"/>
    </row>
    <row r="167" spans="1:1" ht="12.75" customHeight="1">
      <c r="A167" s="19"/>
    </row>
    <row r="168" spans="1:1" ht="12.75" customHeight="1">
      <c r="A168" s="19"/>
    </row>
    <row r="169" spans="1:1" ht="12.75" customHeight="1">
      <c r="A169" s="19"/>
    </row>
    <row r="170" spans="1:1" ht="12.75" customHeight="1">
      <c r="A170" s="19"/>
    </row>
    <row r="171" spans="1:1" ht="12.75" customHeight="1">
      <c r="A171" s="19"/>
    </row>
    <row r="172" spans="1:1" ht="12.75" customHeight="1">
      <c r="A172" s="19"/>
    </row>
    <row r="173" spans="1:1" ht="12.75" customHeight="1">
      <c r="A173" s="19"/>
    </row>
    <row r="174" spans="1:1" ht="12.75" customHeight="1">
      <c r="A174" s="19"/>
    </row>
    <row r="175" spans="1:1" ht="12.75" customHeight="1">
      <c r="A175" s="19"/>
    </row>
    <row r="176" spans="1:1" ht="12.75" customHeight="1">
      <c r="A176" s="19"/>
    </row>
    <row r="177" spans="1:1" ht="12.75" customHeight="1">
      <c r="A177" s="19"/>
    </row>
    <row r="178" spans="1:1" ht="12.75" customHeight="1">
      <c r="A178" s="19"/>
    </row>
    <row r="179" spans="1:1" ht="12.75" customHeight="1">
      <c r="A179" s="19"/>
    </row>
    <row r="180" spans="1:1" ht="12.75" customHeight="1">
      <c r="A180" s="19"/>
    </row>
    <row r="181" spans="1:1" ht="12.75" customHeight="1">
      <c r="A181" s="19"/>
    </row>
    <row r="182" spans="1:1" ht="12.75" customHeight="1">
      <c r="A182" s="19"/>
    </row>
    <row r="183" spans="1:1" ht="12.75" customHeight="1">
      <c r="A183" s="19"/>
    </row>
    <row r="184" spans="1:1" ht="12.75" customHeight="1">
      <c r="A184" s="19"/>
    </row>
    <row r="185" spans="1:1" ht="12.75" customHeight="1">
      <c r="A185" s="19"/>
    </row>
    <row r="186" spans="1:1" ht="12.75" customHeight="1">
      <c r="A186" s="19"/>
    </row>
    <row r="187" spans="1:1" ht="12.75" customHeight="1">
      <c r="A187" s="19"/>
    </row>
    <row r="188" spans="1:1" ht="12.75" customHeight="1">
      <c r="A188" s="19"/>
    </row>
    <row r="189" spans="1:1" ht="12.75" customHeight="1">
      <c r="A189" s="19"/>
    </row>
    <row r="190" spans="1:1" ht="12.75" customHeight="1">
      <c r="A190" s="19"/>
    </row>
    <row r="191" spans="1:1" ht="12.75" customHeight="1">
      <c r="A191" s="19"/>
    </row>
    <row r="192" spans="1:1" ht="12.75" customHeight="1">
      <c r="A192" s="19"/>
    </row>
    <row r="193" spans="1:1" ht="12.75" customHeight="1">
      <c r="A193" s="19"/>
    </row>
    <row r="194" spans="1:1" ht="12.75" customHeight="1">
      <c r="A194" s="19"/>
    </row>
    <row r="195" spans="1:1" ht="12.75" customHeight="1">
      <c r="A195" s="19"/>
    </row>
    <row r="196" spans="1:1" ht="12.75" customHeight="1">
      <c r="A196" s="19"/>
    </row>
    <row r="197" spans="1:1" ht="12.75" customHeight="1">
      <c r="A197" s="19"/>
    </row>
    <row r="198" spans="1:1" ht="12.75" customHeight="1">
      <c r="A198" s="19"/>
    </row>
    <row r="199" spans="1:1" ht="12.75" customHeight="1">
      <c r="A199" s="19"/>
    </row>
    <row r="200" spans="1:1" ht="12.75" customHeight="1">
      <c r="A200" s="19"/>
    </row>
    <row r="201" spans="1:1" ht="12.75" customHeight="1">
      <c r="A201" s="19"/>
    </row>
    <row r="202" spans="1:1" ht="12.75" customHeight="1">
      <c r="A202" s="19"/>
    </row>
    <row r="203" spans="1:1" ht="12.75" customHeight="1">
      <c r="A203" s="19"/>
    </row>
    <row r="204" spans="1:1" ht="12.75" customHeight="1">
      <c r="A204" s="19"/>
    </row>
    <row r="205" spans="1:1" ht="12.75" customHeight="1">
      <c r="A205" s="19"/>
    </row>
    <row r="206" spans="1:1" ht="12.75" customHeight="1">
      <c r="A206" s="19"/>
    </row>
    <row r="207" spans="1:1" ht="12.75" customHeight="1">
      <c r="A207" s="19"/>
    </row>
    <row r="208" spans="1:1" ht="12.75" customHeight="1">
      <c r="A208" s="19"/>
    </row>
    <row r="209" spans="1:1" ht="12.75" customHeight="1">
      <c r="A209" s="19"/>
    </row>
    <row r="210" spans="1:1" ht="12.75" customHeight="1">
      <c r="A210" s="19"/>
    </row>
    <row r="211" spans="1:1" ht="12.75" customHeight="1">
      <c r="A211" s="19"/>
    </row>
    <row r="212" spans="1:1" ht="12.75" customHeight="1">
      <c r="A212" s="19"/>
    </row>
    <row r="213" spans="1:1" ht="12.75" customHeight="1">
      <c r="A213" s="19"/>
    </row>
    <row r="214" spans="1:1" ht="12.75" customHeight="1">
      <c r="A214" s="19"/>
    </row>
    <row r="215" spans="1:1" ht="12.75" customHeight="1">
      <c r="A215" s="19"/>
    </row>
    <row r="216" spans="1:1" ht="12.75" customHeight="1">
      <c r="A216" s="19"/>
    </row>
    <row r="217" spans="1:1" ht="12.75" customHeight="1">
      <c r="A217" s="19"/>
    </row>
    <row r="218" spans="1:1" ht="12.75" customHeight="1">
      <c r="A218" s="19"/>
    </row>
    <row r="219" spans="1:1" ht="12.75" customHeight="1">
      <c r="A219" s="19"/>
    </row>
    <row r="220" spans="1:1" ht="12.75" customHeight="1">
      <c r="A220" s="19"/>
    </row>
    <row r="221" spans="1:1" ht="12.75" customHeight="1">
      <c r="A221" s="19"/>
    </row>
    <row r="222" spans="1:1" ht="12.75" customHeight="1">
      <c r="A222" s="19"/>
    </row>
    <row r="223" spans="1:1" ht="12.75" customHeight="1">
      <c r="A223" s="19"/>
    </row>
    <row r="224" spans="1:1" ht="12.75" customHeight="1">
      <c r="A224" s="19"/>
    </row>
    <row r="225" spans="1:1" ht="12.75" customHeight="1">
      <c r="A225" s="19"/>
    </row>
    <row r="226" spans="1:1" ht="12.75" customHeight="1">
      <c r="A226" s="19"/>
    </row>
    <row r="227" spans="1:1" ht="12.75" customHeight="1">
      <c r="A227" s="19"/>
    </row>
    <row r="228" spans="1:1" ht="12.75" customHeight="1">
      <c r="A228" s="19"/>
    </row>
    <row r="229" spans="1:1" ht="12.75" customHeight="1">
      <c r="A229" s="19"/>
    </row>
    <row r="230" spans="1:1" ht="12.75" customHeight="1">
      <c r="A230" s="19"/>
    </row>
    <row r="231" spans="1:1" ht="12.75" customHeight="1">
      <c r="A231" s="19"/>
    </row>
    <row r="232" spans="1:1" ht="12.75" customHeight="1">
      <c r="A232" s="19"/>
    </row>
    <row r="233" spans="1:1" ht="12.75" customHeight="1">
      <c r="A233" s="19"/>
    </row>
    <row r="234" spans="1:1" ht="12.75" customHeight="1">
      <c r="A234" s="19"/>
    </row>
    <row r="235" spans="1:1" ht="12.75" customHeight="1">
      <c r="A235" s="19"/>
    </row>
    <row r="236" spans="1:1" ht="12.75" customHeight="1">
      <c r="A236" s="19"/>
    </row>
    <row r="237" spans="1:1" ht="12.75" customHeight="1">
      <c r="A237" s="19"/>
    </row>
    <row r="238" spans="1:1" ht="12.75" customHeight="1">
      <c r="A238" s="19"/>
    </row>
    <row r="239" spans="1:1" ht="12.75" customHeight="1">
      <c r="A239" s="19"/>
    </row>
    <row r="240" spans="1:1" ht="12.75" customHeight="1">
      <c r="A240" s="19"/>
    </row>
    <row r="241" spans="1:1" ht="12.75" customHeight="1">
      <c r="A241" s="19"/>
    </row>
    <row r="242" spans="1:1" ht="12.75" customHeight="1">
      <c r="A242" s="19"/>
    </row>
    <row r="243" spans="1:1" ht="12.75" customHeight="1">
      <c r="A243" s="19"/>
    </row>
    <row r="244" spans="1:1" ht="12.75" customHeight="1">
      <c r="A244" s="19"/>
    </row>
    <row r="245" spans="1:1" ht="12.75" customHeight="1">
      <c r="A245" s="19"/>
    </row>
    <row r="246" spans="1:1" ht="12.75" customHeight="1">
      <c r="A246" s="19"/>
    </row>
    <row r="247" spans="1:1" ht="12.75" customHeight="1">
      <c r="A247" s="19"/>
    </row>
    <row r="248" spans="1:1" ht="12.75" customHeight="1">
      <c r="A248" s="19"/>
    </row>
    <row r="249" spans="1:1" ht="12.75" customHeight="1">
      <c r="A249" s="19"/>
    </row>
    <row r="250" spans="1:1" ht="12.75" customHeight="1">
      <c r="A250" s="19"/>
    </row>
    <row r="251" spans="1:1" ht="12.75" customHeight="1">
      <c r="A251" s="19"/>
    </row>
    <row r="252" spans="1:1" ht="12.75" customHeight="1">
      <c r="A252" s="19"/>
    </row>
    <row r="253" spans="1:1" ht="12.75" customHeight="1">
      <c r="A253" s="19"/>
    </row>
    <row r="254" spans="1:1" ht="12.75" customHeight="1">
      <c r="A254" s="19"/>
    </row>
    <row r="255" spans="1:1" ht="12.75" customHeight="1">
      <c r="A255" s="19"/>
    </row>
    <row r="256" spans="1:1" ht="12.75" customHeight="1">
      <c r="A256" s="19"/>
    </row>
    <row r="257" spans="1:1" ht="12.75" customHeight="1">
      <c r="A257" s="19"/>
    </row>
    <row r="258" spans="1:1" ht="12.75" customHeight="1">
      <c r="A258" s="19"/>
    </row>
    <row r="259" spans="1:1" ht="12.75" customHeight="1">
      <c r="A259" s="19"/>
    </row>
    <row r="260" spans="1:1" ht="12.75" customHeight="1">
      <c r="A260" s="19"/>
    </row>
    <row r="261" spans="1:1" ht="12.75" customHeight="1">
      <c r="A261" s="19"/>
    </row>
    <row r="262" spans="1:1" ht="12.75" customHeight="1">
      <c r="A262" s="19"/>
    </row>
    <row r="263" spans="1:1" ht="12.75" customHeight="1">
      <c r="A263" s="19"/>
    </row>
    <row r="264" spans="1:1" ht="12.75" customHeight="1">
      <c r="A264" s="19"/>
    </row>
    <row r="265" spans="1:1" ht="12.75" customHeight="1">
      <c r="A265" s="19"/>
    </row>
    <row r="266" spans="1:1" ht="12.75" customHeight="1">
      <c r="A266" s="19"/>
    </row>
    <row r="267" spans="1:1" ht="12.75" customHeight="1">
      <c r="A267" s="19"/>
    </row>
    <row r="268" spans="1:1" ht="12.75" customHeight="1">
      <c r="A268" s="19"/>
    </row>
    <row r="269" spans="1:1" ht="12.75" customHeight="1">
      <c r="A269" s="19"/>
    </row>
    <row r="270" spans="1:1" ht="12.75" customHeight="1">
      <c r="A270" s="19"/>
    </row>
    <row r="271" spans="1:1" ht="12.75" customHeight="1">
      <c r="A271" s="19"/>
    </row>
    <row r="272" spans="1:1" ht="12.75" customHeight="1">
      <c r="A272" s="19"/>
    </row>
    <row r="273" spans="1:1" ht="12.75" customHeight="1">
      <c r="A273" s="19"/>
    </row>
    <row r="274" spans="1:1" ht="12.75" customHeight="1">
      <c r="A274" s="19"/>
    </row>
    <row r="275" spans="1:1" ht="12.75" customHeight="1">
      <c r="A275" s="19"/>
    </row>
    <row r="276" spans="1:1" ht="12.75" customHeight="1">
      <c r="A276" s="19"/>
    </row>
    <row r="277" spans="1:1" ht="12.75" customHeight="1">
      <c r="A277" s="19"/>
    </row>
    <row r="278" spans="1:1" ht="12.75" customHeight="1">
      <c r="A278" s="19"/>
    </row>
    <row r="279" spans="1:1" ht="12.75" customHeight="1">
      <c r="A279" s="19"/>
    </row>
    <row r="280" spans="1:1" ht="12.75" customHeight="1">
      <c r="A280" s="19"/>
    </row>
    <row r="281" spans="1:1" ht="12.75" customHeight="1">
      <c r="A281" s="19"/>
    </row>
    <row r="282" spans="1:1" ht="12.75" customHeight="1">
      <c r="A282" s="19"/>
    </row>
    <row r="283" spans="1:1" ht="12.75" customHeight="1">
      <c r="A283" s="19"/>
    </row>
    <row r="284" spans="1:1" ht="12.75" customHeight="1">
      <c r="A284" s="19"/>
    </row>
    <row r="285" spans="1:1" ht="12.75" customHeight="1">
      <c r="A285" s="19"/>
    </row>
    <row r="286" spans="1:1" ht="12.75" customHeight="1">
      <c r="A286" s="19"/>
    </row>
    <row r="287" spans="1:1" ht="12.75" customHeight="1">
      <c r="A287" s="19"/>
    </row>
    <row r="288" spans="1:1" ht="12.75" customHeight="1">
      <c r="A288" s="19"/>
    </row>
    <row r="289" spans="1:1" ht="12.75" customHeight="1">
      <c r="A289" s="19"/>
    </row>
    <row r="290" spans="1:1" ht="12.75" customHeight="1">
      <c r="A290" s="19"/>
    </row>
    <row r="291" spans="1:1" ht="12.75" customHeight="1">
      <c r="A291" s="19"/>
    </row>
    <row r="292" spans="1:1" ht="12.75" customHeight="1">
      <c r="A292" s="19"/>
    </row>
    <row r="293" spans="1:1" ht="12.75" customHeight="1">
      <c r="A293" s="19"/>
    </row>
    <row r="294" spans="1:1" ht="12.75" customHeight="1">
      <c r="A294" s="19"/>
    </row>
    <row r="295" spans="1:1" ht="12.75" customHeight="1">
      <c r="A295" s="19"/>
    </row>
    <row r="296" spans="1:1" ht="12.75" customHeight="1">
      <c r="A296" s="19"/>
    </row>
    <row r="297" spans="1:1" ht="12.75" customHeight="1">
      <c r="A297" s="19"/>
    </row>
    <row r="298" spans="1:1" ht="12.75" customHeight="1">
      <c r="A298" s="19"/>
    </row>
    <row r="299" spans="1:1" ht="12.75" customHeight="1">
      <c r="A299" s="19"/>
    </row>
    <row r="300" spans="1:1" ht="12.75" customHeight="1">
      <c r="A300" s="19"/>
    </row>
    <row r="301" spans="1:1" ht="12.75" customHeight="1">
      <c r="A301" s="19"/>
    </row>
    <row r="302" spans="1:1" ht="12.75" customHeight="1">
      <c r="A302" s="19"/>
    </row>
    <row r="303" spans="1:1" ht="12.75" customHeight="1">
      <c r="A303" s="19"/>
    </row>
    <row r="304" spans="1:1" ht="12.75" customHeight="1">
      <c r="A304" s="19"/>
    </row>
    <row r="305" spans="1:1" ht="12.75" customHeight="1">
      <c r="A305" s="19"/>
    </row>
    <row r="306" spans="1:1" ht="12.75" customHeight="1">
      <c r="A306" s="19"/>
    </row>
    <row r="307" spans="1:1" ht="12.75" customHeight="1">
      <c r="A307" s="19"/>
    </row>
    <row r="308" spans="1:1" ht="12.75" customHeight="1">
      <c r="A308" s="19"/>
    </row>
    <row r="309" spans="1:1" ht="12.75" customHeight="1">
      <c r="A309" s="19"/>
    </row>
    <row r="310" spans="1:1" ht="12.75" customHeight="1">
      <c r="A310" s="19"/>
    </row>
    <row r="311" spans="1:1" ht="12.75" customHeight="1">
      <c r="A311" s="19"/>
    </row>
    <row r="312" spans="1:1" ht="12.75" customHeight="1">
      <c r="A312" s="19"/>
    </row>
    <row r="313" spans="1:1" ht="12.75" customHeight="1">
      <c r="A313" s="19"/>
    </row>
    <row r="314" spans="1:1" ht="12.75" customHeight="1">
      <c r="A314" s="19"/>
    </row>
    <row r="315" spans="1:1" ht="12.75" customHeight="1">
      <c r="A315" s="19"/>
    </row>
    <row r="316" spans="1:1" ht="12.75" customHeight="1">
      <c r="A316" s="19"/>
    </row>
    <row r="317" spans="1:1" ht="12.75" customHeight="1">
      <c r="A317" s="19"/>
    </row>
    <row r="318" spans="1:1" ht="12.75" customHeight="1">
      <c r="A318" s="19"/>
    </row>
    <row r="319" spans="1:1" ht="12.75" customHeight="1">
      <c r="A319" s="19"/>
    </row>
    <row r="320" spans="1:1" ht="12.75" customHeight="1">
      <c r="A320" s="19"/>
    </row>
    <row r="321" spans="1:1" ht="12.75" customHeight="1">
      <c r="A321" s="19"/>
    </row>
    <row r="322" spans="1:1" ht="12.75" customHeight="1">
      <c r="A322" s="19"/>
    </row>
    <row r="323" spans="1:1" ht="12.75" customHeight="1">
      <c r="A323" s="19"/>
    </row>
    <row r="324" spans="1:1" ht="12.75" customHeight="1">
      <c r="A324" s="19"/>
    </row>
    <row r="325" spans="1:1" ht="12.75" customHeight="1">
      <c r="A325" s="19"/>
    </row>
    <row r="326" spans="1:1" ht="12.75" customHeight="1">
      <c r="A326" s="19"/>
    </row>
    <row r="327" spans="1:1" ht="12.75" customHeight="1">
      <c r="A327" s="19"/>
    </row>
    <row r="328" spans="1:1" ht="12.75" customHeight="1">
      <c r="A328" s="19"/>
    </row>
    <row r="329" spans="1:1" ht="12.75" customHeight="1">
      <c r="A329" s="19"/>
    </row>
    <row r="330" spans="1:1" ht="12.75" customHeight="1">
      <c r="A330" s="19"/>
    </row>
    <row r="331" spans="1:1" ht="12.75" customHeight="1">
      <c r="A331" s="19"/>
    </row>
    <row r="332" spans="1:1" ht="12.75" customHeight="1">
      <c r="A332" s="19"/>
    </row>
    <row r="333" spans="1:1" ht="12.75" customHeight="1">
      <c r="A333" s="19"/>
    </row>
    <row r="334" spans="1:1" ht="12.75" customHeight="1">
      <c r="A334" s="19"/>
    </row>
    <row r="335" spans="1:1" ht="12.75" customHeight="1">
      <c r="A335" s="19"/>
    </row>
    <row r="336" spans="1:1" ht="12.75" customHeight="1">
      <c r="A336" s="19"/>
    </row>
    <row r="337" spans="1:1" ht="12.75" customHeight="1">
      <c r="A337" s="19"/>
    </row>
    <row r="338" spans="1:1" ht="12.75" customHeight="1">
      <c r="A338" s="19"/>
    </row>
    <row r="339" spans="1:1" ht="12.75" customHeight="1">
      <c r="A339" s="19"/>
    </row>
    <row r="340" spans="1:1" ht="12.75" customHeight="1">
      <c r="A340" s="19"/>
    </row>
    <row r="341" spans="1:1" ht="12.75" customHeight="1">
      <c r="A341" s="19"/>
    </row>
    <row r="342" spans="1:1" ht="12.75" customHeight="1">
      <c r="A342" s="19"/>
    </row>
    <row r="343" spans="1:1" ht="12.75" customHeight="1">
      <c r="A343" s="19"/>
    </row>
    <row r="344" spans="1:1" ht="12.75" customHeight="1">
      <c r="A344" s="19"/>
    </row>
    <row r="345" spans="1:1" ht="12.75" customHeight="1">
      <c r="A345" s="19"/>
    </row>
    <row r="346" spans="1:1" ht="12.75" customHeight="1">
      <c r="A346" s="19"/>
    </row>
    <row r="347" spans="1:1" ht="12.75" customHeight="1">
      <c r="A347" s="19"/>
    </row>
    <row r="348" spans="1:1" ht="12.75" customHeight="1">
      <c r="A348" s="19"/>
    </row>
    <row r="349" spans="1:1" ht="12.75" customHeight="1">
      <c r="A349" s="19"/>
    </row>
    <row r="350" spans="1:1" ht="12.75" customHeight="1">
      <c r="A350" s="19"/>
    </row>
    <row r="351" spans="1:1" ht="12.75" customHeight="1">
      <c r="A351" s="19"/>
    </row>
    <row r="352" spans="1:1" ht="12.75" customHeight="1">
      <c r="A352" s="19"/>
    </row>
    <row r="353" spans="1:1" ht="12.75" customHeight="1">
      <c r="A353" s="19"/>
    </row>
    <row r="354" spans="1:1" ht="12.75" customHeight="1">
      <c r="A354" s="19"/>
    </row>
    <row r="355" spans="1:1" ht="12.75" customHeight="1">
      <c r="A355" s="19"/>
    </row>
    <row r="356" spans="1:1" ht="12.75" customHeight="1">
      <c r="A356" s="19"/>
    </row>
    <row r="357" spans="1:1" ht="12.75" customHeight="1">
      <c r="A357" s="19"/>
    </row>
    <row r="358" spans="1:1" ht="12.75" customHeight="1">
      <c r="A358" s="19"/>
    </row>
    <row r="359" spans="1:1" ht="12.75" customHeight="1">
      <c r="A359" s="19"/>
    </row>
    <row r="360" spans="1:1" ht="12.75" customHeight="1">
      <c r="A360" s="19"/>
    </row>
    <row r="361" spans="1:1" ht="12.75" customHeight="1">
      <c r="A361" s="19"/>
    </row>
    <row r="362" spans="1:1" ht="12.75" customHeight="1">
      <c r="A362" s="19"/>
    </row>
    <row r="363" spans="1:1" ht="12.75" customHeight="1">
      <c r="A363" s="19"/>
    </row>
    <row r="364" spans="1:1" ht="12.75" customHeight="1">
      <c r="A364" s="19"/>
    </row>
    <row r="365" spans="1:1" ht="12.75" customHeight="1">
      <c r="A365" s="19"/>
    </row>
    <row r="366" spans="1:1" ht="12.75" customHeight="1">
      <c r="A366" s="19"/>
    </row>
    <row r="367" spans="1:1" ht="12.75" customHeight="1">
      <c r="A367" s="19"/>
    </row>
    <row r="368" spans="1:1" ht="12.75" customHeight="1">
      <c r="A368" s="19"/>
    </row>
    <row r="369" spans="1:1" ht="12.75" customHeight="1">
      <c r="A369" s="19"/>
    </row>
    <row r="370" spans="1:1" ht="12.75" customHeight="1">
      <c r="A370" s="19"/>
    </row>
    <row r="371" spans="1:1" ht="12.75" customHeight="1">
      <c r="A371" s="19"/>
    </row>
    <row r="372" spans="1:1" ht="12.75" customHeight="1">
      <c r="A372" s="19"/>
    </row>
    <row r="373" spans="1:1" ht="12.75" customHeight="1">
      <c r="A373" s="19"/>
    </row>
    <row r="374" spans="1:1" ht="12.75" customHeight="1">
      <c r="A374" s="19"/>
    </row>
    <row r="375" spans="1:1" ht="12.75" customHeight="1">
      <c r="A375" s="19"/>
    </row>
    <row r="376" spans="1:1" ht="12.75" customHeight="1">
      <c r="A376" s="19"/>
    </row>
    <row r="377" spans="1:1" ht="12.75" customHeight="1">
      <c r="A377" s="19"/>
    </row>
    <row r="378" spans="1:1" ht="12.75" customHeight="1">
      <c r="A378" s="19"/>
    </row>
    <row r="379" spans="1:1" ht="12.75" customHeight="1">
      <c r="A379" s="19"/>
    </row>
    <row r="380" spans="1:1" ht="12.75" customHeight="1">
      <c r="A380" s="19"/>
    </row>
    <row r="381" spans="1:1" ht="12.75" customHeight="1">
      <c r="A381" s="19"/>
    </row>
    <row r="382" spans="1:1" ht="12.75" customHeight="1">
      <c r="A382" s="19"/>
    </row>
    <row r="383" spans="1:1" ht="12.75" customHeight="1">
      <c r="A383" s="19"/>
    </row>
    <row r="384" spans="1:1" ht="12.75" customHeight="1">
      <c r="A384" s="19"/>
    </row>
    <row r="385" spans="1:1" ht="12.75" customHeight="1">
      <c r="A385" s="19"/>
    </row>
    <row r="386" spans="1:1" ht="12.75" customHeight="1">
      <c r="A386" s="19"/>
    </row>
    <row r="387" spans="1:1" ht="12.75" customHeight="1">
      <c r="A387" s="19"/>
    </row>
    <row r="388" spans="1:1" ht="12.75" customHeight="1">
      <c r="A388" s="19"/>
    </row>
    <row r="389" spans="1:1" ht="12.75" customHeight="1">
      <c r="A389" s="19"/>
    </row>
    <row r="390" spans="1:1" ht="12.75" customHeight="1">
      <c r="A390" s="19"/>
    </row>
    <row r="391" spans="1:1" ht="12.75" customHeight="1">
      <c r="A391" s="19"/>
    </row>
    <row r="392" spans="1:1" ht="12.75" customHeight="1">
      <c r="A392" s="19"/>
    </row>
    <row r="393" spans="1:1" ht="12.75" customHeight="1">
      <c r="A393" s="19"/>
    </row>
    <row r="394" spans="1:1" ht="12.75" customHeight="1">
      <c r="A394" s="19"/>
    </row>
    <row r="395" spans="1:1" ht="12.75" customHeight="1">
      <c r="A395" s="19"/>
    </row>
    <row r="396" spans="1:1" ht="12.75" customHeight="1">
      <c r="A396" s="19"/>
    </row>
    <row r="397" spans="1:1" ht="12.75" customHeight="1">
      <c r="A397" s="19"/>
    </row>
    <row r="398" spans="1:1" ht="12.75" customHeight="1">
      <c r="A398" s="19"/>
    </row>
    <row r="399" spans="1:1" ht="12.75" customHeight="1">
      <c r="A399" s="19"/>
    </row>
    <row r="400" spans="1:1" ht="12.75" customHeight="1">
      <c r="A400" s="19"/>
    </row>
    <row r="401" spans="1:1" ht="12.75" customHeight="1">
      <c r="A401" s="19"/>
    </row>
    <row r="402" spans="1:1" ht="12.75" customHeight="1">
      <c r="A402" s="19"/>
    </row>
    <row r="403" spans="1:1" ht="12.75" customHeight="1">
      <c r="A403" s="19"/>
    </row>
    <row r="404" spans="1:1" ht="12.75" customHeight="1">
      <c r="A404" s="19"/>
    </row>
    <row r="405" spans="1:1" ht="12.75" customHeight="1">
      <c r="A405" s="19"/>
    </row>
    <row r="406" spans="1:1" ht="12.75" customHeight="1">
      <c r="A406" s="19"/>
    </row>
    <row r="407" spans="1:1" ht="12.75" customHeight="1">
      <c r="A407" s="19"/>
    </row>
    <row r="408" spans="1:1" ht="12.75" customHeight="1">
      <c r="A408" s="19"/>
    </row>
    <row r="409" spans="1:1" ht="12.75" customHeight="1">
      <c r="A409" s="19"/>
    </row>
    <row r="410" spans="1:1" ht="12.75" customHeight="1">
      <c r="A410" s="19"/>
    </row>
    <row r="411" spans="1:1" ht="12.75" customHeight="1">
      <c r="A411" s="19"/>
    </row>
    <row r="412" spans="1:1" ht="12.75" customHeight="1">
      <c r="A412" s="19"/>
    </row>
    <row r="413" spans="1:1" ht="12.75" customHeight="1">
      <c r="A413" s="19"/>
    </row>
    <row r="414" spans="1:1" ht="12.75" customHeight="1">
      <c r="A414" s="19"/>
    </row>
    <row r="415" spans="1:1" ht="12.75" customHeight="1">
      <c r="A415" s="19"/>
    </row>
    <row r="416" spans="1:1" ht="12.75" customHeight="1">
      <c r="A416" s="19"/>
    </row>
    <row r="417" spans="1:1" ht="12.75" customHeight="1">
      <c r="A417" s="19"/>
    </row>
    <row r="418" spans="1:1" ht="12.75" customHeight="1">
      <c r="A418" s="19"/>
    </row>
    <row r="419" spans="1:1" ht="12.75" customHeight="1">
      <c r="A419" s="19"/>
    </row>
    <row r="420" spans="1:1" ht="12.75" customHeight="1">
      <c r="A420" s="19"/>
    </row>
    <row r="421" spans="1:1" ht="12.75" customHeight="1">
      <c r="A421" s="19"/>
    </row>
    <row r="422" spans="1:1" ht="12.75" customHeight="1">
      <c r="A422" s="19"/>
    </row>
    <row r="423" spans="1:1" ht="12.75" customHeight="1">
      <c r="A423" s="19"/>
    </row>
    <row r="424" spans="1:1" ht="12.75" customHeight="1">
      <c r="A424" s="19"/>
    </row>
    <row r="425" spans="1:1" ht="12.75" customHeight="1">
      <c r="A425" s="19"/>
    </row>
    <row r="426" spans="1:1" ht="12.75" customHeight="1">
      <c r="A426" s="19"/>
    </row>
    <row r="427" spans="1:1" ht="12.75" customHeight="1">
      <c r="A427" s="19"/>
    </row>
    <row r="428" spans="1:1" ht="12.75" customHeight="1">
      <c r="A428" s="19"/>
    </row>
    <row r="429" spans="1:1" ht="12.75" customHeight="1">
      <c r="A429" s="19"/>
    </row>
    <row r="430" spans="1:1" ht="12.75" customHeight="1">
      <c r="A430" s="19"/>
    </row>
    <row r="431" spans="1:1" ht="12.75" customHeight="1">
      <c r="A431" s="19"/>
    </row>
    <row r="432" spans="1:1" ht="12.75" customHeight="1">
      <c r="A432" s="19"/>
    </row>
    <row r="433" spans="1:1" ht="12.75" customHeight="1">
      <c r="A433" s="19"/>
    </row>
    <row r="434" spans="1:1" ht="12.75" customHeight="1">
      <c r="A434" s="19"/>
    </row>
    <row r="435" spans="1:1" ht="12.75" customHeight="1">
      <c r="A435" s="19"/>
    </row>
    <row r="436" spans="1:1" ht="12.75" customHeight="1">
      <c r="A436" s="19"/>
    </row>
    <row r="437" spans="1:1" ht="12.75" customHeight="1">
      <c r="A437" s="19"/>
    </row>
    <row r="438" spans="1:1" ht="12.75" customHeight="1">
      <c r="A438" s="19"/>
    </row>
    <row r="439" spans="1:1" ht="12.75" customHeight="1">
      <c r="A439" s="19"/>
    </row>
    <row r="440" spans="1:1" ht="12.75" customHeight="1">
      <c r="A440" s="19"/>
    </row>
    <row r="441" spans="1:1" ht="12.75" customHeight="1">
      <c r="A441" s="19"/>
    </row>
    <row r="442" spans="1:1" ht="12.75" customHeight="1">
      <c r="A442" s="19"/>
    </row>
    <row r="443" spans="1:1" ht="12.75" customHeight="1">
      <c r="A443" s="19"/>
    </row>
    <row r="444" spans="1:1" ht="12.75" customHeight="1">
      <c r="A444" s="19"/>
    </row>
    <row r="445" spans="1:1" ht="12.75" customHeight="1">
      <c r="A445" s="19"/>
    </row>
    <row r="446" spans="1:1" ht="12.75" customHeight="1">
      <c r="A446" s="19"/>
    </row>
    <row r="447" spans="1:1" ht="12.75" customHeight="1">
      <c r="A447" s="19"/>
    </row>
    <row r="448" spans="1:1" ht="12.75" customHeight="1">
      <c r="A448" s="19"/>
    </row>
    <row r="449" spans="1:1" ht="12.75" customHeight="1">
      <c r="A449" s="19"/>
    </row>
    <row r="450" spans="1:1" ht="12.75" customHeight="1">
      <c r="A450" s="19"/>
    </row>
    <row r="451" spans="1:1" ht="12.75" customHeight="1">
      <c r="A451" s="19"/>
    </row>
    <row r="452" spans="1:1" ht="12.75" customHeight="1">
      <c r="A452" s="19"/>
    </row>
    <row r="453" spans="1:1" ht="12.75" customHeight="1">
      <c r="A453" s="19"/>
    </row>
    <row r="454" spans="1:1" ht="12.75" customHeight="1">
      <c r="A454" s="19"/>
    </row>
    <row r="455" spans="1:1" ht="12.75" customHeight="1">
      <c r="A455" s="19"/>
    </row>
    <row r="456" spans="1:1" ht="12.75" customHeight="1">
      <c r="A456" s="19"/>
    </row>
    <row r="457" spans="1:1" ht="12.75" customHeight="1">
      <c r="A457" s="19"/>
    </row>
    <row r="458" spans="1:1" ht="12.75" customHeight="1">
      <c r="A458" s="19"/>
    </row>
    <row r="459" spans="1:1" ht="12.75" customHeight="1">
      <c r="A459" s="19"/>
    </row>
    <row r="460" spans="1:1" ht="12.75" customHeight="1">
      <c r="A460" s="19"/>
    </row>
    <row r="461" spans="1:1" ht="12.75" customHeight="1">
      <c r="A461" s="19"/>
    </row>
    <row r="462" spans="1:1" ht="12.75" customHeight="1">
      <c r="A462" s="19"/>
    </row>
    <row r="463" spans="1:1" ht="12.75" customHeight="1">
      <c r="A463" s="19"/>
    </row>
    <row r="464" spans="1:1" ht="12.75" customHeight="1">
      <c r="A464" s="19"/>
    </row>
    <row r="465" spans="1:1" ht="12.75" customHeight="1">
      <c r="A465" s="19"/>
    </row>
    <row r="466" spans="1:1" ht="12.75" customHeight="1">
      <c r="A466" s="19"/>
    </row>
    <row r="467" spans="1:1" ht="12.75" customHeight="1">
      <c r="A467" s="19"/>
    </row>
    <row r="468" spans="1:1" ht="12.75" customHeight="1">
      <c r="A468" s="19"/>
    </row>
    <row r="469" spans="1:1" ht="12.75" customHeight="1">
      <c r="A469" s="19"/>
    </row>
    <row r="470" spans="1:1" ht="12.75" customHeight="1">
      <c r="A470" s="19"/>
    </row>
    <row r="471" spans="1:1" ht="12.75" customHeight="1">
      <c r="A471" s="19"/>
    </row>
    <row r="472" spans="1:1" ht="12.75" customHeight="1">
      <c r="A472" s="19"/>
    </row>
    <row r="473" spans="1:1" ht="12.75" customHeight="1">
      <c r="A473" s="19"/>
    </row>
    <row r="474" spans="1:1" ht="12.75" customHeight="1">
      <c r="A474" s="19"/>
    </row>
    <row r="475" spans="1:1" ht="12.75" customHeight="1">
      <c r="A475" s="19"/>
    </row>
    <row r="476" spans="1:1" ht="12.75" customHeight="1">
      <c r="A476" s="19"/>
    </row>
    <row r="477" spans="1:1" ht="12.75" customHeight="1">
      <c r="A477" s="19"/>
    </row>
    <row r="478" spans="1:1" ht="12.75" customHeight="1">
      <c r="A478" s="19"/>
    </row>
    <row r="479" spans="1:1" ht="12.75" customHeight="1">
      <c r="A479" s="19"/>
    </row>
    <row r="480" spans="1:1" ht="12.75" customHeight="1">
      <c r="A480" s="19"/>
    </row>
    <row r="481" spans="1:1" ht="12.75" customHeight="1">
      <c r="A481" s="19"/>
    </row>
    <row r="482" spans="1:1" ht="12.75" customHeight="1">
      <c r="A482" s="19"/>
    </row>
    <row r="483" spans="1:1" ht="12.75" customHeight="1">
      <c r="A483" s="19"/>
    </row>
    <row r="484" spans="1:1" ht="12.75" customHeight="1">
      <c r="A484" s="19"/>
    </row>
    <row r="485" spans="1:1" ht="12.75" customHeight="1">
      <c r="A485" s="19"/>
    </row>
    <row r="486" spans="1:1" ht="12.75" customHeight="1">
      <c r="A486" s="19"/>
    </row>
    <row r="487" spans="1:1" ht="12.75" customHeight="1">
      <c r="A487" s="19"/>
    </row>
    <row r="488" spans="1:1" ht="12.75" customHeight="1">
      <c r="A488" s="19"/>
    </row>
    <row r="489" spans="1:1" ht="12.75" customHeight="1">
      <c r="A489" s="19"/>
    </row>
    <row r="490" spans="1:1" ht="12.75" customHeight="1">
      <c r="A490" s="19"/>
    </row>
    <row r="491" spans="1:1" ht="12.75" customHeight="1">
      <c r="A491" s="19"/>
    </row>
    <row r="492" spans="1:1" ht="12.75" customHeight="1">
      <c r="A492" s="19"/>
    </row>
    <row r="493" spans="1:1" ht="12.75" customHeight="1">
      <c r="A493" s="19"/>
    </row>
    <row r="494" spans="1:1" ht="12.75" customHeight="1">
      <c r="A494" s="19"/>
    </row>
    <row r="495" spans="1:1" ht="12.75" customHeight="1">
      <c r="A495" s="19"/>
    </row>
    <row r="496" spans="1:1" ht="12.75" customHeight="1">
      <c r="A496" s="19"/>
    </row>
    <row r="497" spans="1:1" ht="12.75" customHeight="1">
      <c r="A497" s="19"/>
    </row>
    <row r="498" spans="1:1" ht="12.75" customHeight="1">
      <c r="A498" s="19"/>
    </row>
    <row r="499" spans="1:1" ht="12.75" customHeight="1">
      <c r="A499" s="19"/>
    </row>
    <row r="500" spans="1:1" ht="12.75" customHeight="1">
      <c r="A500" s="19"/>
    </row>
    <row r="501" spans="1:1" ht="12.75" customHeight="1">
      <c r="A501" s="19"/>
    </row>
    <row r="502" spans="1:1" ht="12.75" customHeight="1">
      <c r="A502" s="19"/>
    </row>
    <row r="503" spans="1:1" ht="12.75" customHeight="1">
      <c r="A503" s="19"/>
    </row>
    <row r="504" spans="1:1" ht="12.75" customHeight="1">
      <c r="A504" s="19"/>
    </row>
    <row r="505" spans="1:1" ht="12.75" customHeight="1">
      <c r="A505" s="19"/>
    </row>
    <row r="506" spans="1:1" ht="12.75" customHeight="1">
      <c r="A506" s="19"/>
    </row>
    <row r="507" spans="1:1" ht="12.75" customHeight="1">
      <c r="A507" s="19"/>
    </row>
    <row r="508" spans="1:1" ht="12.75" customHeight="1">
      <c r="A508" s="19"/>
    </row>
    <row r="509" spans="1:1" ht="12.75" customHeight="1">
      <c r="A509" s="19"/>
    </row>
    <row r="510" spans="1:1" ht="12.75" customHeight="1">
      <c r="A510" s="19"/>
    </row>
    <row r="511" spans="1:1" ht="12.75" customHeight="1">
      <c r="A511" s="19"/>
    </row>
    <row r="512" spans="1:1" ht="12.75" customHeight="1">
      <c r="A512" s="19"/>
    </row>
    <row r="513" spans="1:1" ht="12.75" customHeight="1">
      <c r="A513" s="19"/>
    </row>
    <row r="514" spans="1:1" ht="12.75" customHeight="1">
      <c r="A514" s="19"/>
    </row>
    <row r="515" spans="1:1" ht="12.75" customHeight="1">
      <c r="A515" s="19"/>
    </row>
    <row r="516" spans="1:1" ht="12.75" customHeight="1">
      <c r="A516" s="19"/>
    </row>
    <row r="517" spans="1:1" ht="12.75" customHeight="1">
      <c r="A517" s="19"/>
    </row>
    <row r="518" spans="1:1" ht="12.75" customHeight="1">
      <c r="A518" s="19"/>
    </row>
    <row r="519" spans="1:1" ht="12.75" customHeight="1">
      <c r="A519" s="19"/>
    </row>
    <row r="520" spans="1:1" ht="12.75" customHeight="1">
      <c r="A520" s="19"/>
    </row>
    <row r="521" spans="1:1" ht="12.75" customHeight="1">
      <c r="A521" s="19"/>
    </row>
    <row r="522" spans="1:1" ht="12.75" customHeight="1">
      <c r="A522" s="19"/>
    </row>
    <row r="523" spans="1:1" ht="12.75" customHeight="1">
      <c r="A523" s="19"/>
    </row>
    <row r="524" spans="1:1" ht="12.75" customHeight="1">
      <c r="A524" s="19"/>
    </row>
    <row r="525" spans="1:1" ht="12.75" customHeight="1">
      <c r="A525" s="19"/>
    </row>
    <row r="526" spans="1:1" ht="12.75" customHeight="1">
      <c r="A526" s="19"/>
    </row>
    <row r="527" spans="1:1" ht="12.75" customHeight="1">
      <c r="A527" s="19"/>
    </row>
    <row r="528" spans="1:1" ht="12.75" customHeight="1">
      <c r="A528" s="19"/>
    </row>
    <row r="529" spans="1:1" ht="12.75" customHeight="1">
      <c r="A529" s="19"/>
    </row>
    <row r="530" spans="1:1" ht="12.75" customHeight="1">
      <c r="A530" s="19"/>
    </row>
    <row r="531" spans="1:1" ht="12.75" customHeight="1">
      <c r="A531" s="19"/>
    </row>
    <row r="532" spans="1:1" ht="12.75" customHeight="1">
      <c r="A532" s="19"/>
    </row>
    <row r="533" spans="1:1" ht="12.75" customHeight="1">
      <c r="A533" s="19"/>
    </row>
    <row r="534" spans="1:1" ht="12.75" customHeight="1">
      <c r="A534" s="19"/>
    </row>
    <row r="535" spans="1:1" ht="12.75" customHeight="1">
      <c r="A535" s="19"/>
    </row>
    <row r="536" spans="1:1" ht="12.75" customHeight="1">
      <c r="A536" s="19"/>
    </row>
    <row r="537" spans="1:1" ht="12.75" customHeight="1">
      <c r="A537" s="19"/>
    </row>
    <row r="538" spans="1:1" ht="12.75" customHeight="1">
      <c r="A538" s="19"/>
    </row>
    <row r="539" spans="1:1" ht="12.75" customHeight="1">
      <c r="A539" s="19"/>
    </row>
    <row r="540" spans="1:1" ht="12.75" customHeight="1">
      <c r="A540" s="19"/>
    </row>
    <row r="541" spans="1:1" ht="12.75" customHeight="1">
      <c r="A541" s="19"/>
    </row>
    <row r="542" spans="1:1" ht="12.75" customHeight="1">
      <c r="A542" s="19"/>
    </row>
    <row r="543" spans="1:1" ht="12.75" customHeight="1">
      <c r="A543" s="19"/>
    </row>
    <row r="544" spans="1:1" ht="12.75" customHeight="1">
      <c r="A544" s="19"/>
    </row>
    <row r="545" spans="1:1" ht="12.75" customHeight="1">
      <c r="A545" s="19"/>
    </row>
    <row r="546" spans="1:1" ht="12.75" customHeight="1">
      <c r="A546" s="19"/>
    </row>
    <row r="547" spans="1:1" ht="12.75" customHeight="1">
      <c r="A547" s="19"/>
    </row>
    <row r="548" spans="1:1" ht="12.75" customHeight="1">
      <c r="A548" s="19"/>
    </row>
    <row r="549" spans="1:1" ht="12.75" customHeight="1">
      <c r="A549" s="19"/>
    </row>
    <row r="550" spans="1:1" ht="12.75" customHeight="1">
      <c r="A550" s="19"/>
    </row>
    <row r="551" spans="1:1" ht="12.75" customHeight="1">
      <c r="A551" s="19"/>
    </row>
    <row r="552" spans="1:1" ht="12.75" customHeight="1">
      <c r="A552" s="19"/>
    </row>
    <row r="553" spans="1:1" ht="12.75" customHeight="1">
      <c r="A553" s="19"/>
    </row>
    <row r="554" spans="1:1" ht="12.75" customHeight="1">
      <c r="A554" s="19"/>
    </row>
    <row r="555" spans="1:1" ht="12.75" customHeight="1">
      <c r="A555" s="19"/>
    </row>
    <row r="556" spans="1:1" ht="12.75" customHeight="1">
      <c r="A556" s="19"/>
    </row>
    <row r="557" spans="1:1" ht="12.75" customHeight="1">
      <c r="A557" s="19"/>
    </row>
    <row r="558" spans="1:1" ht="12.75" customHeight="1">
      <c r="A558" s="19"/>
    </row>
    <row r="559" spans="1:1" ht="12.75" customHeight="1">
      <c r="A559" s="19"/>
    </row>
    <row r="560" spans="1:1" ht="12.75" customHeight="1">
      <c r="A560" s="19"/>
    </row>
    <row r="561" spans="1:1" ht="12.75" customHeight="1">
      <c r="A561" s="19"/>
    </row>
    <row r="562" spans="1:1" ht="12.75" customHeight="1">
      <c r="A562" s="19"/>
    </row>
    <row r="563" spans="1:1" ht="12.75" customHeight="1">
      <c r="A563" s="19"/>
    </row>
    <row r="564" spans="1:1" ht="12.75" customHeight="1">
      <c r="A564" s="19"/>
    </row>
    <row r="565" spans="1:1" ht="12.75" customHeight="1">
      <c r="A565" s="19"/>
    </row>
    <row r="566" spans="1:1" ht="12.75" customHeight="1">
      <c r="A566" s="19"/>
    </row>
    <row r="567" spans="1:1" ht="12.75" customHeight="1">
      <c r="A567" s="19"/>
    </row>
    <row r="568" spans="1:1" ht="12.75" customHeight="1">
      <c r="A568" s="19"/>
    </row>
    <row r="569" spans="1:1" ht="12.75" customHeight="1">
      <c r="A569" s="19"/>
    </row>
    <row r="570" spans="1:1" ht="12.75" customHeight="1">
      <c r="A570" s="19"/>
    </row>
    <row r="571" spans="1:1" ht="12.75" customHeight="1">
      <c r="A571" s="19"/>
    </row>
    <row r="572" spans="1:1" ht="12.75" customHeight="1">
      <c r="A572" s="19"/>
    </row>
    <row r="573" spans="1:1" ht="12.75" customHeight="1">
      <c r="A573" s="19"/>
    </row>
    <row r="574" spans="1:1" ht="12.75" customHeight="1">
      <c r="A574" s="19"/>
    </row>
    <row r="575" spans="1:1" ht="12.75" customHeight="1">
      <c r="A575" s="19"/>
    </row>
    <row r="576" spans="1:1" ht="12.75" customHeight="1">
      <c r="A576" s="19"/>
    </row>
    <row r="577" spans="1:1" ht="12.75" customHeight="1">
      <c r="A577" s="19"/>
    </row>
    <row r="578" spans="1:1" ht="12.75" customHeight="1">
      <c r="A578" s="19"/>
    </row>
    <row r="579" spans="1:1" ht="12.75" customHeight="1">
      <c r="A579" s="19"/>
    </row>
    <row r="580" spans="1:1" ht="12.75" customHeight="1">
      <c r="A580" s="19"/>
    </row>
    <row r="581" spans="1:1" ht="12.75" customHeight="1">
      <c r="A581" s="19"/>
    </row>
    <row r="582" spans="1:1" ht="12.75" customHeight="1">
      <c r="A582" s="19"/>
    </row>
    <row r="583" spans="1:1" ht="12.75" customHeight="1">
      <c r="A583" s="19"/>
    </row>
    <row r="584" spans="1:1" ht="12.75" customHeight="1">
      <c r="A584" s="19"/>
    </row>
    <row r="585" spans="1:1" ht="12.75" customHeight="1">
      <c r="A585" s="19"/>
    </row>
    <row r="586" spans="1:1" ht="12.75" customHeight="1">
      <c r="A586" s="19"/>
    </row>
    <row r="587" spans="1:1" ht="12.75" customHeight="1">
      <c r="A587" s="19"/>
    </row>
    <row r="588" spans="1:1" ht="12.75" customHeight="1">
      <c r="A588" s="19"/>
    </row>
    <row r="589" spans="1:1" ht="12.75" customHeight="1">
      <c r="A589" s="19"/>
    </row>
    <row r="590" spans="1:1" ht="12.75" customHeight="1">
      <c r="A590" s="19"/>
    </row>
    <row r="591" spans="1:1" ht="12.75" customHeight="1">
      <c r="A591" s="19"/>
    </row>
    <row r="592" spans="1:1" ht="12.75" customHeight="1">
      <c r="A592" s="19"/>
    </row>
    <row r="593" spans="1:1" ht="12.75" customHeight="1">
      <c r="A593" s="19"/>
    </row>
    <row r="594" spans="1:1" ht="12.75" customHeight="1">
      <c r="A594" s="19"/>
    </row>
    <row r="595" spans="1:1" ht="12.75" customHeight="1">
      <c r="A595" s="19"/>
    </row>
    <row r="596" spans="1:1" ht="12.75" customHeight="1">
      <c r="A596" s="19"/>
    </row>
    <row r="597" spans="1:1" ht="12.75" customHeight="1">
      <c r="A597" s="19"/>
    </row>
    <row r="598" spans="1:1" ht="12.75" customHeight="1">
      <c r="A598" s="19"/>
    </row>
    <row r="599" spans="1:1" ht="12.75" customHeight="1">
      <c r="A599" s="19"/>
    </row>
    <row r="600" spans="1:1" ht="12.75" customHeight="1">
      <c r="A600" s="19"/>
    </row>
    <row r="601" spans="1:1" ht="12.75" customHeight="1">
      <c r="A601" s="19"/>
    </row>
    <row r="602" spans="1:1" ht="12.75" customHeight="1">
      <c r="A602" s="19"/>
    </row>
    <row r="603" spans="1:1" ht="12.75" customHeight="1">
      <c r="A603" s="19"/>
    </row>
    <row r="604" spans="1:1" ht="12.75" customHeight="1">
      <c r="A604" s="19"/>
    </row>
    <row r="605" spans="1:1" ht="12.75" customHeight="1">
      <c r="A605" s="19"/>
    </row>
    <row r="606" spans="1:1" ht="12.75" customHeight="1">
      <c r="A606" s="19"/>
    </row>
    <row r="607" spans="1:1" ht="12.75" customHeight="1">
      <c r="A607" s="19"/>
    </row>
    <row r="608" spans="1:1" ht="12.75" customHeight="1">
      <c r="A608" s="19"/>
    </row>
    <row r="609" spans="1:1" ht="12.75" customHeight="1">
      <c r="A609" s="19"/>
    </row>
    <row r="610" spans="1:1" ht="12.75" customHeight="1">
      <c r="A610" s="19"/>
    </row>
    <row r="611" spans="1:1" ht="12.75" customHeight="1">
      <c r="A611" s="19"/>
    </row>
    <row r="612" spans="1:1" ht="12.75" customHeight="1">
      <c r="A612" s="19"/>
    </row>
    <row r="613" spans="1:1" ht="12.75" customHeight="1">
      <c r="A613" s="19"/>
    </row>
    <row r="614" spans="1:1" ht="12.75" customHeight="1">
      <c r="A614" s="19"/>
    </row>
    <row r="615" spans="1:1" ht="12.75" customHeight="1">
      <c r="A615" s="19"/>
    </row>
    <row r="616" spans="1:1" ht="12.75" customHeight="1">
      <c r="A616" s="19"/>
    </row>
    <row r="617" spans="1:1" ht="12.75" customHeight="1">
      <c r="A617" s="19"/>
    </row>
    <row r="618" spans="1:1" ht="12.75" customHeight="1">
      <c r="A618" s="19"/>
    </row>
    <row r="619" spans="1:1" ht="12.75" customHeight="1">
      <c r="A619" s="19"/>
    </row>
    <row r="620" spans="1:1" ht="12.75" customHeight="1">
      <c r="A620" s="19"/>
    </row>
    <row r="621" spans="1:1" ht="12.75" customHeight="1">
      <c r="A621" s="19"/>
    </row>
    <row r="622" spans="1:1" ht="12.75" customHeight="1">
      <c r="A622" s="19"/>
    </row>
    <row r="623" spans="1:1" ht="12.75" customHeight="1">
      <c r="A623" s="19"/>
    </row>
    <row r="624" spans="1:1" ht="12.75" customHeight="1">
      <c r="A624" s="19"/>
    </row>
    <row r="625" spans="1:1" ht="12.75" customHeight="1">
      <c r="A625" s="19"/>
    </row>
    <row r="626" spans="1:1" ht="12.75" customHeight="1">
      <c r="A626" s="19"/>
    </row>
    <row r="627" spans="1:1" ht="12.75" customHeight="1">
      <c r="A627" s="19"/>
    </row>
    <row r="628" spans="1:1" ht="12.75" customHeight="1">
      <c r="A628" s="19"/>
    </row>
    <row r="629" spans="1:1" ht="12.75" customHeight="1">
      <c r="A629" s="19"/>
    </row>
    <row r="630" spans="1:1" ht="12.75" customHeight="1">
      <c r="A630" s="19"/>
    </row>
    <row r="631" spans="1:1" ht="12.75" customHeight="1">
      <c r="A631" s="19"/>
    </row>
    <row r="632" spans="1:1" ht="12.75" customHeight="1">
      <c r="A632" s="19"/>
    </row>
    <row r="633" spans="1:1" ht="12.75" customHeight="1">
      <c r="A633" s="19"/>
    </row>
    <row r="634" spans="1:1" ht="12.75" customHeight="1">
      <c r="A634" s="19"/>
    </row>
    <row r="635" spans="1:1" ht="12.75" customHeight="1">
      <c r="A635" s="19"/>
    </row>
    <row r="636" spans="1:1" ht="12.75" customHeight="1">
      <c r="A636" s="19"/>
    </row>
    <row r="637" spans="1:1" ht="12.75" customHeight="1">
      <c r="A637" s="19"/>
    </row>
    <row r="638" spans="1:1" ht="12.75" customHeight="1">
      <c r="A638" s="19"/>
    </row>
    <row r="639" spans="1:1" ht="12.75" customHeight="1">
      <c r="A639" s="19"/>
    </row>
    <row r="640" spans="1:1" ht="12.75" customHeight="1">
      <c r="A640" s="19"/>
    </row>
    <row r="641" spans="1:1" ht="12.75" customHeight="1">
      <c r="A641" s="19"/>
    </row>
    <row r="642" spans="1:1" ht="12.75" customHeight="1">
      <c r="A642" s="19"/>
    </row>
    <row r="643" spans="1:1" ht="12.75" customHeight="1">
      <c r="A643" s="19"/>
    </row>
    <row r="644" spans="1:1" ht="12.75" customHeight="1">
      <c r="A644" s="19"/>
    </row>
    <row r="645" spans="1:1" ht="12.75" customHeight="1">
      <c r="A645" s="19"/>
    </row>
    <row r="646" spans="1:1" ht="12.75" customHeight="1">
      <c r="A646" s="19"/>
    </row>
    <row r="647" spans="1:1" ht="12.75" customHeight="1">
      <c r="A647" s="19"/>
    </row>
    <row r="648" spans="1:1" ht="12.75" customHeight="1">
      <c r="A648" s="19"/>
    </row>
    <row r="649" spans="1:1" ht="12.75" customHeight="1">
      <c r="A649" s="19"/>
    </row>
    <row r="650" spans="1:1" ht="12.75" customHeight="1">
      <c r="A650" s="19"/>
    </row>
    <row r="651" spans="1:1" ht="12.75" customHeight="1">
      <c r="A651" s="19"/>
    </row>
    <row r="652" spans="1:1" ht="12.75" customHeight="1">
      <c r="A652" s="19"/>
    </row>
    <row r="653" spans="1:1" ht="12.75" customHeight="1">
      <c r="A653" s="19"/>
    </row>
    <row r="654" spans="1:1" ht="12.75" customHeight="1">
      <c r="A654" s="19"/>
    </row>
    <row r="655" spans="1:1" ht="12.75" customHeight="1">
      <c r="A655" s="19"/>
    </row>
    <row r="656" spans="1:1" ht="12.75" customHeight="1">
      <c r="A656" s="19"/>
    </row>
    <row r="657" spans="1:1" ht="12.75" customHeight="1">
      <c r="A657" s="19"/>
    </row>
    <row r="658" spans="1:1" ht="12.75" customHeight="1">
      <c r="A658" s="19"/>
    </row>
    <row r="659" spans="1:1" ht="12.75" customHeight="1">
      <c r="A659" s="19"/>
    </row>
    <row r="660" spans="1:1" ht="12.75" customHeight="1">
      <c r="A660" s="19"/>
    </row>
    <row r="661" spans="1:1" ht="12.75" customHeight="1">
      <c r="A661" s="19"/>
    </row>
    <row r="662" spans="1:1" ht="12.75" customHeight="1">
      <c r="A662" s="19"/>
    </row>
    <row r="663" spans="1:1" ht="12.75" customHeight="1">
      <c r="A663" s="19"/>
    </row>
    <row r="664" spans="1:1" ht="12.75" customHeight="1">
      <c r="A664" s="19"/>
    </row>
    <row r="665" spans="1:1" ht="12.75" customHeight="1">
      <c r="A665" s="19"/>
    </row>
    <row r="666" spans="1:1" ht="12.75" customHeight="1">
      <c r="A666" s="19"/>
    </row>
    <row r="667" spans="1:1" ht="12.75" customHeight="1">
      <c r="A667" s="19"/>
    </row>
    <row r="668" spans="1:1" ht="12.75" customHeight="1">
      <c r="A668" s="19"/>
    </row>
    <row r="669" spans="1:1" ht="12.75" customHeight="1">
      <c r="A669" s="19"/>
    </row>
    <row r="670" spans="1:1" ht="12.75" customHeight="1">
      <c r="A670" s="19"/>
    </row>
    <row r="671" spans="1:1" ht="12.75" customHeight="1">
      <c r="A671" s="19"/>
    </row>
    <row r="672" spans="1:1" ht="12.75" customHeight="1">
      <c r="A672" s="19"/>
    </row>
    <row r="673" spans="1:1" ht="12.75" customHeight="1">
      <c r="A673" s="19"/>
    </row>
    <row r="674" spans="1:1" ht="12.75" customHeight="1">
      <c r="A674" s="19"/>
    </row>
    <row r="675" spans="1:1" ht="12.75" customHeight="1">
      <c r="A675" s="19"/>
    </row>
    <row r="676" spans="1:1" ht="12.75" customHeight="1">
      <c r="A676" s="19"/>
    </row>
    <row r="677" spans="1:1" ht="12.75" customHeight="1">
      <c r="A677" s="19"/>
    </row>
    <row r="678" spans="1:1" ht="12.75" customHeight="1">
      <c r="A678" s="19"/>
    </row>
    <row r="679" spans="1:1" ht="12.75" customHeight="1">
      <c r="A679" s="19"/>
    </row>
    <row r="680" spans="1:1" ht="12.75" customHeight="1">
      <c r="A680" s="19"/>
    </row>
    <row r="681" spans="1:1" ht="12.75" customHeight="1">
      <c r="A681" s="19"/>
    </row>
    <row r="682" spans="1:1" ht="12.75" customHeight="1">
      <c r="A682" s="19"/>
    </row>
    <row r="683" spans="1:1" ht="12.75" customHeight="1">
      <c r="A683" s="19"/>
    </row>
    <row r="684" spans="1:1" ht="12.75" customHeight="1">
      <c r="A684" s="19"/>
    </row>
    <row r="685" spans="1:1" ht="12.75" customHeight="1">
      <c r="A685" s="19"/>
    </row>
    <row r="686" spans="1:1" ht="12.75" customHeight="1">
      <c r="A686" s="19"/>
    </row>
    <row r="687" spans="1:1" ht="12.75" customHeight="1">
      <c r="A687" s="19"/>
    </row>
    <row r="688" spans="1:1" ht="12.75" customHeight="1">
      <c r="A688" s="19"/>
    </row>
    <row r="689" spans="1:1" ht="12.75" customHeight="1">
      <c r="A689" s="19"/>
    </row>
    <row r="690" spans="1:1" ht="12.75" customHeight="1">
      <c r="A690" s="19"/>
    </row>
    <row r="691" spans="1:1" ht="12.75" customHeight="1">
      <c r="A691" s="19"/>
    </row>
    <row r="692" spans="1:1" ht="12.75" customHeight="1">
      <c r="A692" s="19"/>
    </row>
    <row r="693" spans="1:1" ht="12.75" customHeight="1">
      <c r="A693" s="19"/>
    </row>
    <row r="694" spans="1:1" ht="12.75" customHeight="1">
      <c r="A694" s="19"/>
    </row>
    <row r="695" spans="1:1" ht="12.75" customHeight="1">
      <c r="A695" s="19"/>
    </row>
    <row r="696" spans="1:1" ht="12.75" customHeight="1">
      <c r="A696" s="19"/>
    </row>
    <row r="697" spans="1:1" ht="12.75" customHeight="1">
      <c r="A697" s="19"/>
    </row>
    <row r="698" spans="1:1" ht="12.75" customHeight="1">
      <c r="A698" s="19"/>
    </row>
    <row r="699" spans="1:1" ht="12.75" customHeight="1">
      <c r="A699" s="19"/>
    </row>
    <row r="700" spans="1:1" ht="12.75" customHeight="1">
      <c r="A700" s="19"/>
    </row>
    <row r="701" spans="1:1" ht="12.75" customHeight="1">
      <c r="A701" s="19"/>
    </row>
    <row r="702" spans="1:1" ht="12.75" customHeight="1">
      <c r="A702" s="19"/>
    </row>
    <row r="703" spans="1:1" ht="12.75" customHeight="1">
      <c r="A703" s="19"/>
    </row>
    <row r="704" spans="1:1" ht="12.75" customHeight="1">
      <c r="A704" s="19"/>
    </row>
    <row r="705" spans="1:1" ht="12.75" customHeight="1">
      <c r="A705" s="19"/>
    </row>
    <row r="706" spans="1:1" ht="12.75" customHeight="1">
      <c r="A706" s="19"/>
    </row>
    <row r="707" spans="1:1" ht="12.75" customHeight="1">
      <c r="A707" s="19"/>
    </row>
    <row r="708" spans="1:1" ht="12.75" customHeight="1">
      <c r="A708" s="19"/>
    </row>
    <row r="709" spans="1:1" ht="12.75" customHeight="1">
      <c r="A709" s="19"/>
    </row>
    <row r="710" spans="1:1" ht="12.75" customHeight="1">
      <c r="A710" s="19"/>
    </row>
    <row r="711" spans="1:1" ht="12.75" customHeight="1">
      <c r="A711" s="19"/>
    </row>
    <row r="712" spans="1:1" ht="12.75" customHeight="1">
      <c r="A712" s="19"/>
    </row>
    <row r="713" spans="1:1" ht="12.75" customHeight="1">
      <c r="A713" s="19"/>
    </row>
    <row r="714" spans="1:1" ht="12.75" customHeight="1">
      <c r="A714" s="19"/>
    </row>
    <row r="715" spans="1:1" ht="12.75" customHeight="1">
      <c r="A715" s="19"/>
    </row>
    <row r="716" spans="1:1" ht="12.75" customHeight="1">
      <c r="A716" s="19"/>
    </row>
    <row r="717" spans="1:1" ht="12.75" customHeight="1">
      <c r="A717" s="19"/>
    </row>
    <row r="718" spans="1:1" ht="12.75" customHeight="1">
      <c r="A718" s="19"/>
    </row>
    <row r="719" spans="1:1" ht="12.75" customHeight="1">
      <c r="A719" s="19"/>
    </row>
    <row r="720" spans="1:1" ht="12.75" customHeight="1">
      <c r="A720" s="19"/>
    </row>
    <row r="721" spans="1:1" ht="12.75" customHeight="1">
      <c r="A721" s="19"/>
    </row>
    <row r="722" spans="1:1" ht="12.75" customHeight="1">
      <c r="A722" s="19"/>
    </row>
    <row r="723" spans="1:1" ht="12.75" customHeight="1">
      <c r="A723" s="19"/>
    </row>
    <row r="724" spans="1:1" ht="12.75" customHeight="1">
      <c r="A724" s="19"/>
    </row>
    <row r="725" spans="1:1" ht="12.75" customHeight="1">
      <c r="A725" s="19"/>
    </row>
    <row r="726" spans="1:1" ht="12.75" customHeight="1">
      <c r="A726" s="19"/>
    </row>
    <row r="727" spans="1:1" ht="12.75" customHeight="1">
      <c r="A727" s="19"/>
    </row>
    <row r="728" spans="1:1" ht="12.75" customHeight="1">
      <c r="A728" s="19"/>
    </row>
    <row r="729" spans="1:1" ht="12.75" customHeight="1">
      <c r="A729" s="19"/>
    </row>
    <row r="730" spans="1:1" ht="12.75" customHeight="1">
      <c r="A730" s="19"/>
    </row>
    <row r="731" spans="1:1" ht="12.75" customHeight="1">
      <c r="A731" s="19"/>
    </row>
    <row r="732" spans="1:1" ht="12.75" customHeight="1">
      <c r="A732" s="19"/>
    </row>
    <row r="733" spans="1:1" ht="12.75" customHeight="1">
      <c r="A733" s="19"/>
    </row>
    <row r="734" spans="1:1" ht="12.75" customHeight="1">
      <c r="A734" s="19"/>
    </row>
    <row r="735" spans="1:1" ht="12.75" customHeight="1">
      <c r="A735" s="19"/>
    </row>
    <row r="736" spans="1:1" ht="12.75" customHeight="1">
      <c r="A736" s="19"/>
    </row>
    <row r="737" spans="1:1" ht="12.75" customHeight="1">
      <c r="A737" s="19"/>
    </row>
    <row r="738" spans="1:1" ht="12.75" customHeight="1">
      <c r="A738" s="19"/>
    </row>
    <row r="739" spans="1:1" ht="12.75" customHeight="1">
      <c r="A739" s="19"/>
    </row>
    <row r="740" spans="1:1" ht="12.75" customHeight="1">
      <c r="A740" s="19"/>
    </row>
    <row r="741" spans="1:1" ht="12.75" customHeight="1">
      <c r="A741" s="19"/>
    </row>
    <row r="742" spans="1:1" ht="12.75" customHeight="1">
      <c r="A742" s="19"/>
    </row>
    <row r="743" spans="1:1" ht="12.75" customHeight="1">
      <c r="A743" s="19"/>
    </row>
    <row r="744" spans="1:1" ht="12.75" customHeight="1">
      <c r="A744" s="19"/>
    </row>
    <row r="745" spans="1:1" ht="12.75" customHeight="1">
      <c r="A745" s="19"/>
    </row>
    <row r="746" spans="1:1" ht="12.75" customHeight="1">
      <c r="A746" s="19"/>
    </row>
    <row r="747" spans="1:1" ht="12.75" customHeight="1">
      <c r="A747" s="19"/>
    </row>
    <row r="748" spans="1:1" ht="12.75" customHeight="1">
      <c r="A748" s="19"/>
    </row>
    <row r="749" spans="1:1" ht="12.75" customHeight="1">
      <c r="A749" s="19"/>
    </row>
    <row r="750" spans="1:1" ht="12.75" customHeight="1">
      <c r="A750" s="19"/>
    </row>
    <row r="751" spans="1:1" ht="12.75" customHeight="1">
      <c r="A751" s="19"/>
    </row>
    <row r="752" spans="1:1" ht="12.75" customHeight="1">
      <c r="A752" s="19"/>
    </row>
    <row r="753" spans="1:1" ht="12.75" customHeight="1">
      <c r="A753" s="19"/>
    </row>
    <row r="754" spans="1:1" ht="12.75" customHeight="1">
      <c r="A754" s="19"/>
    </row>
    <row r="755" spans="1:1" ht="12.75" customHeight="1">
      <c r="A755" s="19"/>
    </row>
    <row r="756" spans="1:1" ht="12.75" customHeight="1">
      <c r="A756" s="19"/>
    </row>
    <row r="757" spans="1:1" ht="12.75" customHeight="1">
      <c r="A757" s="19"/>
    </row>
    <row r="758" spans="1:1" ht="12.75" customHeight="1">
      <c r="A758" s="19"/>
    </row>
    <row r="759" spans="1:1" ht="12.75" customHeight="1">
      <c r="A759" s="19"/>
    </row>
    <row r="760" spans="1:1" ht="12.75" customHeight="1">
      <c r="A760" s="19"/>
    </row>
    <row r="761" spans="1:1" ht="12.75" customHeight="1">
      <c r="A761" s="19"/>
    </row>
    <row r="762" spans="1:1" ht="12.75" customHeight="1">
      <c r="A762" s="19"/>
    </row>
    <row r="763" spans="1:1" ht="12.75" customHeight="1">
      <c r="A763" s="19"/>
    </row>
    <row r="764" spans="1:1" ht="12.75" customHeight="1">
      <c r="A764" s="19"/>
    </row>
    <row r="765" spans="1:1" ht="12.75" customHeight="1">
      <c r="A765" s="19"/>
    </row>
    <row r="766" spans="1:1" ht="12.75" customHeight="1">
      <c r="A766" s="19"/>
    </row>
    <row r="767" spans="1:1" ht="12.75" customHeight="1">
      <c r="A767" s="19"/>
    </row>
    <row r="768" spans="1:1" ht="12.75" customHeight="1">
      <c r="A768" s="19"/>
    </row>
    <row r="769" spans="1:1" ht="12.75" customHeight="1">
      <c r="A769" s="19"/>
    </row>
    <row r="770" spans="1:1" ht="12.75" customHeight="1">
      <c r="A770" s="19"/>
    </row>
    <row r="771" spans="1:1" ht="12.75" customHeight="1">
      <c r="A771" s="19"/>
    </row>
    <row r="772" spans="1:1" ht="12.75" customHeight="1">
      <c r="A772" s="19"/>
    </row>
    <row r="773" spans="1:1" ht="12.75" customHeight="1">
      <c r="A773" s="19"/>
    </row>
    <row r="774" spans="1:1" ht="12.75" customHeight="1">
      <c r="A774" s="19"/>
    </row>
    <row r="775" spans="1:1" ht="12.75" customHeight="1">
      <c r="A775" s="19"/>
    </row>
    <row r="776" spans="1:1" ht="12.75" customHeight="1">
      <c r="A776" s="19"/>
    </row>
    <row r="777" spans="1:1" ht="12.75" customHeight="1">
      <c r="A777" s="19"/>
    </row>
    <row r="778" spans="1:1" ht="12.75" customHeight="1">
      <c r="A778" s="19"/>
    </row>
    <row r="779" spans="1:1" ht="12.75" customHeight="1">
      <c r="A779" s="19"/>
    </row>
    <row r="780" spans="1:1" ht="12.75" customHeight="1">
      <c r="A780" s="19"/>
    </row>
    <row r="781" spans="1:1" ht="12.75" customHeight="1">
      <c r="A781" s="19"/>
    </row>
    <row r="782" spans="1:1" ht="12.75" customHeight="1">
      <c r="A782" s="19"/>
    </row>
    <row r="783" spans="1:1" ht="12.75" customHeight="1">
      <c r="A783" s="19"/>
    </row>
    <row r="784" spans="1:1" ht="12.75" customHeight="1">
      <c r="A784" s="19"/>
    </row>
    <row r="785" spans="1:1" ht="12.75" customHeight="1">
      <c r="A785" s="19"/>
    </row>
    <row r="786" spans="1:1" ht="12.75" customHeight="1">
      <c r="A786" s="19"/>
    </row>
    <row r="787" spans="1:1" ht="12.75" customHeight="1">
      <c r="A787" s="19"/>
    </row>
    <row r="788" spans="1:1" ht="12.75" customHeight="1">
      <c r="A788" s="19"/>
    </row>
    <row r="789" spans="1:1" ht="12.75" customHeight="1">
      <c r="A789" s="19"/>
    </row>
    <row r="790" spans="1:1" ht="12.75" customHeight="1">
      <c r="A790" s="19"/>
    </row>
    <row r="791" spans="1:1" ht="12.75" customHeight="1">
      <c r="A791" s="19"/>
    </row>
    <row r="792" spans="1:1" ht="12.75" customHeight="1">
      <c r="A792" s="19"/>
    </row>
    <row r="793" spans="1:1" ht="12.75" customHeight="1">
      <c r="A793" s="19"/>
    </row>
    <row r="794" spans="1:1" ht="12.75" customHeight="1">
      <c r="A794" s="19"/>
    </row>
    <row r="795" spans="1:1" ht="12.75" customHeight="1">
      <c r="A795" s="19"/>
    </row>
    <row r="796" spans="1:1" ht="12.75" customHeight="1">
      <c r="A796" s="19"/>
    </row>
    <row r="797" spans="1:1" ht="12.75" customHeight="1">
      <c r="A797" s="19"/>
    </row>
    <row r="798" spans="1:1" ht="12.75" customHeight="1">
      <c r="A798" s="19"/>
    </row>
    <row r="799" spans="1:1" ht="12.75" customHeight="1">
      <c r="A799" s="19"/>
    </row>
    <row r="800" spans="1:1" ht="12.75" customHeight="1">
      <c r="A800" s="19"/>
    </row>
    <row r="801" spans="1:1" ht="12.75" customHeight="1">
      <c r="A801" s="19"/>
    </row>
    <row r="802" spans="1:1" ht="12.75" customHeight="1">
      <c r="A802" s="19"/>
    </row>
    <row r="803" spans="1:1" ht="12.75" customHeight="1">
      <c r="A803" s="19"/>
    </row>
    <row r="804" spans="1:1" ht="12.75" customHeight="1">
      <c r="A804" s="19"/>
    </row>
    <row r="805" spans="1:1" ht="12.75" customHeight="1">
      <c r="A805" s="19"/>
    </row>
    <row r="806" spans="1:1" ht="12.75" customHeight="1">
      <c r="A806" s="19"/>
    </row>
    <row r="807" spans="1:1" ht="12.75" customHeight="1">
      <c r="A807" s="19"/>
    </row>
    <row r="808" spans="1:1" ht="12.75" customHeight="1">
      <c r="A808" s="19"/>
    </row>
    <row r="809" spans="1:1" ht="12.75" customHeight="1">
      <c r="A809" s="19"/>
    </row>
    <row r="810" spans="1:1" ht="12.75" customHeight="1">
      <c r="A810" s="19"/>
    </row>
    <row r="811" spans="1:1" ht="12.75" customHeight="1">
      <c r="A811" s="19"/>
    </row>
    <row r="812" spans="1:1" ht="12.75" customHeight="1">
      <c r="A812" s="19"/>
    </row>
    <row r="813" spans="1:1" ht="12.75" customHeight="1">
      <c r="A813" s="19"/>
    </row>
    <row r="814" spans="1:1" ht="12.75" customHeight="1">
      <c r="A814" s="19"/>
    </row>
    <row r="815" spans="1:1" ht="12.75" customHeight="1">
      <c r="A815" s="19"/>
    </row>
    <row r="816" spans="1:1" ht="12.75" customHeight="1">
      <c r="A816" s="19"/>
    </row>
    <row r="817" spans="1:1" ht="12.75" customHeight="1">
      <c r="A817" s="19"/>
    </row>
    <row r="818" spans="1:1" ht="12.75" customHeight="1">
      <c r="A818" s="19"/>
    </row>
    <row r="819" spans="1:1" ht="12.75" customHeight="1">
      <c r="A819" s="19"/>
    </row>
    <row r="820" spans="1:1" ht="12.75" customHeight="1">
      <c r="A820" s="19"/>
    </row>
    <row r="821" spans="1:1" ht="12.75" customHeight="1">
      <c r="A821" s="19"/>
    </row>
    <row r="822" spans="1:1" ht="12.75" customHeight="1">
      <c r="A822" s="19"/>
    </row>
    <row r="823" spans="1:1" ht="12.75" customHeight="1">
      <c r="A823" s="19"/>
    </row>
    <row r="824" spans="1:1" ht="12.75" customHeight="1">
      <c r="A824" s="19"/>
    </row>
    <row r="825" spans="1:1" ht="12.75" customHeight="1">
      <c r="A825" s="19"/>
    </row>
    <row r="826" spans="1:1" ht="12.75" customHeight="1">
      <c r="A826" s="19"/>
    </row>
    <row r="827" spans="1:1" ht="12.75" customHeight="1">
      <c r="A827" s="19"/>
    </row>
    <row r="828" spans="1:1" ht="12.75" customHeight="1">
      <c r="A828" s="19"/>
    </row>
    <row r="829" spans="1:1" ht="12.75" customHeight="1">
      <c r="A829" s="19"/>
    </row>
    <row r="830" spans="1:1" ht="12.75" customHeight="1">
      <c r="A830" s="19"/>
    </row>
    <row r="831" spans="1:1" ht="12.75" customHeight="1">
      <c r="A831" s="19"/>
    </row>
    <row r="832" spans="1:1" ht="12.75" customHeight="1">
      <c r="A832" s="19"/>
    </row>
    <row r="833" spans="1:1" ht="12.75" customHeight="1">
      <c r="A833" s="19"/>
    </row>
    <row r="834" spans="1:1" ht="12.75" customHeight="1">
      <c r="A834" s="19"/>
    </row>
    <row r="835" spans="1:1" ht="12.75" customHeight="1">
      <c r="A835" s="19"/>
    </row>
    <row r="836" spans="1:1" ht="12.75" customHeight="1">
      <c r="A836" s="19"/>
    </row>
    <row r="837" spans="1:1" ht="12.75" customHeight="1">
      <c r="A837" s="19"/>
    </row>
    <row r="838" spans="1:1" ht="12.75" customHeight="1">
      <c r="A838" s="19"/>
    </row>
    <row r="839" spans="1:1" ht="12.75" customHeight="1">
      <c r="A839" s="19"/>
    </row>
    <row r="840" spans="1:1" ht="12.75" customHeight="1">
      <c r="A840" s="19"/>
    </row>
    <row r="841" spans="1:1" ht="12.75" customHeight="1">
      <c r="A841" s="19"/>
    </row>
    <row r="842" spans="1:1" ht="12.75" customHeight="1">
      <c r="A842" s="19"/>
    </row>
    <row r="843" spans="1:1" ht="12.75" customHeight="1">
      <c r="A843" s="19"/>
    </row>
    <row r="844" spans="1:1" ht="12.75" customHeight="1">
      <c r="A844" s="19"/>
    </row>
    <row r="845" spans="1:1" ht="12.75" customHeight="1">
      <c r="A845" s="19"/>
    </row>
    <row r="846" spans="1:1" ht="12.75" customHeight="1">
      <c r="A846" s="19"/>
    </row>
    <row r="847" spans="1:1" ht="12.75" customHeight="1">
      <c r="A847" s="19"/>
    </row>
    <row r="848" spans="1:1" ht="12.75" customHeight="1">
      <c r="A848" s="19"/>
    </row>
    <row r="849" spans="1:1" ht="12.75" customHeight="1">
      <c r="A849" s="19"/>
    </row>
    <row r="850" spans="1:1" ht="12.75" customHeight="1">
      <c r="A850" s="19"/>
    </row>
    <row r="851" spans="1:1" ht="12.75" customHeight="1">
      <c r="A851" s="19"/>
    </row>
    <row r="852" spans="1:1" ht="12.75" customHeight="1">
      <c r="A852" s="19"/>
    </row>
    <row r="853" spans="1:1" ht="12.75" customHeight="1">
      <c r="A853" s="19"/>
    </row>
    <row r="854" spans="1:1" ht="12.75" customHeight="1">
      <c r="A854" s="19"/>
    </row>
    <row r="855" spans="1:1" ht="12.75" customHeight="1">
      <c r="A855" s="19"/>
    </row>
    <row r="856" spans="1:1" ht="12.75" customHeight="1">
      <c r="A856" s="19"/>
    </row>
    <row r="857" spans="1:1" ht="12.75" customHeight="1">
      <c r="A857" s="19"/>
    </row>
    <row r="858" spans="1:1" ht="12.75" customHeight="1">
      <c r="A858" s="19"/>
    </row>
    <row r="859" spans="1:1" ht="12.75" customHeight="1">
      <c r="A859" s="19"/>
    </row>
    <row r="860" spans="1:1" ht="12.75" customHeight="1">
      <c r="A860" s="19"/>
    </row>
    <row r="861" spans="1:1" ht="12.75" customHeight="1">
      <c r="A861" s="19"/>
    </row>
    <row r="862" spans="1:1" ht="12.75" customHeight="1">
      <c r="A862" s="19"/>
    </row>
    <row r="863" spans="1:1" ht="12.75" customHeight="1">
      <c r="A863" s="19"/>
    </row>
    <row r="864" spans="1:1" ht="12.75" customHeight="1">
      <c r="A864" s="19"/>
    </row>
    <row r="865" spans="1:1" ht="12.75" customHeight="1">
      <c r="A865" s="19"/>
    </row>
    <row r="866" spans="1:1" ht="12.75" customHeight="1">
      <c r="A866" s="19"/>
    </row>
    <row r="867" spans="1:1" ht="12.75" customHeight="1">
      <c r="A867" s="19"/>
    </row>
    <row r="868" spans="1:1" ht="12.75" customHeight="1">
      <c r="A868" s="19"/>
    </row>
    <row r="869" spans="1:1" ht="12.75" customHeight="1">
      <c r="A869" s="19"/>
    </row>
    <row r="870" spans="1:1" ht="12.75" customHeight="1">
      <c r="A870" s="19"/>
    </row>
    <row r="871" spans="1:1" ht="12.75" customHeight="1">
      <c r="A871" s="19"/>
    </row>
    <row r="872" spans="1:1" ht="12.75" customHeight="1">
      <c r="A872" s="19"/>
    </row>
    <row r="873" spans="1:1" ht="12.75" customHeight="1">
      <c r="A873" s="19"/>
    </row>
    <row r="874" spans="1:1" ht="12.75" customHeight="1">
      <c r="A874" s="19"/>
    </row>
    <row r="875" spans="1:1" ht="12.75" customHeight="1">
      <c r="A875" s="19"/>
    </row>
    <row r="876" spans="1:1" ht="12.75" customHeight="1">
      <c r="A876" s="19"/>
    </row>
    <row r="877" spans="1:1" ht="12.75" customHeight="1">
      <c r="A877" s="19"/>
    </row>
    <row r="878" spans="1:1" ht="12.75" customHeight="1">
      <c r="A878" s="19"/>
    </row>
    <row r="879" spans="1:1" ht="12.75" customHeight="1">
      <c r="A879" s="19"/>
    </row>
    <row r="880" spans="1:1" ht="12.75" customHeight="1">
      <c r="A880" s="19"/>
    </row>
    <row r="881" spans="1:1" ht="12.75" customHeight="1">
      <c r="A881" s="19"/>
    </row>
    <row r="882" spans="1:1" ht="12.75" customHeight="1">
      <c r="A882" s="19"/>
    </row>
    <row r="883" spans="1:1" ht="12.75" customHeight="1">
      <c r="A883" s="19"/>
    </row>
    <row r="884" spans="1:1" ht="12.75" customHeight="1">
      <c r="A884" s="19"/>
    </row>
    <row r="885" spans="1:1" ht="12.75" customHeight="1">
      <c r="A885" s="19"/>
    </row>
    <row r="886" spans="1:1" ht="12.75" customHeight="1">
      <c r="A886" s="19"/>
    </row>
    <row r="887" spans="1:1" ht="12.75" customHeight="1">
      <c r="A887" s="19"/>
    </row>
    <row r="888" spans="1:1" ht="12.75" customHeight="1">
      <c r="A888" s="19"/>
    </row>
    <row r="889" spans="1:1" ht="12.75" customHeight="1">
      <c r="A889" s="19"/>
    </row>
    <row r="890" spans="1:1" ht="12.75" customHeight="1">
      <c r="A890" s="19"/>
    </row>
    <row r="891" spans="1:1" ht="12.75" customHeight="1">
      <c r="A891" s="19"/>
    </row>
    <row r="892" spans="1:1" ht="12.75" customHeight="1">
      <c r="A892" s="19"/>
    </row>
    <row r="893" spans="1:1" ht="12.75" customHeight="1">
      <c r="A893" s="19"/>
    </row>
    <row r="894" spans="1:1" ht="12.75" customHeight="1">
      <c r="A894" s="19"/>
    </row>
    <row r="895" spans="1:1" ht="12.75" customHeight="1">
      <c r="A895" s="19"/>
    </row>
    <row r="896" spans="1:1" ht="12.75" customHeight="1">
      <c r="A896" s="19"/>
    </row>
    <row r="897" spans="1:1" ht="12.75" customHeight="1">
      <c r="A897" s="19"/>
    </row>
    <row r="898" spans="1:1" ht="12.75" customHeight="1">
      <c r="A898" s="19"/>
    </row>
    <row r="899" spans="1:1" ht="12.75" customHeight="1">
      <c r="A899" s="19"/>
    </row>
    <row r="900" spans="1:1" ht="12.75" customHeight="1">
      <c r="A900" s="19"/>
    </row>
    <row r="901" spans="1:1" ht="12.75" customHeight="1">
      <c r="A901" s="19"/>
    </row>
    <row r="902" spans="1:1" ht="12.75" customHeight="1">
      <c r="A902" s="19"/>
    </row>
    <row r="903" spans="1:1" ht="12.75" customHeight="1">
      <c r="A903" s="19"/>
    </row>
    <row r="904" spans="1:1" ht="12.75" customHeight="1">
      <c r="A904" s="19"/>
    </row>
    <row r="905" spans="1:1" ht="12.75" customHeight="1">
      <c r="A905" s="19"/>
    </row>
    <row r="906" spans="1:1" ht="12.75" customHeight="1">
      <c r="A906" s="19"/>
    </row>
    <row r="907" spans="1:1" ht="12.75" customHeight="1">
      <c r="A907" s="19"/>
    </row>
    <row r="908" spans="1:1" ht="12.75" customHeight="1">
      <c r="A908" s="19"/>
    </row>
    <row r="909" spans="1:1" ht="12.75" customHeight="1">
      <c r="A909" s="19"/>
    </row>
    <row r="910" spans="1:1" ht="12.75" customHeight="1">
      <c r="A910" s="19"/>
    </row>
    <row r="911" spans="1:1" ht="12.75" customHeight="1">
      <c r="A911" s="19"/>
    </row>
    <row r="912" spans="1:1" ht="12.75" customHeight="1">
      <c r="A912" s="19"/>
    </row>
    <row r="913" spans="1:1" ht="12.75" customHeight="1">
      <c r="A913" s="19"/>
    </row>
    <row r="914" spans="1:1" ht="12.75" customHeight="1">
      <c r="A914" s="19"/>
    </row>
    <row r="915" spans="1:1" ht="12.75" customHeight="1">
      <c r="A915" s="19"/>
    </row>
    <row r="916" spans="1:1" ht="12.75" customHeight="1">
      <c r="A916" s="19"/>
    </row>
    <row r="917" spans="1:1" ht="12.75" customHeight="1">
      <c r="A917" s="19"/>
    </row>
    <row r="918" spans="1:1" ht="12.75" customHeight="1">
      <c r="A918" s="19"/>
    </row>
    <row r="919" spans="1:1" ht="12.75" customHeight="1">
      <c r="A919" s="19"/>
    </row>
    <row r="920" spans="1:1" ht="12.75" customHeight="1">
      <c r="A920" s="19"/>
    </row>
    <row r="921" spans="1:1" ht="12.75" customHeight="1">
      <c r="A921" s="19"/>
    </row>
    <row r="922" spans="1:1" ht="12.75" customHeight="1">
      <c r="A922" s="19"/>
    </row>
    <row r="923" spans="1:1" ht="12.75" customHeight="1">
      <c r="A923" s="19"/>
    </row>
    <row r="924" spans="1:1" ht="12.75" customHeight="1">
      <c r="A924" s="19"/>
    </row>
    <row r="925" spans="1:1" ht="12.75" customHeight="1">
      <c r="A925" s="19"/>
    </row>
    <row r="926" spans="1:1" ht="12.75" customHeight="1">
      <c r="A926" s="19"/>
    </row>
    <row r="927" spans="1:1" ht="12.75" customHeight="1">
      <c r="A927" s="19"/>
    </row>
    <row r="928" spans="1:1" ht="12.75" customHeight="1">
      <c r="A928" s="19"/>
    </row>
    <row r="929" spans="1:1" ht="12.75" customHeight="1">
      <c r="A929" s="19"/>
    </row>
    <row r="930" spans="1:1" ht="12.75" customHeight="1">
      <c r="A930" s="19"/>
    </row>
    <row r="931" spans="1:1" ht="12.75" customHeight="1">
      <c r="A931" s="19"/>
    </row>
    <row r="932" spans="1:1" ht="12.75" customHeight="1">
      <c r="A932" s="19"/>
    </row>
    <row r="933" spans="1:1" ht="12.75" customHeight="1">
      <c r="A933" s="19"/>
    </row>
    <row r="934" spans="1:1" ht="12.75" customHeight="1">
      <c r="A934" s="19"/>
    </row>
    <row r="935" spans="1:1" ht="12.75" customHeight="1">
      <c r="A935" s="19"/>
    </row>
    <row r="936" spans="1:1" ht="12.75" customHeight="1">
      <c r="A936" s="19"/>
    </row>
    <row r="937" spans="1:1" ht="12.75" customHeight="1">
      <c r="A937" s="19"/>
    </row>
    <row r="938" spans="1:1" ht="12.75" customHeight="1">
      <c r="A938" s="19"/>
    </row>
    <row r="939" spans="1:1" ht="12.75" customHeight="1">
      <c r="A939" s="19"/>
    </row>
    <row r="940" spans="1:1" ht="12.75" customHeight="1">
      <c r="A940" s="19"/>
    </row>
    <row r="941" spans="1:1" ht="12.75" customHeight="1">
      <c r="A941" s="19"/>
    </row>
    <row r="942" spans="1:1" ht="12.75" customHeight="1">
      <c r="A942" s="19"/>
    </row>
    <row r="943" spans="1:1" ht="12.75" customHeight="1">
      <c r="A943" s="19"/>
    </row>
    <row r="944" spans="1:1" ht="12.75" customHeight="1">
      <c r="A944" s="19"/>
    </row>
    <row r="945" spans="1:1" ht="12.75" customHeight="1">
      <c r="A945" s="19"/>
    </row>
    <row r="946" spans="1:1" ht="12.75" customHeight="1">
      <c r="A946" s="19"/>
    </row>
    <row r="947" spans="1:1" ht="12.75" customHeight="1">
      <c r="A947" s="19"/>
    </row>
    <row r="948" spans="1:1" ht="12.75" customHeight="1">
      <c r="A948" s="19"/>
    </row>
    <row r="949" spans="1:1" ht="12.75" customHeight="1">
      <c r="A949" s="19"/>
    </row>
    <row r="950" spans="1:1" ht="12.75" customHeight="1">
      <c r="A950" s="19"/>
    </row>
    <row r="951" spans="1:1" ht="12.75" customHeight="1">
      <c r="A951" s="19"/>
    </row>
    <row r="952" spans="1:1" ht="12.75" customHeight="1">
      <c r="A952" s="19"/>
    </row>
    <row r="953" spans="1:1" ht="12.75" customHeight="1">
      <c r="A953" s="19"/>
    </row>
    <row r="954" spans="1:1" ht="12.75" customHeight="1">
      <c r="A954" s="19"/>
    </row>
    <row r="955" spans="1:1" ht="12.75" customHeight="1">
      <c r="A955" s="19"/>
    </row>
    <row r="956" spans="1:1" ht="12.75" customHeight="1">
      <c r="A956" s="19"/>
    </row>
    <row r="957" spans="1:1" ht="12.75" customHeight="1">
      <c r="A957" s="19"/>
    </row>
    <row r="958" spans="1:1" ht="12.75" customHeight="1">
      <c r="A958" s="19"/>
    </row>
    <row r="959" spans="1:1" ht="12.75" customHeight="1">
      <c r="A959" s="19"/>
    </row>
    <row r="960" spans="1:1" ht="12.75" customHeight="1">
      <c r="A960" s="19"/>
    </row>
    <row r="961" spans="1:1" ht="12.75" customHeight="1">
      <c r="A961" s="19"/>
    </row>
    <row r="962" spans="1:1" ht="12.75" customHeight="1">
      <c r="A962" s="19"/>
    </row>
    <row r="963" spans="1:1" ht="12.75" customHeight="1">
      <c r="A963" s="19"/>
    </row>
    <row r="964" spans="1:1" ht="12.75" customHeight="1">
      <c r="A964" s="19"/>
    </row>
    <row r="965" spans="1:1" ht="12.75" customHeight="1">
      <c r="A965" s="19"/>
    </row>
    <row r="966" spans="1:1" ht="12.75" customHeight="1">
      <c r="A966" s="19"/>
    </row>
    <row r="967" spans="1:1" ht="12.75" customHeight="1">
      <c r="A967" s="19"/>
    </row>
    <row r="968" spans="1:1" ht="12.75" customHeight="1">
      <c r="A968" s="19"/>
    </row>
    <row r="969" spans="1:1" ht="12.75" customHeight="1">
      <c r="A969" s="19"/>
    </row>
    <row r="970" spans="1:1" ht="12.75" customHeight="1">
      <c r="A970" s="19"/>
    </row>
    <row r="971" spans="1:1" ht="12.75" customHeight="1">
      <c r="A971" s="19"/>
    </row>
    <row r="972" spans="1:1" ht="12.75" customHeight="1">
      <c r="A972" s="19"/>
    </row>
    <row r="973" spans="1:1" ht="12.75" customHeight="1">
      <c r="A973" s="19"/>
    </row>
    <row r="974" spans="1:1" ht="12.75" customHeight="1">
      <c r="A974" s="19"/>
    </row>
    <row r="975" spans="1:1" ht="12.75" customHeight="1">
      <c r="A975" s="19"/>
    </row>
    <row r="976" spans="1:1" ht="12.75" customHeight="1">
      <c r="A976" s="19"/>
    </row>
    <row r="977" spans="1:1" ht="12.75" customHeight="1">
      <c r="A977" s="19"/>
    </row>
    <row r="978" spans="1:1" ht="12.75" customHeight="1">
      <c r="A978" s="19"/>
    </row>
    <row r="979" spans="1:1" ht="12.75" customHeight="1">
      <c r="A979" s="19"/>
    </row>
    <row r="980" spans="1:1" ht="12.75" customHeight="1">
      <c r="A980" s="19"/>
    </row>
    <row r="981" spans="1:1" ht="12.75" customHeight="1">
      <c r="A981" s="19"/>
    </row>
    <row r="982" spans="1:1" ht="12.75" customHeight="1">
      <c r="A982" s="19"/>
    </row>
    <row r="983" spans="1:1" ht="12.75" customHeight="1">
      <c r="A983" s="19"/>
    </row>
    <row r="984" spans="1:1" ht="12.75" customHeight="1">
      <c r="A984" s="19"/>
    </row>
    <row r="985" spans="1:1" ht="12.75" customHeight="1">
      <c r="A985" s="19"/>
    </row>
    <row r="986" spans="1:1" ht="12.75" customHeight="1">
      <c r="A986" s="19"/>
    </row>
    <row r="987" spans="1:1" ht="12.75" customHeight="1">
      <c r="A987" s="19"/>
    </row>
    <row r="988" spans="1:1" ht="12.75" customHeight="1">
      <c r="A988" s="19"/>
    </row>
    <row r="989" spans="1:1" ht="12.75" customHeight="1">
      <c r="A989" s="19"/>
    </row>
    <row r="990" spans="1:1" ht="12.75" customHeight="1">
      <c r="A990" s="19"/>
    </row>
    <row r="991" spans="1:1" ht="12.75" customHeight="1">
      <c r="A991" s="19"/>
    </row>
    <row r="992" spans="1:1" ht="12.75" customHeight="1">
      <c r="A992" s="19"/>
    </row>
    <row r="993" spans="1:1" ht="12.75" customHeight="1">
      <c r="A993" s="19"/>
    </row>
    <row r="994" spans="1:1" ht="12.75" customHeight="1">
      <c r="A994" s="19"/>
    </row>
    <row r="995" spans="1:1" ht="12.75" customHeight="1">
      <c r="A995" s="19"/>
    </row>
    <row r="996" spans="1:1" ht="12.75" customHeight="1">
      <c r="A996" s="19"/>
    </row>
    <row r="997" spans="1:1" ht="12.75" customHeight="1">
      <c r="A997" s="19"/>
    </row>
    <row r="998" spans="1:1" ht="12.75" customHeight="1">
      <c r="A998" s="19"/>
    </row>
    <row r="999" spans="1:1" ht="12.75" customHeight="1">
      <c r="A999" s="19"/>
    </row>
    <row r="1000" spans="1:1" ht="12.75" customHeight="1">
      <c r="A1000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K1000"/>
  <sheetViews>
    <sheetView workbookViewId="0">
      <selection activeCell="C2" sqref="C2"/>
    </sheetView>
  </sheetViews>
  <sheetFormatPr defaultColWidth="14.42578125" defaultRowHeight="15" customHeight="1"/>
  <cols>
    <col min="1" max="1" width="10" customWidth="1"/>
    <col min="2" max="2" width="10.7109375" customWidth="1"/>
    <col min="3" max="4" width="2.140625" customWidth="1"/>
    <col min="5" max="6" width="3.140625" customWidth="1"/>
    <col min="7" max="8" width="2.140625" customWidth="1"/>
    <col min="9" max="26" width="3.140625" customWidth="1"/>
    <col min="27" max="27" width="6.85546875" customWidth="1"/>
    <col min="28" max="37" width="9.140625" customWidth="1"/>
  </cols>
  <sheetData>
    <row r="1" spans="1:37" ht="12.75" customHeight="1">
      <c r="A1" s="58" t="s">
        <v>622</v>
      </c>
      <c r="B1" s="58" t="s">
        <v>623</v>
      </c>
      <c r="C1" s="59">
        <v>1</v>
      </c>
      <c r="D1" s="60">
        <v>2</v>
      </c>
      <c r="E1" s="60">
        <v>3</v>
      </c>
      <c r="F1" s="59">
        <v>4</v>
      </c>
      <c r="G1" s="59">
        <v>5</v>
      </c>
      <c r="H1" s="59">
        <v>6</v>
      </c>
      <c r="I1" s="59">
        <v>7</v>
      </c>
      <c r="J1" s="59">
        <v>8</v>
      </c>
      <c r="K1" s="59">
        <v>9</v>
      </c>
      <c r="L1" s="59">
        <v>10</v>
      </c>
      <c r="M1" s="59">
        <v>11</v>
      </c>
      <c r="N1" s="59">
        <v>12</v>
      </c>
      <c r="O1" s="59">
        <v>13</v>
      </c>
      <c r="P1" s="59">
        <v>14</v>
      </c>
      <c r="Q1" s="59">
        <v>15</v>
      </c>
      <c r="R1" s="59">
        <v>16</v>
      </c>
      <c r="S1" s="59">
        <v>17</v>
      </c>
      <c r="T1" s="59">
        <v>18</v>
      </c>
      <c r="U1" s="59">
        <v>19</v>
      </c>
      <c r="V1" s="59">
        <v>20</v>
      </c>
      <c r="W1" s="59">
        <v>21</v>
      </c>
      <c r="X1" s="59">
        <v>22</v>
      </c>
      <c r="Y1" s="59">
        <v>23</v>
      </c>
      <c r="Z1" s="59">
        <v>24</v>
      </c>
      <c r="AA1" s="60" t="s">
        <v>624</v>
      </c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2.75" customHeight="1">
      <c r="A2" s="61" t="s">
        <v>625</v>
      </c>
      <c r="B2" s="62">
        <f t="shared" ref="B2:B21" si="0">AVERAGEIF(C2:Z2,"&gt;0")</f>
        <v>7.0666666666666664</v>
      </c>
      <c r="C2" s="60">
        <v>7</v>
      </c>
      <c r="D2" s="60">
        <v>7</v>
      </c>
      <c r="E2" s="60">
        <v>7</v>
      </c>
      <c r="F2" s="60">
        <v>7</v>
      </c>
      <c r="G2" s="60">
        <v>7</v>
      </c>
      <c r="H2" s="60">
        <v>7</v>
      </c>
      <c r="I2" s="60">
        <v>7</v>
      </c>
      <c r="J2" s="60">
        <v>7</v>
      </c>
      <c r="K2" s="60">
        <v>7</v>
      </c>
      <c r="L2" s="60">
        <v>8</v>
      </c>
      <c r="M2" s="60">
        <v>7</v>
      </c>
      <c r="N2" s="60">
        <v>7</v>
      </c>
      <c r="O2" s="60">
        <v>7</v>
      </c>
      <c r="P2" s="60">
        <v>7</v>
      </c>
      <c r="Q2" s="60">
        <v>7</v>
      </c>
      <c r="R2" s="60" t="s">
        <v>679</v>
      </c>
      <c r="S2" s="60" t="s">
        <v>679</v>
      </c>
      <c r="T2" s="60" t="s">
        <v>679</v>
      </c>
      <c r="U2" s="60" t="s">
        <v>679</v>
      </c>
      <c r="V2" s="60" t="s">
        <v>679</v>
      </c>
      <c r="W2" s="60" t="s">
        <v>679</v>
      </c>
      <c r="X2" s="60" t="s">
        <v>679</v>
      </c>
      <c r="Y2" s="60" t="s">
        <v>679</v>
      </c>
      <c r="Z2" s="60" t="s">
        <v>679</v>
      </c>
      <c r="AA2" s="63">
        <v>7.25</v>
      </c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12.75" customHeight="1">
      <c r="A3" s="61" t="s">
        <v>627</v>
      </c>
      <c r="B3" s="62">
        <f t="shared" si="0"/>
        <v>5.0666666666666664</v>
      </c>
      <c r="C3" s="60">
        <v>5</v>
      </c>
      <c r="D3" s="60">
        <v>5</v>
      </c>
      <c r="E3" s="60">
        <v>6</v>
      </c>
      <c r="F3" s="60">
        <v>5</v>
      </c>
      <c r="G3" s="60">
        <v>4</v>
      </c>
      <c r="H3" s="60">
        <v>5</v>
      </c>
      <c r="I3" s="60">
        <v>5</v>
      </c>
      <c r="J3" s="60">
        <v>6</v>
      </c>
      <c r="K3" s="60">
        <v>5</v>
      </c>
      <c r="L3" s="60">
        <v>4</v>
      </c>
      <c r="M3" s="60">
        <v>4</v>
      </c>
      <c r="N3" s="60">
        <v>5</v>
      </c>
      <c r="O3" s="60">
        <v>6</v>
      </c>
      <c r="P3" s="60">
        <v>6</v>
      </c>
      <c r="Q3" s="60">
        <v>5</v>
      </c>
      <c r="R3" s="60" t="s">
        <v>679</v>
      </c>
      <c r="S3" s="60" t="s">
        <v>679</v>
      </c>
      <c r="T3" s="60" t="s">
        <v>679</v>
      </c>
      <c r="U3" s="60" t="s">
        <v>679</v>
      </c>
      <c r="V3" s="60" t="s">
        <v>679</v>
      </c>
      <c r="W3" s="60" t="s">
        <v>679</v>
      </c>
      <c r="X3" s="60" t="s">
        <v>679</v>
      </c>
      <c r="Y3" s="60" t="s">
        <v>679</v>
      </c>
      <c r="Z3" s="60" t="s">
        <v>679</v>
      </c>
      <c r="AA3" s="63">
        <v>6</v>
      </c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ht="12.75" customHeight="1">
      <c r="A4" s="61" t="s">
        <v>629</v>
      </c>
      <c r="B4" s="62">
        <f t="shared" si="0"/>
        <v>5.333333333333333</v>
      </c>
      <c r="C4" s="60">
        <v>6</v>
      </c>
      <c r="D4" s="60">
        <v>6</v>
      </c>
      <c r="E4" s="60">
        <v>6</v>
      </c>
      <c r="F4" s="60">
        <v>6</v>
      </c>
      <c r="G4" s="60">
        <v>5</v>
      </c>
      <c r="H4" s="60">
        <v>6</v>
      </c>
      <c r="I4" s="60">
        <v>5</v>
      </c>
      <c r="J4" s="60">
        <v>6</v>
      </c>
      <c r="K4" s="60">
        <v>5</v>
      </c>
      <c r="L4" s="60">
        <v>5</v>
      </c>
      <c r="M4" s="60">
        <v>5</v>
      </c>
      <c r="N4" s="60">
        <v>5</v>
      </c>
      <c r="O4" s="60">
        <v>5</v>
      </c>
      <c r="P4" s="60">
        <v>5</v>
      </c>
      <c r="Q4" s="60">
        <v>4</v>
      </c>
      <c r="R4" s="60" t="s">
        <v>679</v>
      </c>
      <c r="S4" s="60" t="s">
        <v>679</v>
      </c>
      <c r="T4" s="60" t="s">
        <v>679</v>
      </c>
      <c r="U4" s="60" t="s">
        <v>679</v>
      </c>
      <c r="V4" s="60" t="s">
        <v>679</v>
      </c>
      <c r="W4" s="60" t="s">
        <v>679</v>
      </c>
      <c r="X4" s="60" t="s">
        <v>679</v>
      </c>
      <c r="Y4" s="60" t="s">
        <v>679</v>
      </c>
      <c r="Z4" s="60" t="s">
        <v>679</v>
      </c>
      <c r="AA4" s="63">
        <v>6</v>
      </c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5" spans="1:37" ht="12.75" customHeight="1">
      <c r="A5" s="61" t="s">
        <v>630</v>
      </c>
      <c r="B5" s="62">
        <f t="shared" si="0"/>
        <v>4.7333333333333334</v>
      </c>
      <c r="C5" s="60">
        <v>5</v>
      </c>
      <c r="D5" s="60">
        <v>5</v>
      </c>
      <c r="E5" s="60">
        <v>6</v>
      </c>
      <c r="F5" s="60">
        <v>5</v>
      </c>
      <c r="G5" s="60">
        <v>4</v>
      </c>
      <c r="H5" s="60">
        <v>4</v>
      </c>
      <c r="I5" s="60">
        <v>4</v>
      </c>
      <c r="J5" s="60">
        <v>6</v>
      </c>
      <c r="K5" s="60">
        <v>5</v>
      </c>
      <c r="L5" s="60">
        <v>4</v>
      </c>
      <c r="M5" s="60">
        <v>4</v>
      </c>
      <c r="N5" s="60">
        <v>4</v>
      </c>
      <c r="O5" s="60">
        <v>5</v>
      </c>
      <c r="P5" s="60">
        <v>5</v>
      </c>
      <c r="Q5" s="60">
        <v>5</v>
      </c>
      <c r="R5" s="60" t="s">
        <v>679</v>
      </c>
      <c r="S5" s="60" t="s">
        <v>679</v>
      </c>
      <c r="T5" s="60" t="s">
        <v>679</v>
      </c>
      <c r="U5" s="60" t="s">
        <v>679</v>
      </c>
      <c r="V5" s="60" t="s">
        <v>679</v>
      </c>
      <c r="W5" s="60" t="s">
        <v>679</v>
      </c>
      <c r="X5" s="60" t="s">
        <v>679</v>
      </c>
      <c r="Y5" s="60" t="s">
        <v>679</v>
      </c>
      <c r="Z5" s="60" t="s">
        <v>679</v>
      </c>
      <c r="AA5" s="63">
        <v>5.75</v>
      </c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37" ht="12.75" customHeight="1">
      <c r="A6" s="61" t="s">
        <v>632</v>
      </c>
      <c r="B6" s="62">
        <f t="shared" si="0"/>
        <v>4</v>
      </c>
      <c r="C6" s="60">
        <v>4</v>
      </c>
      <c r="D6" s="60">
        <v>4</v>
      </c>
      <c r="E6" s="60">
        <v>5</v>
      </c>
      <c r="F6" s="60">
        <v>5</v>
      </c>
      <c r="G6" s="60">
        <v>3</v>
      </c>
      <c r="H6" s="60">
        <v>6</v>
      </c>
      <c r="I6" s="60">
        <v>4</v>
      </c>
      <c r="J6" s="60">
        <v>5</v>
      </c>
      <c r="K6" s="60">
        <v>5</v>
      </c>
      <c r="L6" s="60">
        <v>3</v>
      </c>
      <c r="M6" s="60">
        <v>4</v>
      </c>
      <c r="N6" s="60">
        <v>3</v>
      </c>
      <c r="O6" s="60">
        <v>4</v>
      </c>
      <c r="P6" s="60">
        <v>3</v>
      </c>
      <c r="Q6" s="60">
        <v>2</v>
      </c>
      <c r="R6" s="60" t="s">
        <v>679</v>
      </c>
      <c r="S6" s="60" t="s">
        <v>679</v>
      </c>
      <c r="T6" s="60" t="s">
        <v>679</v>
      </c>
      <c r="U6" s="60" t="s">
        <v>679</v>
      </c>
      <c r="V6" s="60" t="s">
        <v>679</v>
      </c>
      <c r="W6" s="60" t="s">
        <v>679</v>
      </c>
      <c r="X6" s="60" t="s">
        <v>679</v>
      </c>
      <c r="Y6" s="60" t="s">
        <v>679</v>
      </c>
      <c r="Z6" s="60" t="s">
        <v>679</v>
      </c>
      <c r="AA6" s="63">
        <v>6</v>
      </c>
      <c r="AB6" s="25"/>
      <c r="AC6" s="25"/>
      <c r="AD6" s="25"/>
      <c r="AE6" s="25"/>
      <c r="AF6" s="25"/>
      <c r="AG6" s="25"/>
      <c r="AH6" s="25"/>
      <c r="AI6" s="25"/>
      <c r="AJ6" s="25"/>
      <c r="AK6" s="25"/>
    </row>
    <row r="7" spans="1:37" ht="12.75" customHeight="1">
      <c r="A7" s="61" t="s">
        <v>633</v>
      </c>
      <c r="B7" s="62">
        <f t="shared" si="0"/>
        <v>6.666666666666667</v>
      </c>
      <c r="C7" s="60">
        <v>7</v>
      </c>
      <c r="D7" s="60">
        <v>6</v>
      </c>
      <c r="E7" s="60">
        <v>7</v>
      </c>
      <c r="F7" s="60">
        <v>6</v>
      </c>
      <c r="G7" s="60">
        <v>7</v>
      </c>
      <c r="H7" s="60">
        <v>7</v>
      </c>
      <c r="I7" s="60">
        <v>7</v>
      </c>
      <c r="J7" s="60">
        <v>7</v>
      </c>
      <c r="K7" s="60">
        <v>6</v>
      </c>
      <c r="L7" s="60">
        <v>7</v>
      </c>
      <c r="M7" s="60">
        <v>6</v>
      </c>
      <c r="N7" s="60">
        <v>7</v>
      </c>
      <c r="O7" s="60">
        <v>6</v>
      </c>
      <c r="P7" s="60">
        <v>7</v>
      </c>
      <c r="Q7" s="60">
        <v>7</v>
      </c>
      <c r="R7" s="60" t="s">
        <v>679</v>
      </c>
      <c r="S7" s="60" t="s">
        <v>679</v>
      </c>
      <c r="T7" s="60" t="s">
        <v>679</v>
      </c>
      <c r="U7" s="60" t="s">
        <v>679</v>
      </c>
      <c r="V7" s="60" t="s">
        <v>679</v>
      </c>
      <c r="W7" s="60" t="s">
        <v>679</v>
      </c>
      <c r="X7" s="60" t="s">
        <v>679</v>
      </c>
      <c r="Y7" s="60" t="s">
        <v>679</v>
      </c>
      <c r="Z7" s="60" t="s">
        <v>679</v>
      </c>
      <c r="AA7" s="63">
        <v>7.25</v>
      </c>
      <c r="AB7" s="25"/>
      <c r="AC7" s="25"/>
      <c r="AD7" s="25"/>
      <c r="AE7" s="25"/>
      <c r="AF7" s="25"/>
      <c r="AG7" s="25"/>
      <c r="AH7" s="25"/>
      <c r="AI7" s="25"/>
      <c r="AJ7" s="25"/>
      <c r="AK7" s="25"/>
    </row>
    <row r="8" spans="1:37" ht="12.75" customHeight="1">
      <c r="A8" s="61" t="s">
        <v>635</v>
      </c>
      <c r="B8" s="62">
        <f t="shared" si="0"/>
        <v>3.6666666666666665</v>
      </c>
      <c r="C8" s="60">
        <v>4</v>
      </c>
      <c r="D8" s="60">
        <v>4</v>
      </c>
      <c r="E8" s="60">
        <v>5</v>
      </c>
      <c r="F8" s="60">
        <v>4</v>
      </c>
      <c r="G8" s="60">
        <v>3</v>
      </c>
      <c r="H8" s="60">
        <v>5</v>
      </c>
      <c r="I8" s="60">
        <v>4</v>
      </c>
      <c r="J8" s="60">
        <v>5</v>
      </c>
      <c r="K8" s="60">
        <v>4</v>
      </c>
      <c r="L8" s="60">
        <v>2</v>
      </c>
      <c r="M8" s="60">
        <v>2</v>
      </c>
      <c r="N8" s="60">
        <v>3</v>
      </c>
      <c r="O8" s="60">
        <v>4</v>
      </c>
      <c r="P8" s="60">
        <v>3</v>
      </c>
      <c r="Q8" s="60">
        <v>3</v>
      </c>
      <c r="R8" s="60" t="s">
        <v>679</v>
      </c>
      <c r="S8" s="60" t="s">
        <v>679</v>
      </c>
      <c r="T8" s="60" t="s">
        <v>679</v>
      </c>
      <c r="U8" s="60" t="s">
        <v>679</v>
      </c>
      <c r="V8" s="60" t="s">
        <v>679</v>
      </c>
      <c r="W8" s="60" t="s">
        <v>679</v>
      </c>
      <c r="X8" s="60" t="s">
        <v>679</v>
      </c>
      <c r="Y8" s="60" t="s">
        <v>679</v>
      </c>
      <c r="Z8" s="60" t="s">
        <v>679</v>
      </c>
      <c r="AA8" s="63">
        <v>6.5</v>
      </c>
      <c r="AB8" s="25"/>
      <c r="AC8" s="25"/>
      <c r="AD8" s="25"/>
      <c r="AE8" s="25"/>
      <c r="AF8" s="25"/>
      <c r="AG8" s="25"/>
      <c r="AH8" s="25"/>
      <c r="AI8" s="25"/>
      <c r="AJ8" s="25"/>
      <c r="AK8" s="25"/>
    </row>
    <row r="9" spans="1:37" ht="12.75" customHeight="1">
      <c r="A9" s="61" t="s">
        <v>636</v>
      </c>
      <c r="B9" s="62">
        <f t="shared" si="0"/>
        <v>5.4666666666666668</v>
      </c>
      <c r="C9" s="60">
        <v>6</v>
      </c>
      <c r="D9" s="60">
        <v>6</v>
      </c>
      <c r="E9" s="60">
        <v>6</v>
      </c>
      <c r="F9" s="60">
        <v>6</v>
      </c>
      <c r="G9" s="60">
        <v>6</v>
      </c>
      <c r="H9" s="60">
        <v>6</v>
      </c>
      <c r="I9" s="60">
        <v>5</v>
      </c>
      <c r="J9" s="60">
        <v>6</v>
      </c>
      <c r="K9" s="60">
        <v>5</v>
      </c>
      <c r="L9" s="60">
        <v>5</v>
      </c>
      <c r="M9" s="60">
        <v>4</v>
      </c>
      <c r="N9" s="60">
        <v>5</v>
      </c>
      <c r="O9" s="60">
        <v>6</v>
      </c>
      <c r="P9" s="60">
        <v>5</v>
      </c>
      <c r="Q9" s="60">
        <v>5</v>
      </c>
      <c r="R9" s="60" t="s">
        <v>679</v>
      </c>
      <c r="S9" s="60" t="s">
        <v>679</v>
      </c>
      <c r="T9" s="60" t="s">
        <v>679</v>
      </c>
      <c r="U9" s="60" t="s">
        <v>679</v>
      </c>
      <c r="V9" s="60" t="s">
        <v>679</v>
      </c>
      <c r="W9" s="60" t="s">
        <v>679</v>
      </c>
      <c r="X9" s="60" t="s">
        <v>679</v>
      </c>
      <c r="Y9" s="60" t="s">
        <v>679</v>
      </c>
      <c r="Z9" s="60" t="s">
        <v>679</v>
      </c>
      <c r="AA9" s="63">
        <v>8</v>
      </c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37" ht="12.75" customHeight="1">
      <c r="A10" s="61" t="s">
        <v>641</v>
      </c>
      <c r="B10" s="62">
        <f t="shared" si="0"/>
        <v>8.4666666666666668</v>
      </c>
      <c r="C10" s="60">
        <v>8</v>
      </c>
      <c r="D10" s="60">
        <v>8</v>
      </c>
      <c r="E10" s="60">
        <v>9</v>
      </c>
      <c r="F10" s="60">
        <v>7</v>
      </c>
      <c r="G10" s="60">
        <v>8</v>
      </c>
      <c r="H10" s="60">
        <v>8</v>
      </c>
      <c r="I10" s="60">
        <v>9</v>
      </c>
      <c r="J10" s="60">
        <v>9</v>
      </c>
      <c r="K10" s="60">
        <v>8</v>
      </c>
      <c r="L10" s="60">
        <v>9</v>
      </c>
      <c r="M10" s="60">
        <v>8</v>
      </c>
      <c r="N10" s="60">
        <v>9</v>
      </c>
      <c r="O10" s="60">
        <v>9</v>
      </c>
      <c r="P10" s="60">
        <v>9</v>
      </c>
      <c r="Q10" s="60">
        <v>9</v>
      </c>
      <c r="R10" s="60" t="s">
        <v>679</v>
      </c>
      <c r="S10" s="60" t="s">
        <v>679</v>
      </c>
      <c r="T10" s="60" t="s">
        <v>679</v>
      </c>
      <c r="U10" s="60" t="s">
        <v>679</v>
      </c>
      <c r="V10" s="60" t="s">
        <v>679</v>
      </c>
      <c r="W10" s="60" t="s">
        <v>679</v>
      </c>
      <c r="X10" s="60" t="s">
        <v>679</v>
      </c>
      <c r="Y10" s="60" t="s">
        <v>679</v>
      </c>
      <c r="Z10" s="60" t="s">
        <v>679</v>
      </c>
      <c r="AA10" s="63">
        <v>9</v>
      </c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7" ht="12.75" customHeight="1">
      <c r="A11" s="61" t="s">
        <v>642</v>
      </c>
      <c r="B11" s="62">
        <f t="shared" si="0"/>
        <v>9.7333333333333325</v>
      </c>
      <c r="C11" s="60">
        <v>9</v>
      </c>
      <c r="D11" s="60">
        <v>9</v>
      </c>
      <c r="E11" s="60">
        <v>10</v>
      </c>
      <c r="F11" s="60">
        <v>10</v>
      </c>
      <c r="G11" s="60">
        <v>9</v>
      </c>
      <c r="H11" s="60">
        <v>9</v>
      </c>
      <c r="I11" s="60">
        <v>10</v>
      </c>
      <c r="J11" s="60">
        <v>10</v>
      </c>
      <c r="K11" s="60">
        <v>10</v>
      </c>
      <c r="L11" s="60">
        <v>10</v>
      </c>
      <c r="M11" s="60">
        <v>10</v>
      </c>
      <c r="N11" s="60">
        <v>10</v>
      </c>
      <c r="O11" s="60">
        <v>10</v>
      </c>
      <c r="P11" s="60">
        <v>10</v>
      </c>
      <c r="Q11" s="60">
        <v>10</v>
      </c>
      <c r="R11" s="60" t="s">
        <v>679</v>
      </c>
      <c r="S11" s="60" t="s">
        <v>679</v>
      </c>
      <c r="T11" s="60" t="s">
        <v>679</v>
      </c>
      <c r="U11" s="60" t="s">
        <v>679</v>
      </c>
      <c r="V11" s="60" t="s">
        <v>679</v>
      </c>
      <c r="W11" s="60" t="s">
        <v>679</v>
      </c>
      <c r="X11" s="60" t="s">
        <v>679</v>
      </c>
      <c r="Y11" s="60" t="s">
        <v>679</v>
      </c>
      <c r="Z11" s="60" t="s">
        <v>679</v>
      </c>
      <c r="AA11" s="63">
        <v>7.5</v>
      </c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2.75" customHeight="1">
      <c r="A12" s="61" t="s">
        <v>644</v>
      </c>
      <c r="B12" s="62">
        <f t="shared" si="0"/>
        <v>7.6</v>
      </c>
      <c r="C12" s="60">
        <v>7</v>
      </c>
      <c r="D12" s="60">
        <v>7</v>
      </c>
      <c r="E12" s="60">
        <v>8</v>
      </c>
      <c r="F12" s="60">
        <v>7</v>
      </c>
      <c r="G12" s="60">
        <v>8</v>
      </c>
      <c r="H12" s="60">
        <v>7</v>
      </c>
      <c r="I12" s="60">
        <v>8</v>
      </c>
      <c r="J12" s="60">
        <v>8</v>
      </c>
      <c r="K12" s="60">
        <v>7</v>
      </c>
      <c r="L12" s="60">
        <v>8</v>
      </c>
      <c r="M12" s="60">
        <v>7</v>
      </c>
      <c r="N12" s="60">
        <v>8</v>
      </c>
      <c r="O12" s="60">
        <v>8</v>
      </c>
      <c r="P12" s="60">
        <v>8</v>
      </c>
      <c r="Q12" s="60">
        <v>8</v>
      </c>
      <c r="R12" s="60" t="s">
        <v>679</v>
      </c>
      <c r="S12" s="60" t="s">
        <v>679</v>
      </c>
      <c r="T12" s="60" t="s">
        <v>679</v>
      </c>
      <c r="U12" s="60" t="s">
        <v>679</v>
      </c>
      <c r="V12" s="60" t="s">
        <v>679</v>
      </c>
      <c r="W12" s="60" t="s">
        <v>679</v>
      </c>
      <c r="X12" s="60" t="s">
        <v>679</v>
      </c>
      <c r="Y12" s="60" t="s">
        <v>679</v>
      </c>
      <c r="Z12" s="60" t="s">
        <v>679</v>
      </c>
      <c r="AA12" s="63">
        <v>7.5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12.75" customHeight="1">
      <c r="A13" s="61" t="s">
        <v>645</v>
      </c>
      <c r="B13" s="62">
        <f t="shared" si="0"/>
        <v>7.0666666666666664</v>
      </c>
      <c r="C13" s="60">
        <v>7</v>
      </c>
      <c r="D13" s="60">
        <v>7</v>
      </c>
      <c r="E13" s="60">
        <v>7</v>
      </c>
      <c r="F13" s="60">
        <v>6</v>
      </c>
      <c r="G13" s="60">
        <v>7</v>
      </c>
      <c r="H13" s="60">
        <v>7</v>
      </c>
      <c r="I13" s="60">
        <v>8</v>
      </c>
      <c r="J13" s="60">
        <v>7</v>
      </c>
      <c r="K13" s="60">
        <v>7</v>
      </c>
      <c r="L13" s="60">
        <v>7</v>
      </c>
      <c r="M13" s="60">
        <v>6</v>
      </c>
      <c r="N13" s="60">
        <v>7</v>
      </c>
      <c r="O13" s="60">
        <v>7</v>
      </c>
      <c r="P13" s="60">
        <v>8</v>
      </c>
      <c r="Q13" s="60">
        <v>8</v>
      </c>
      <c r="R13" s="60" t="s">
        <v>679</v>
      </c>
      <c r="S13" s="60" t="s">
        <v>679</v>
      </c>
      <c r="T13" s="60" t="s">
        <v>679</v>
      </c>
      <c r="U13" s="60" t="s">
        <v>679</v>
      </c>
      <c r="V13" s="60" t="s">
        <v>679</v>
      </c>
      <c r="W13" s="60" t="s">
        <v>679</v>
      </c>
      <c r="X13" s="60" t="s">
        <v>679</v>
      </c>
      <c r="Y13" s="60" t="s">
        <v>679</v>
      </c>
      <c r="Z13" s="60" t="s">
        <v>679</v>
      </c>
      <c r="AA13" s="63">
        <v>8</v>
      </c>
      <c r="AB13" s="25"/>
      <c r="AC13" s="25"/>
      <c r="AD13" s="25"/>
      <c r="AE13" s="25"/>
      <c r="AF13" s="25"/>
      <c r="AG13" s="25"/>
      <c r="AH13" s="25"/>
      <c r="AI13" s="25"/>
      <c r="AJ13" s="25"/>
      <c r="AK13" s="25"/>
    </row>
    <row r="14" spans="1:37" ht="12.75" customHeight="1">
      <c r="A14" s="61" t="s">
        <v>647</v>
      </c>
      <c r="B14" s="62">
        <f t="shared" si="0"/>
        <v>8.4666666666666668</v>
      </c>
      <c r="C14" s="60">
        <v>8</v>
      </c>
      <c r="D14" s="60">
        <v>8</v>
      </c>
      <c r="E14" s="60">
        <v>8</v>
      </c>
      <c r="F14" s="60">
        <v>9</v>
      </c>
      <c r="G14" s="60">
        <v>8</v>
      </c>
      <c r="H14" s="60">
        <v>8</v>
      </c>
      <c r="I14" s="60">
        <v>9</v>
      </c>
      <c r="J14" s="60">
        <v>8</v>
      </c>
      <c r="K14" s="60">
        <v>8</v>
      </c>
      <c r="L14" s="60">
        <v>9</v>
      </c>
      <c r="M14" s="60">
        <v>8</v>
      </c>
      <c r="N14" s="60">
        <v>9</v>
      </c>
      <c r="O14" s="60">
        <v>9</v>
      </c>
      <c r="P14" s="60">
        <v>9</v>
      </c>
      <c r="Q14" s="60">
        <v>9</v>
      </c>
      <c r="R14" s="60" t="s">
        <v>679</v>
      </c>
      <c r="S14" s="60" t="s">
        <v>679</v>
      </c>
      <c r="T14" s="60" t="s">
        <v>679</v>
      </c>
      <c r="U14" s="60" t="s">
        <v>679</v>
      </c>
      <c r="V14" s="60" t="s">
        <v>679</v>
      </c>
      <c r="W14" s="60" t="s">
        <v>679</v>
      </c>
      <c r="X14" s="60" t="s">
        <v>679</v>
      </c>
      <c r="Y14" s="60" t="s">
        <v>679</v>
      </c>
      <c r="Z14" s="60" t="s">
        <v>679</v>
      </c>
      <c r="AA14" s="63">
        <v>6</v>
      </c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 ht="12.75" customHeight="1">
      <c r="A15" s="61" t="s">
        <v>648</v>
      </c>
      <c r="B15" s="62">
        <f t="shared" si="0"/>
        <v>3.8</v>
      </c>
      <c r="C15" s="60">
        <v>4</v>
      </c>
      <c r="D15" s="60">
        <v>4</v>
      </c>
      <c r="E15" s="60">
        <v>5</v>
      </c>
      <c r="F15" s="60">
        <v>5</v>
      </c>
      <c r="G15" s="60">
        <v>3</v>
      </c>
      <c r="H15" s="60">
        <v>6</v>
      </c>
      <c r="I15" s="60">
        <v>4</v>
      </c>
      <c r="J15" s="60">
        <v>5</v>
      </c>
      <c r="K15" s="60">
        <v>4</v>
      </c>
      <c r="L15" s="60">
        <v>2</v>
      </c>
      <c r="M15" s="60">
        <v>1</v>
      </c>
      <c r="N15" s="60">
        <v>3</v>
      </c>
      <c r="O15" s="60">
        <v>4</v>
      </c>
      <c r="P15" s="60">
        <v>4</v>
      </c>
      <c r="Q15" s="60">
        <v>3</v>
      </c>
      <c r="R15" s="60" t="s">
        <v>679</v>
      </c>
      <c r="S15" s="60" t="s">
        <v>679</v>
      </c>
      <c r="T15" s="60" t="s">
        <v>679</v>
      </c>
      <c r="U15" s="60" t="s">
        <v>679</v>
      </c>
      <c r="V15" s="60" t="s">
        <v>679</v>
      </c>
      <c r="W15" s="60" t="s">
        <v>679</v>
      </c>
      <c r="X15" s="60" t="s">
        <v>679</v>
      </c>
      <c r="Y15" s="60" t="s">
        <v>679</v>
      </c>
      <c r="Z15" s="60" t="s">
        <v>679</v>
      </c>
      <c r="AA15" s="63">
        <v>8</v>
      </c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12.75" customHeight="1">
      <c r="A16" s="61" t="s">
        <v>650</v>
      </c>
      <c r="B16" s="62">
        <f t="shared" si="0"/>
        <v>8.2666666666666675</v>
      </c>
      <c r="C16" s="60">
        <v>8</v>
      </c>
      <c r="D16" s="60">
        <v>8</v>
      </c>
      <c r="E16" s="60">
        <v>9</v>
      </c>
      <c r="F16" s="60">
        <v>8</v>
      </c>
      <c r="G16" s="60">
        <v>8</v>
      </c>
      <c r="H16" s="60">
        <v>7</v>
      </c>
      <c r="I16" s="60">
        <v>9</v>
      </c>
      <c r="J16" s="60">
        <v>9</v>
      </c>
      <c r="K16" s="60">
        <v>8</v>
      </c>
      <c r="L16" s="60">
        <v>8</v>
      </c>
      <c r="M16" s="60">
        <v>8</v>
      </c>
      <c r="N16" s="60">
        <v>9</v>
      </c>
      <c r="O16" s="60">
        <v>9</v>
      </c>
      <c r="P16" s="60">
        <v>8</v>
      </c>
      <c r="Q16" s="60">
        <v>8</v>
      </c>
      <c r="R16" s="60" t="s">
        <v>679</v>
      </c>
      <c r="S16" s="60" t="s">
        <v>679</v>
      </c>
      <c r="T16" s="60" t="s">
        <v>679</v>
      </c>
      <c r="U16" s="60" t="s">
        <v>679</v>
      </c>
      <c r="V16" s="60" t="s">
        <v>679</v>
      </c>
      <c r="W16" s="60" t="s">
        <v>679</v>
      </c>
      <c r="X16" s="60" t="s">
        <v>679</v>
      </c>
      <c r="Y16" s="60" t="s">
        <v>679</v>
      </c>
      <c r="Z16" s="60" t="s">
        <v>679</v>
      </c>
      <c r="AA16" s="63">
        <v>6.25</v>
      </c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 ht="12.75" customHeight="1">
      <c r="A17" s="69" t="s">
        <v>651</v>
      </c>
      <c r="B17" s="62">
        <f t="shared" si="0"/>
        <v>6.1333333333333337</v>
      </c>
      <c r="C17" s="60">
        <v>6</v>
      </c>
      <c r="D17" s="60">
        <v>6</v>
      </c>
      <c r="E17" s="60">
        <v>6</v>
      </c>
      <c r="F17" s="60">
        <v>7</v>
      </c>
      <c r="G17" s="60">
        <v>6</v>
      </c>
      <c r="H17" s="60">
        <v>6</v>
      </c>
      <c r="I17" s="60">
        <v>6</v>
      </c>
      <c r="J17" s="60">
        <v>6</v>
      </c>
      <c r="K17" s="60">
        <v>6</v>
      </c>
      <c r="L17" s="60">
        <v>6</v>
      </c>
      <c r="M17" s="60">
        <v>6</v>
      </c>
      <c r="N17" s="60">
        <v>6</v>
      </c>
      <c r="O17" s="60">
        <v>6</v>
      </c>
      <c r="P17" s="60">
        <v>6</v>
      </c>
      <c r="Q17" s="60">
        <v>7</v>
      </c>
      <c r="R17" s="60" t="s">
        <v>679</v>
      </c>
      <c r="S17" s="60" t="s">
        <v>679</v>
      </c>
      <c r="T17" s="60" t="s">
        <v>679</v>
      </c>
      <c r="U17" s="60" t="s">
        <v>679</v>
      </c>
      <c r="V17" s="60" t="s">
        <v>679</v>
      </c>
      <c r="W17" s="60" t="s">
        <v>679</v>
      </c>
      <c r="X17" s="60" t="s">
        <v>679</v>
      </c>
      <c r="Y17" s="60" t="s">
        <v>679</v>
      </c>
      <c r="Z17" s="60" t="s">
        <v>679</v>
      </c>
      <c r="AA17" s="63">
        <v>6.25</v>
      </c>
      <c r="AB17" s="25"/>
      <c r="AC17" s="25"/>
      <c r="AD17" s="25"/>
      <c r="AE17" s="25"/>
      <c r="AF17" s="25"/>
      <c r="AG17" s="25"/>
      <c r="AH17" s="25"/>
      <c r="AI17" s="25"/>
      <c r="AJ17" s="25"/>
      <c r="AK17" s="25"/>
    </row>
    <row r="18" spans="1:37" ht="12.75" customHeight="1">
      <c r="A18" s="61" t="s">
        <v>653</v>
      </c>
      <c r="B18" s="62">
        <f t="shared" si="0"/>
        <v>5.2</v>
      </c>
      <c r="C18" s="60">
        <v>6</v>
      </c>
      <c r="D18" s="60">
        <v>5</v>
      </c>
      <c r="E18" s="60">
        <v>5</v>
      </c>
      <c r="F18" s="60">
        <v>5</v>
      </c>
      <c r="G18" s="60">
        <v>5</v>
      </c>
      <c r="H18" s="60">
        <v>4</v>
      </c>
      <c r="I18" s="60">
        <v>5</v>
      </c>
      <c r="J18" s="60">
        <v>6</v>
      </c>
      <c r="K18" s="60">
        <v>5</v>
      </c>
      <c r="L18" s="60">
        <v>5</v>
      </c>
      <c r="M18" s="60">
        <v>5</v>
      </c>
      <c r="N18" s="60">
        <v>5</v>
      </c>
      <c r="O18" s="60">
        <v>6</v>
      </c>
      <c r="P18" s="60">
        <v>5</v>
      </c>
      <c r="Q18" s="60">
        <v>6</v>
      </c>
      <c r="R18" s="60" t="s">
        <v>679</v>
      </c>
      <c r="S18" s="60" t="s">
        <v>679</v>
      </c>
      <c r="T18" s="60" t="s">
        <v>679</v>
      </c>
      <c r="U18" s="60" t="s">
        <v>679</v>
      </c>
      <c r="V18" s="60" t="s">
        <v>679</v>
      </c>
      <c r="W18" s="60" t="s">
        <v>679</v>
      </c>
      <c r="X18" s="60" t="s">
        <v>679</v>
      </c>
      <c r="Y18" s="60" t="s">
        <v>679</v>
      </c>
      <c r="Z18" s="60" t="s">
        <v>679</v>
      </c>
      <c r="AA18" s="63">
        <v>5.75</v>
      </c>
      <c r="AB18" s="25"/>
      <c r="AC18" s="25"/>
      <c r="AD18" s="25"/>
      <c r="AE18" s="25"/>
      <c r="AF18" s="25"/>
      <c r="AG18" s="25"/>
      <c r="AH18" s="25"/>
      <c r="AI18" s="25"/>
      <c r="AJ18" s="25"/>
      <c r="AK18" s="25"/>
    </row>
    <row r="19" spans="1:37" ht="12.75" customHeight="1">
      <c r="A19" s="61" t="s">
        <v>654</v>
      </c>
      <c r="B19" s="62">
        <f t="shared" si="0"/>
        <v>4.7333333333333334</v>
      </c>
      <c r="C19" s="60">
        <v>5</v>
      </c>
      <c r="D19" s="60">
        <v>5</v>
      </c>
      <c r="E19" s="60">
        <v>6</v>
      </c>
      <c r="F19" s="60">
        <v>6</v>
      </c>
      <c r="G19" s="60">
        <v>5</v>
      </c>
      <c r="H19" s="60">
        <v>6</v>
      </c>
      <c r="I19" s="60">
        <v>4</v>
      </c>
      <c r="J19" s="60">
        <v>6</v>
      </c>
      <c r="K19" s="60">
        <v>5</v>
      </c>
      <c r="L19" s="60">
        <v>3</v>
      </c>
      <c r="M19" s="60">
        <v>3</v>
      </c>
      <c r="N19" s="60">
        <v>4</v>
      </c>
      <c r="O19" s="60">
        <v>5</v>
      </c>
      <c r="P19" s="60">
        <v>4</v>
      </c>
      <c r="Q19" s="60">
        <v>4</v>
      </c>
      <c r="R19" s="60" t="s">
        <v>679</v>
      </c>
      <c r="S19" s="60" t="s">
        <v>679</v>
      </c>
      <c r="T19" s="60" t="s">
        <v>679</v>
      </c>
      <c r="U19" s="60" t="s">
        <v>679</v>
      </c>
      <c r="V19" s="60" t="s">
        <v>679</v>
      </c>
      <c r="W19" s="60" t="s">
        <v>679</v>
      </c>
      <c r="X19" s="60" t="s">
        <v>679</v>
      </c>
      <c r="Y19" s="60" t="s">
        <v>679</v>
      </c>
      <c r="Z19" s="60" t="s">
        <v>679</v>
      </c>
      <c r="AA19" s="63">
        <v>7</v>
      </c>
      <c r="AB19" s="25"/>
      <c r="AC19" s="25"/>
      <c r="AD19" s="25"/>
      <c r="AE19" s="25"/>
      <c r="AF19" s="25"/>
      <c r="AG19" s="25"/>
      <c r="AH19" s="25"/>
      <c r="AI19" s="25"/>
      <c r="AJ19" s="25"/>
      <c r="AK19" s="25"/>
    </row>
    <row r="20" spans="1:37" ht="12.75" customHeight="1">
      <c r="A20" s="61" t="s">
        <v>656</v>
      </c>
      <c r="B20" s="62">
        <f t="shared" si="0"/>
        <v>6.4</v>
      </c>
      <c r="C20" s="60">
        <v>7</v>
      </c>
      <c r="D20" s="60">
        <v>7</v>
      </c>
      <c r="E20" s="60">
        <v>6</v>
      </c>
      <c r="F20" s="60">
        <v>6</v>
      </c>
      <c r="G20" s="60">
        <v>7</v>
      </c>
      <c r="H20" s="60">
        <v>7</v>
      </c>
      <c r="I20" s="60">
        <v>6</v>
      </c>
      <c r="J20" s="60">
        <v>6</v>
      </c>
      <c r="K20" s="60">
        <v>6</v>
      </c>
      <c r="L20" s="60">
        <v>6</v>
      </c>
      <c r="M20" s="60">
        <v>6</v>
      </c>
      <c r="N20" s="60">
        <v>6</v>
      </c>
      <c r="O20" s="60">
        <v>6</v>
      </c>
      <c r="P20" s="60">
        <v>7</v>
      </c>
      <c r="Q20" s="60">
        <v>7</v>
      </c>
      <c r="R20" s="60" t="s">
        <v>679</v>
      </c>
      <c r="S20" s="60" t="s">
        <v>679</v>
      </c>
      <c r="T20" s="60" t="s">
        <v>679</v>
      </c>
      <c r="U20" s="60" t="s">
        <v>679</v>
      </c>
      <c r="V20" s="60" t="s">
        <v>679</v>
      </c>
      <c r="W20" s="60" t="s">
        <v>679</v>
      </c>
      <c r="X20" s="60" t="s">
        <v>679</v>
      </c>
      <c r="Y20" s="60" t="s">
        <v>679</v>
      </c>
      <c r="Z20" s="60" t="s">
        <v>679</v>
      </c>
      <c r="AA20" s="63">
        <v>6.25</v>
      </c>
      <c r="AB20" s="25"/>
      <c r="AC20" s="25"/>
      <c r="AD20" s="25"/>
      <c r="AE20" s="25"/>
      <c r="AF20" s="25"/>
      <c r="AG20" s="25"/>
      <c r="AH20" s="25"/>
      <c r="AI20" s="25"/>
      <c r="AJ20" s="25"/>
      <c r="AK20" s="25"/>
    </row>
    <row r="21" spans="1:37" ht="12.75" customHeight="1">
      <c r="A21" s="70" t="s">
        <v>658</v>
      </c>
      <c r="B21" s="62">
        <f t="shared" si="0"/>
        <v>5.333333333333333</v>
      </c>
      <c r="C21" s="60">
        <v>6</v>
      </c>
      <c r="D21" s="60">
        <v>5</v>
      </c>
      <c r="E21" s="60">
        <v>6</v>
      </c>
      <c r="F21" s="60">
        <v>6</v>
      </c>
      <c r="G21" s="60">
        <v>6</v>
      </c>
      <c r="H21" s="60">
        <v>6</v>
      </c>
      <c r="I21" s="60">
        <v>5</v>
      </c>
      <c r="J21" s="60">
        <v>6</v>
      </c>
      <c r="K21" s="60">
        <v>5</v>
      </c>
      <c r="L21" s="60">
        <v>5</v>
      </c>
      <c r="M21" s="60">
        <v>5</v>
      </c>
      <c r="N21" s="60">
        <v>5</v>
      </c>
      <c r="O21" s="60">
        <v>5</v>
      </c>
      <c r="P21" s="60">
        <v>5</v>
      </c>
      <c r="Q21" s="60">
        <v>4</v>
      </c>
      <c r="R21" s="60" t="s">
        <v>679</v>
      </c>
      <c r="S21" s="60" t="s">
        <v>679</v>
      </c>
      <c r="T21" s="60" t="s">
        <v>679</v>
      </c>
      <c r="U21" s="60" t="s">
        <v>679</v>
      </c>
      <c r="V21" s="60" t="s">
        <v>679</v>
      </c>
      <c r="W21" s="60" t="s">
        <v>679</v>
      </c>
      <c r="X21" s="60" t="s">
        <v>679</v>
      </c>
      <c r="Y21" s="60" t="s">
        <v>679</v>
      </c>
      <c r="Z21" s="60" t="s">
        <v>679</v>
      </c>
      <c r="AA21" s="63">
        <v>5.5</v>
      </c>
      <c r="AB21" s="25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1:37" ht="12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</row>
    <row r="23" spans="1:37" ht="12.75" customHeight="1">
      <c r="A23" s="25"/>
      <c r="B23" s="25"/>
      <c r="C23" s="72"/>
      <c r="D23" s="72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</row>
    <row r="24" spans="1:37" ht="12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</row>
    <row r="25" spans="1:37" ht="12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1:37" ht="12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</row>
    <row r="27" spans="1:37" ht="12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</row>
    <row r="28" spans="1:37" ht="12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</row>
    <row r="29" spans="1:37" ht="12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</row>
    <row r="30" spans="1:37" ht="12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</row>
    <row r="31" spans="1:37" ht="12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1:37" ht="12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1:37" ht="12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37" ht="12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</row>
    <row r="35" spans="1:37" ht="12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1:37" ht="12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</row>
    <row r="37" spans="1:37" ht="12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</row>
    <row r="38" spans="1:37" ht="12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</row>
    <row r="39" spans="1:37" ht="12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 ht="12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</row>
    <row r="41" spans="1:37" ht="12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</row>
    <row r="42" spans="1:37" ht="12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</row>
    <row r="43" spans="1:37" ht="12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</row>
    <row r="44" spans="1:37" ht="12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</row>
    <row r="45" spans="1:37" ht="12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</row>
    <row r="46" spans="1:37" ht="12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</row>
    <row r="47" spans="1:37" ht="12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</row>
    <row r="48" spans="1:37" ht="12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</row>
    <row r="49" spans="1:37" ht="12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</row>
    <row r="50" spans="1:37" ht="12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</row>
    <row r="51" spans="1:37" ht="12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</row>
    <row r="52" spans="1:37" ht="12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1:37" ht="12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pans="1:37" ht="12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</row>
    <row r="55" spans="1:37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</row>
    <row r="56" spans="1:37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</row>
    <row r="57" spans="1:37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</row>
    <row r="58" spans="1:37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1:37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  <row r="60" spans="1:37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</row>
    <row r="61" spans="1:37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</row>
    <row r="62" spans="1:37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</row>
    <row r="63" spans="1:37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</row>
    <row r="64" spans="1:37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</row>
    <row r="65" spans="1:37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</row>
    <row r="66" spans="1:37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</row>
    <row r="67" spans="1:37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</row>
    <row r="68" spans="1:37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</row>
    <row r="69" spans="1:37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</row>
    <row r="70" spans="1:37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</row>
    <row r="71" spans="1:37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</row>
    <row r="72" spans="1:37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</row>
    <row r="73" spans="1:37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</row>
    <row r="74" spans="1:37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</row>
    <row r="75" spans="1:37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</row>
    <row r="76" spans="1:37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</row>
    <row r="77" spans="1:37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</row>
    <row r="78" spans="1:37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</row>
    <row r="79" spans="1:37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</row>
    <row r="80" spans="1:37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</row>
    <row r="81" spans="1:37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</row>
    <row r="82" spans="1:37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</row>
    <row r="83" spans="1:37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</row>
    <row r="84" spans="1:37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</row>
    <row r="85" spans="1:37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</row>
    <row r="86" spans="1:37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</row>
    <row r="87" spans="1:37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</row>
    <row r="88" spans="1:37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</row>
    <row r="89" spans="1:37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</row>
    <row r="90" spans="1:37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</row>
    <row r="91" spans="1:37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</row>
    <row r="92" spans="1:37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</row>
    <row r="93" spans="1:37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</row>
    <row r="94" spans="1:37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</row>
    <row r="95" spans="1:37" ht="12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</row>
    <row r="96" spans="1:37" ht="12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</row>
    <row r="97" spans="1:37" ht="12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</row>
    <row r="98" spans="1:37" ht="12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</row>
    <row r="99" spans="1:37" ht="12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</row>
    <row r="100" spans="1:37" ht="12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</row>
    <row r="101" spans="1:37" ht="12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</row>
    <row r="102" spans="1:37" ht="12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</row>
    <row r="103" spans="1:37" ht="12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</row>
    <row r="104" spans="1:37" ht="12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</row>
    <row r="105" spans="1:37" ht="12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</row>
    <row r="106" spans="1:37" ht="12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</row>
    <row r="107" spans="1:37" ht="12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</row>
    <row r="108" spans="1:37" ht="12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</row>
    <row r="109" spans="1:37" ht="12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</row>
    <row r="110" spans="1:37" ht="12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</row>
    <row r="111" spans="1:37" ht="12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</row>
    <row r="112" spans="1:37" ht="12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</row>
    <row r="113" spans="1:37" ht="12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</row>
    <row r="114" spans="1:37" ht="12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</row>
    <row r="115" spans="1:37" ht="12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</row>
    <row r="116" spans="1:37" ht="12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</row>
    <row r="117" spans="1:37" ht="12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</row>
    <row r="118" spans="1:37" ht="12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</row>
    <row r="119" spans="1:37" ht="12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</row>
    <row r="120" spans="1:37" ht="12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</row>
    <row r="121" spans="1:37" ht="12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</row>
    <row r="122" spans="1:37" ht="12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</row>
    <row r="123" spans="1:37" ht="12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</row>
    <row r="124" spans="1:37" ht="12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</row>
    <row r="125" spans="1:37" ht="12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</row>
    <row r="126" spans="1:37" ht="12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</row>
    <row r="127" spans="1:37" ht="12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</row>
    <row r="128" spans="1:37" ht="12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</row>
    <row r="129" spans="1:37" ht="12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</row>
    <row r="130" spans="1:37" ht="12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</row>
    <row r="131" spans="1:37" ht="12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</row>
    <row r="132" spans="1:37" ht="12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</row>
    <row r="133" spans="1:37" ht="12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</row>
    <row r="134" spans="1:37" ht="12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</row>
    <row r="135" spans="1:37" ht="12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</row>
    <row r="136" spans="1:37" ht="12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</row>
    <row r="137" spans="1:37" ht="12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</row>
    <row r="138" spans="1:37" ht="12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</row>
    <row r="139" spans="1:37" ht="12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</row>
    <row r="140" spans="1:37" ht="12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</row>
    <row r="141" spans="1:37" ht="12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</row>
    <row r="142" spans="1:37" ht="12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</row>
    <row r="143" spans="1:37" ht="12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</row>
    <row r="144" spans="1:37" ht="12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</row>
    <row r="145" spans="1:37" ht="12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</row>
    <row r="146" spans="1:37" ht="12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</row>
    <row r="147" spans="1:37" ht="12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</row>
    <row r="148" spans="1:37" ht="12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</row>
    <row r="149" spans="1:37" ht="12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</row>
    <row r="150" spans="1:37" ht="12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</row>
    <row r="151" spans="1:37" ht="12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</row>
    <row r="152" spans="1:37" ht="12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</row>
    <row r="153" spans="1:37" ht="12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</row>
    <row r="154" spans="1:37" ht="12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</row>
    <row r="155" spans="1:37" ht="12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</row>
    <row r="156" spans="1:37" ht="12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</row>
    <row r="157" spans="1:37" ht="12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</row>
    <row r="158" spans="1:37" ht="12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</row>
    <row r="159" spans="1:37" ht="12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</row>
    <row r="160" spans="1:37" ht="12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</row>
    <row r="161" spans="1:37" ht="12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1:37" ht="12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</row>
    <row r="163" spans="1:37" ht="12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1:37" ht="12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1:37" ht="12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1:37" ht="12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</row>
    <row r="167" spans="1:37" ht="12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</row>
    <row r="168" spans="1:37" ht="12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</row>
    <row r="169" spans="1:37" ht="12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</row>
    <row r="170" spans="1:37" ht="12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</row>
    <row r="171" spans="1:37" ht="12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</row>
    <row r="172" spans="1:37" ht="12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</row>
    <row r="173" spans="1:37" ht="12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</row>
    <row r="174" spans="1:37" ht="12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</row>
    <row r="175" spans="1:37" ht="12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</row>
    <row r="176" spans="1:37" ht="12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</row>
    <row r="177" spans="1:37" ht="12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</row>
    <row r="178" spans="1:37" ht="12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</row>
    <row r="179" spans="1:37" ht="12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</row>
    <row r="180" spans="1:37" ht="12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</row>
    <row r="181" spans="1:37" ht="12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</row>
    <row r="182" spans="1:37" ht="12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</row>
    <row r="183" spans="1:37" ht="12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</row>
    <row r="184" spans="1:37" ht="12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</row>
    <row r="185" spans="1:37" ht="12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</row>
    <row r="186" spans="1:37" ht="12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</row>
    <row r="187" spans="1:37" ht="12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</row>
    <row r="188" spans="1:37" ht="12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</row>
    <row r="189" spans="1:37" ht="12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</row>
    <row r="190" spans="1:37" ht="12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</row>
    <row r="191" spans="1:37" ht="12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</row>
    <row r="192" spans="1:37" ht="12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</row>
    <row r="193" spans="1:37" ht="12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</row>
    <row r="194" spans="1:37" ht="12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</row>
    <row r="195" spans="1:37" ht="12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</row>
    <row r="196" spans="1:37" ht="12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</row>
    <row r="197" spans="1:37" ht="12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</row>
    <row r="198" spans="1:37" ht="12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</row>
    <row r="199" spans="1:37" ht="12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</row>
    <row r="200" spans="1:37" ht="12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</row>
    <row r="201" spans="1:37" ht="12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</row>
    <row r="202" spans="1:37" ht="12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</row>
    <row r="203" spans="1:37" ht="12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</row>
    <row r="204" spans="1:37" ht="12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</row>
    <row r="205" spans="1:37" ht="12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</row>
    <row r="206" spans="1:37" ht="12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</row>
    <row r="207" spans="1:37" ht="12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</row>
    <row r="208" spans="1:37" ht="12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</row>
    <row r="209" spans="1:37" ht="12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</row>
    <row r="210" spans="1:37" ht="12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</row>
    <row r="211" spans="1:37" ht="12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</row>
    <row r="212" spans="1:37" ht="12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</row>
    <row r="213" spans="1:37" ht="12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</row>
    <row r="214" spans="1:37" ht="12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</row>
    <row r="215" spans="1:37" ht="12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</row>
    <row r="216" spans="1:37" ht="12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</row>
    <row r="217" spans="1:37" ht="12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</row>
    <row r="218" spans="1:37" ht="12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</row>
    <row r="219" spans="1:37" ht="12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</row>
    <row r="220" spans="1:37" ht="12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</row>
    <row r="221" spans="1:37" ht="12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</row>
    <row r="222" spans="1:37" ht="12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</row>
    <row r="223" spans="1:37" ht="12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</row>
    <row r="224" spans="1:37" ht="12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</row>
    <row r="225" spans="1:37" ht="12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</row>
    <row r="226" spans="1:37" ht="12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</row>
    <row r="227" spans="1:37" ht="12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</row>
    <row r="228" spans="1:37" ht="12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</row>
    <row r="229" spans="1:37" ht="12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</row>
    <row r="230" spans="1:37" ht="12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</row>
    <row r="231" spans="1:37" ht="12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</row>
    <row r="232" spans="1:37" ht="12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</row>
    <row r="233" spans="1:37" ht="12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</row>
    <row r="234" spans="1:37" ht="12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</row>
    <row r="235" spans="1:37" ht="12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</row>
    <row r="236" spans="1:37" ht="12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</row>
    <row r="237" spans="1:37" ht="12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</row>
    <row r="238" spans="1:37" ht="12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</row>
    <row r="239" spans="1:37" ht="12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</row>
    <row r="240" spans="1:37" ht="12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</row>
    <row r="241" spans="1:37" ht="12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</row>
    <row r="242" spans="1:37" ht="12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</row>
    <row r="243" spans="1:37" ht="12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</row>
    <row r="244" spans="1:37" ht="12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</row>
    <row r="245" spans="1:37" ht="12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</row>
    <row r="246" spans="1:37" ht="12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</row>
    <row r="247" spans="1:37" ht="12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</row>
    <row r="248" spans="1:37" ht="12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</row>
    <row r="249" spans="1:37" ht="12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</row>
    <row r="250" spans="1:37" ht="12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</row>
    <row r="251" spans="1:37" ht="12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</row>
    <row r="252" spans="1:37" ht="12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</row>
    <row r="253" spans="1:37" ht="12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</row>
    <row r="254" spans="1:37" ht="12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</row>
    <row r="255" spans="1:37" ht="12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</row>
    <row r="256" spans="1:37" ht="12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</row>
    <row r="257" spans="1:37" ht="12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</row>
    <row r="258" spans="1:37" ht="12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</row>
    <row r="259" spans="1:37" ht="12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</row>
    <row r="260" spans="1:37" ht="12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</row>
    <row r="261" spans="1:37" ht="12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</row>
    <row r="262" spans="1:37" ht="12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</row>
    <row r="263" spans="1:37" ht="12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</row>
    <row r="264" spans="1:37" ht="12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</row>
    <row r="265" spans="1:37" ht="12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</row>
    <row r="266" spans="1:37" ht="12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</row>
    <row r="267" spans="1:37" ht="12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</row>
    <row r="268" spans="1:37" ht="12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</row>
    <row r="269" spans="1:37" ht="12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</row>
    <row r="270" spans="1:37" ht="12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</row>
    <row r="271" spans="1:37" ht="12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</row>
    <row r="272" spans="1:37" ht="12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</row>
    <row r="273" spans="1:37" ht="12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</row>
    <row r="274" spans="1:37" ht="12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</row>
    <row r="275" spans="1:37" ht="12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</row>
    <row r="276" spans="1:37" ht="12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</row>
    <row r="277" spans="1:37" ht="12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</row>
    <row r="278" spans="1:37" ht="12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</row>
    <row r="279" spans="1:37" ht="12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</row>
    <row r="280" spans="1:37" ht="12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</row>
    <row r="281" spans="1:37" ht="12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</row>
    <row r="282" spans="1:37" ht="12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</row>
    <row r="283" spans="1:37" ht="12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</row>
    <row r="284" spans="1:37" ht="12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</row>
    <row r="285" spans="1:37" ht="12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</row>
    <row r="286" spans="1:37" ht="12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</row>
    <row r="287" spans="1:37" ht="12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</row>
    <row r="288" spans="1:37" ht="12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</row>
    <row r="289" spans="1:37" ht="12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</row>
    <row r="290" spans="1:37" ht="12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</row>
    <row r="291" spans="1:37" ht="12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</row>
    <row r="292" spans="1:37" ht="12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</row>
    <row r="293" spans="1:37" ht="12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</row>
    <row r="294" spans="1:37" ht="12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</row>
    <row r="295" spans="1:37" ht="12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</row>
    <row r="296" spans="1:37" ht="12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</row>
    <row r="297" spans="1:37" ht="12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</row>
    <row r="298" spans="1:37" ht="12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</row>
    <row r="299" spans="1:37" ht="12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</row>
    <row r="300" spans="1:37" ht="12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</row>
    <row r="301" spans="1:37" ht="12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</row>
    <row r="302" spans="1:37" ht="12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</row>
    <row r="303" spans="1:37" ht="12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</row>
    <row r="304" spans="1:37" ht="12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</row>
    <row r="305" spans="1:37" ht="12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</row>
    <row r="306" spans="1:37" ht="12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</row>
    <row r="307" spans="1:37" ht="12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</row>
    <row r="308" spans="1:37" ht="12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</row>
    <row r="309" spans="1:37" ht="12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</row>
    <row r="310" spans="1:37" ht="12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</row>
    <row r="311" spans="1:37" ht="12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</row>
    <row r="312" spans="1:37" ht="12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</row>
    <row r="313" spans="1:37" ht="12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</row>
    <row r="314" spans="1:37" ht="12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</row>
    <row r="315" spans="1:37" ht="12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</row>
    <row r="316" spans="1:37" ht="12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</row>
    <row r="317" spans="1:37" ht="12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</row>
    <row r="318" spans="1:37" ht="12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</row>
    <row r="319" spans="1:37" ht="12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</row>
    <row r="320" spans="1:37" ht="12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</row>
    <row r="321" spans="1:37" ht="12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</row>
    <row r="322" spans="1:37" ht="12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</row>
    <row r="323" spans="1:37" ht="12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</row>
    <row r="324" spans="1:37" ht="12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</row>
    <row r="325" spans="1:37" ht="12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</row>
    <row r="326" spans="1:37" ht="12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</row>
    <row r="327" spans="1:37" ht="12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</row>
    <row r="328" spans="1:37" ht="12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</row>
    <row r="329" spans="1:37" ht="12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</row>
    <row r="330" spans="1:37" ht="12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</row>
    <row r="331" spans="1:37" ht="12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</row>
    <row r="332" spans="1:37" ht="12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</row>
    <row r="333" spans="1:37" ht="12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</row>
    <row r="334" spans="1:37" ht="12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</row>
    <row r="335" spans="1:37" ht="12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</row>
    <row r="336" spans="1:37" ht="12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</row>
    <row r="337" spans="1:37" ht="12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</row>
    <row r="338" spans="1:37" ht="12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</row>
    <row r="339" spans="1:37" ht="12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</row>
    <row r="340" spans="1:37" ht="12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</row>
    <row r="341" spans="1:37" ht="12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</row>
    <row r="342" spans="1:37" ht="12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</row>
    <row r="343" spans="1:37" ht="12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</row>
    <row r="344" spans="1:37" ht="12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</row>
    <row r="345" spans="1:37" ht="12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</row>
    <row r="346" spans="1:37" ht="12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</row>
    <row r="347" spans="1:37" ht="12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</row>
    <row r="348" spans="1:37" ht="12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</row>
    <row r="349" spans="1:37" ht="12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</row>
    <row r="350" spans="1:37" ht="12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</row>
    <row r="351" spans="1:37" ht="12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</row>
    <row r="352" spans="1:37" ht="12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</row>
    <row r="353" spans="1:37" ht="12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</row>
    <row r="354" spans="1:37" ht="12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</row>
    <row r="355" spans="1:37" ht="12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</row>
    <row r="356" spans="1:37" ht="12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</row>
    <row r="357" spans="1:37" ht="12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</row>
    <row r="358" spans="1:37" ht="12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</row>
    <row r="359" spans="1:37" ht="12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</row>
    <row r="360" spans="1:37" ht="12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</row>
    <row r="361" spans="1:37" ht="12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</row>
    <row r="362" spans="1:37" ht="12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</row>
    <row r="363" spans="1:37" ht="12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</row>
    <row r="364" spans="1:37" ht="12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</row>
    <row r="365" spans="1:37" ht="12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</row>
    <row r="366" spans="1:37" ht="12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</row>
    <row r="367" spans="1:37" ht="12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</row>
    <row r="368" spans="1:37" ht="12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</row>
    <row r="369" spans="1:37" ht="12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</row>
    <row r="370" spans="1:37" ht="12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</row>
    <row r="371" spans="1:37" ht="12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</row>
    <row r="372" spans="1:37" ht="12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</row>
    <row r="373" spans="1:37" ht="12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</row>
    <row r="374" spans="1:37" ht="12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</row>
    <row r="375" spans="1:37" ht="12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</row>
    <row r="376" spans="1:37" ht="12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</row>
    <row r="377" spans="1:37" ht="12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</row>
    <row r="378" spans="1:37" ht="12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</row>
    <row r="379" spans="1:37" ht="12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</row>
    <row r="380" spans="1:37" ht="12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</row>
    <row r="381" spans="1:37" ht="12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</row>
    <row r="382" spans="1:37" ht="12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</row>
    <row r="383" spans="1:37" ht="12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</row>
    <row r="384" spans="1:37" ht="12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</row>
    <row r="385" spans="1:37" ht="12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</row>
    <row r="386" spans="1:37" ht="12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</row>
    <row r="387" spans="1:37" ht="12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</row>
    <row r="388" spans="1:37" ht="12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</row>
    <row r="389" spans="1:37" ht="12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</row>
    <row r="390" spans="1:37" ht="12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</row>
    <row r="391" spans="1:37" ht="12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</row>
    <row r="392" spans="1:37" ht="12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</row>
    <row r="393" spans="1:37" ht="12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</row>
    <row r="394" spans="1:37" ht="12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</row>
    <row r="395" spans="1:37" ht="12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</row>
    <row r="396" spans="1:37" ht="12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</row>
    <row r="397" spans="1:37" ht="12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</row>
    <row r="398" spans="1:37" ht="12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</row>
    <row r="399" spans="1:37" ht="12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</row>
    <row r="400" spans="1:37" ht="12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</row>
    <row r="401" spans="1:37" ht="12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</row>
    <row r="402" spans="1:37" ht="12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</row>
    <row r="403" spans="1:37" ht="12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</row>
    <row r="404" spans="1:37" ht="12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</row>
    <row r="405" spans="1:37" ht="12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</row>
    <row r="406" spans="1:37" ht="12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</row>
    <row r="407" spans="1:37" ht="12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</row>
    <row r="408" spans="1:37" ht="12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</row>
    <row r="409" spans="1:37" ht="12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</row>
    <row r="410" spans="1:37" ht="12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</row>
    <row r="411" spans="1:37" ht="12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</row>
    <row r="412" spans="1:37" ht="12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</row>
    <row r="413" spans="1:37" ht="12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</row>
    <row r="414" spans="1:37" ht="12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</row>
    <row r="415" spans="1:37" ht="12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</row>
    <row r="416" spans="1:37" ht="12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</row>
    <row r="417" spans="1:37" ht="12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</row>
    <row r="418" spans="1:37" ht="12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</row>
    <row r="419" spans="1:37" ht="12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</row>
    <row r="420" spans="1:37" ht="12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</row>
    <row r="421" spans="1:37" ht="12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</row>
    <row r="422" spans="1:37" ht="12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</row>
    <row r="423" spans="1:37" ht="12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</row>
    <row r="424" spans="1:37" ht="12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</row>
    <row r="425" spans="1:37" ht="12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</row>
    <row r="426" spans="1:37" ht="12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</row>
    <row r="427" spans="1:37" ht="12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</row>
    <row r="428" spans="1:37" ht="12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</row>
    <row r="429" spans="1:37" ht="12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</row>
    <row r="430" spans="1:37" ht="12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</row>
    <row r="431" spans="1:37" ht="12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</row>
    <row r="432" spans="1:37" ht="12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</row>
    <row r="433" spans="1:37" ht="12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</row>
    <row r="434" spans="1:37" ht="12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</row>
    <row r="435" spans="1:37" ht="12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</row>
    <row r="436" spans="1:37" ht="12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</row>
    <row r="437" spans="1:37" ht="12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</row>
    <row r="438" spans="1:37" ht="12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</row>
    <row r="439" spans="1:37" ht="12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</row>
    <row r="440" spans="1:37" ht="12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</row>
    <row r="441" spans="1:37" ht="12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</row>
    <row r="442" spans="1:37" ht="12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</row>
    <row r="443" spans="1:37" ht="12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</row>
    <row r="444" spans="1:37" ht="12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</row>
    <row r="445" spans="1:37" ht="12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</row>
    <row r="446" spans="1:37" ht="12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</row>
    <row r="447" spans="1:37" ht="12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</row>
    <row r="448" spans="1:37" ht="12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</row>
    <row r="449" spans="1:37" ht="12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</row>
    <row r="450" spans="1:37" ht="12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</row>
    <row r="451" spans="1:37" ht="12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</row>
    <row r="452" spans="1:37" ht="12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</row>
    <row r="453" spans="1:37" ht="12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</row>
    <row r="454" spans="1:37" ht="12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</row>
    <row r="455" spans="1:37" ht="12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</row>
    <row r="456" spans="1:37" ht="12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</row>
    <row r="457" spans="1:37" ht="12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</row>
    <row r="458" spans="1:37" ht="12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</row>
    <row r="459" spans="1:37" ht="12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</row>
    <row r="460" spans="1:37" ht="12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</row>
    <row r="461" spans="1:37" ht="12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</row>
    <row r="462" spans="1:37" ht="12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</row>
    <row r="463" spans="1:37" ht="12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</row>
    <row r="464" spans="1:37" ht="12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</row>
    <row r="465" spans="1:37" ht="12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</row>
    <row r="466" spans="1:37" ht="12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</row>
    <row r="467" spans="1:37" ht="12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</row>
    <row r="468" spans="1:37" ht="12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</row>
    <row r="469" spans="1:37" ht="12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</row>
    <row r="470" spans="1:37" ht="12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</row>
    <row r="471" spans="1:37" ht="12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</row>
    <row r="472" spans="1:37" ht="12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</row>
    <row r="473" spans="1:37" ht="12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</row>
    <row r="474" spans="1:37" ht="12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</row>
    <row r="475" spans="1:37" ht="12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</row>
    <row r="476" spans="1:37" ht="12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</row>
    <row r="477" spans="1:37" ht="12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</row>
    <row r="478" spans="1:37" ht="12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</row>
    <row r="479" spans="1:37" ht="12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</row>
    <row r="480" spans="1:37" ht="12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</row>
    <row r="481" spans="1:37" ht="12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</row>
    <row r="482" spans="1:37" ht="12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</row>
    <row r="483" spans="1:37" ht="12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</row>
    <row r="484" spans="1:37" ht="12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</row>
    <row r="485" spans="1:37" ht="12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</row>
    <row r="486" spans="1:37" ht="12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</row>
    <row r="487" spans="1:37" ht="12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</row>
    <row r="488" spans="1:37" ht="12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</row>
    <row r="489" spans="1:37" ht="12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</row>
    <row r="490" spans="1:37" ht="12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</row>
    <row r="491" spans="1:37" ht="12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</row>
    <row r="492" spans="1:37" ht="12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</row>
    <row r="493" spans="1:37" ht="12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</row>
    <row r="494" spans="1:37" ht="12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</row>
    <row r="495" spans="1:37" ht="12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</row>
    <row r="496" spans="1:37" ht="12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</row>
    <row r="497" spans="1:37" ht="12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</row>
    <row r="498" spans="1:37" ht="12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</row>
    <row r="499" spans="1:37" ht="12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</row>
    <row r="500" spans="1:37" ht="12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</row>
    <row r="501" spans="1:37" ht="12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</row>
    <row r="502" spans="1:37" ht="12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</row>
    <row r="503" spans="1:37" ht="12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</row>
    <row r="504" spans="1:37" ht="12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</row>
    <row r="505" spans="1:37" ht="12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</row>
    <row r="506" spans="1:37" ht="12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</row>
    <row r="507" spans="1:37" ht="12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</row>
    <row r="508" spans="1:37" ht="12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</row>
    <row r="509" spans="1:37" ht="12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</row>
    <row r="510" spans="1:37" ht="12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</row>
    <row r="511" spans="1:37" ht="12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</row>
    <row r="512" spans="1:37" ht="12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</row>
    <row r="513" spans="1:37" ht="12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</row>
    <row r="514" spans="1:37" ht="12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</row>
    <row r="515" spans="1:37" ht="12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</row>
    <row r="516" spans="1:37" ht="12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</row>
    <row r="517" spans="1:37" ht="12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</row>
    <row r="518" spans="1:37" ht="12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</row>
    <row r="519" spans="1:37" ht="12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</row>
    <row r="520" spans="1:37" ht="12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</row>
    <row r="521" spans="1:37" ht="12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</row>
    <row r="522" spans="1:37" ht="12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</row>
    <row r="523" spans="1:37" ht="12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</row>
    <row r="524" spans="1:37" ht="12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</row>
    <row r="525" spans="1:37" ht="12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</row>
    <row r="526" spans="1:37" ht="12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</row>
    <row r="527" spans="1:37" ht="12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</row>
    <row r="528" spans="1:37" ht="12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</row>
    <row r="529" spans="1:37" ht="12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</row>
    <row r="530" spans="1:37" ht="12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</row>
    <row r="531" spans="1:37" ht="12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</row>
    <row r="532" spans="1:37" ht="12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</row>
    <row r="533" spans="1:37" ht="12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</row>
    <row r="534" spans="1:37" ht="12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</row>
    <row r="535" spans="1:37" ht="12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</row>
    <row r="536" spans="1:37" ht="12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</row>
    <row r="537" spans="1:37" ht="12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</row>
    <row r="538" spans="1:37" ht="12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</row>
    <row r="539" spans="1:37" ht="12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</row>
    <row r="540" spans="1:37" ht="12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</row>
    <row r="541" spans="1:37" ht="12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</row>
    <row r="542" spans="1:37" ht="12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</row>
    <row r="543" spans="1:37" ht="12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</row>
    <row r="544" spans="1:37" ht="12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</row>
    <row r="545" spans="1:37" ht="12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</row>
    <row r="546" spans="1:37" ht="12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</row>
    <row r="547" spans="1:37" ht="12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</row>
    <row r="548" spans="1:37" ht="12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</row>
    <row r="549" spans="1:37" ht="12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</row>
    <row r="550" spans="1:37" ht="12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</row>
    <row r="551" spans="1:37" ht="12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</row>
    <row r="552" spans="1:37" ht="12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</row>
    <row r="553" spans="1:37" ht="12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</row>
    <row r="554" spans="1:37" ht="12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</row>
    <row r="555" spans="1:37" ht="12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</row>
    <row r="556" spans="1:37" ht="12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</row>
    <row r="557" spans="1:37" ht="12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</row>
    <row r="558" spans="1:37" ht="12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</row>
    <row r="559" spans="1:37" ht="12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</row>
    <row r="560" spans="1:37" ht="12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</row>
    <row r="561" spans="1:37" ht="12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</row>
    <row r="562" spans="1:37" ht="12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</row>
    <row r="563" spans="1:37" ht="12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</row>
    <row r="564" spans="1:37" ht="12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</row>
    <row r="565" spans="1:37" ht="12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</row>
    <row r="566" spans="1:37" ht="12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</row>
    <row r="567" spans="1:37" ht="12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</row>
    <row r="568" spans="1:37" ht="12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</row>
    <row r="569" spans="1:37" ht="12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</row>
    <row r="570" spans="1:37" ht="12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</row>
    <row r="571" spans="1:37" ht="12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</row>
    <row r="572" spans="1:37" ht="12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</row>
    <row r="573" spans="1:37" ht="12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</row>
    <row r="574" spans="1:37" ht="12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</row>
    <row r="575" spans="1:37" ht="12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</row>
    <row r="576" spans="1:37" ht="12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</row>
    <row r="577" spans="1:37" ht="12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</row>
    <row r="578" spans="1:37" ht="12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</row>
    <row r="579" spans="1:37" ht="12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</row>
    <row r="580" spans="1:37" ht="12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</row>
    <row r="581" spans="1:37" ht="12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</row>
    <row r="582" spans="1:37" ht="12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</row>
    <row r="583" spans="1:37" ht="12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</row>
    <row r="584" spans="1:37" ht="12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</row>
    <row r="585" spans="1:37" ht="12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</row>
    <row r="586" spans="1:37" ht="12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</row>
    <row r="587" spans="1:37" ht="12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</row>
    <row r="588" spans="1:37" ht="12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</row>
    <row r="589" spans="1:37" ht="12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</row>
    <row r="590" spans="1:37" ht="12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</row>
    <row r="591" spans="1:37" ht="12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</row>
    <row r="592" spans="1:37" ht="12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</row>
    <row r="593" spans="1:37" ht="12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</row>
    <row r="594" spans="1:37" ht="12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</row>
    <row r="595" spans="1:37" ht="12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</row>
    <row r="596" spans="1:37" ht="12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</row>
    <row r="597" spans="1:37" ht="12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</row>
    <row r="598" spans="1:37" ht="12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</row>
    <row r="599" spans="1:37" ht="12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</row>
    <row r="600" spans="1:37" ht="12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</row>
    <row r="601" spans="1:37" ht="12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</row>
    <row r="602" spans="1:37" ht="12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</row>
    <row r="603" spans="1:37" ht="12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</row>
    <row r="604" spans="1:37" ht="12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</row>
    <row r="605" spans="1:37" ht="12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</row>
    <row r="606" spans="1:37" ht="12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</row>
    <row r="607" spans="1:37" ht="12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</row>
    <row r="608" spans="1:37" ht="12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</row>
    <row r="609" spans="1:37" ht="12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</row>
    <row r="610" spans="1:37" ht="12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</row>
    <row r="611" spans="1:37" ht="12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</row>
    <row r="612" spans="1:37" ht="12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</row>
    <row r="613" spans="1:37" ht="12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</row>
    <row r="614" spans="1:37" ht="12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</row>
    <row r="615" spans="1:37" ht="12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</row>
    <row r="616" spans="1:37" ht="12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</row>
    <row r="617" spans="1:37" ht="12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</row>
    <row r="618" spans="1:37" ht="12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</row>
    <row r="619" spans="1:37" ht="12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</row>
    <row r="620" spans="1:37" ht="12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</row>
    <row r="621" spans="1:37" ht="12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</row>
    <row r="622" spans="1:37" ht="12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</row>
    <row r="623" spans="1:37" ht="12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</row>
    <row r="624" spans="1:37" ht="12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</row>
    <row r="625" spans="1:37" ht="12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</row>
    <row r="626" spans="1:37" ht="12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</row>
    <row r="627" spans="1:37" ht="12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</row>
    <row r="628" spans="1:37" ht="12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</row>
    <row r="629" spans="1:37" ht="12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</row>
    <row r="630" spans="1:37" ht="12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</row>
    <row r="631" spans="1:37" ht="12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</row>
    <row r="632" spans="1:37" ht="12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</row>
    <row r="633" spans="1:37" ht="12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</row>
    <row r="634" spans="1:37" ht="12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</row>
    <row r="635" spans="1:37" ht="12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</row>
    <row r="636" spans="1:37" ht="12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</row>
    <row r="637" spans="1:37" ht="12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</row>
    <row r="638" spans="1:37" ht="12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</row>
    <row r="639" spans="1:37" ht="12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</row>
    <row r="640" spans="1:37" ht="12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</row>
    <row r="641" spans="1:37" ht="12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</row>
    <row r="642" spans="1:37" ht="12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</row>
    <row r="643" spans="1:37" ht="12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</row>
    <row r="644" spans="1:37" ht="12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</row>
    <row r="645" spans="1:37" ht="12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</row>
    <row r="646" spans="1:37" ht="12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</row>
    <row r="647" spans="1:37" ht="12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</row>
    <row r="648" spans="1:37" ht="12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</row>
    <row r="649" spans="1:37" ht="12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</row>
    <row r="650" spans="1:37" ht="12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</row>
    <row r="651" spans="1:37" ht="12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</row>
    <row r="652" spans="1:37" ht="12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</row>
    <row r="653" spans="1:37" ht="12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</row>
    <row r="654" spans="1:37" ht="12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</row>
    <row r="655" spans="1:37" ht="12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</row>
    <row r="656" spans="1:37" ht="12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</row>
    <row r="657" spans="1:37" ht="12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</row>
    <row r="658" spans="1:37" ht="12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</row>
    <row r="659" spans="1:37" ht="12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</row>
    <row r="660" spans="1:37" ht="12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</row>
    <row r="661" spans="1:37" ht="12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</row>
    <row r="662" spans="1:37" ht="12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</row>
    <row r="663" spans="1:37" ht="12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</row>
    <row r="664" spans="1:37" ht="12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</row>
    <row r="665" spans="1:37" ht="12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</row>
    <row r="666" spans="1:37" ht="12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</row>
    <row r="667" spans="1:37" ht="12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</row>
    <row r="668" spans="1:37" ht="12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</row>
    <row r="669" spans="1:37" ht="12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</row>
    <row r="670" spans="1:37" ht="12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</row>
    <row r="671" spans="1:37" ht="12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</row>
    <row r="672" spans="1:37" ht="12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</row>
    <row r="673" spans="1:37" ht="12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</row>
    <row r="674" spans="1:37" ht="12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</row>
    <row r="675" spans="1:37" ht="12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</row>
    <row r="676" spans="1:37" ht="12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</row>
    <row r="677" spans="1:37" ht="12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</row>
    <row r="678" spans="1:37" ht="12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</row>
    <row r="679" spans="1:37" ht="12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</row>
    <row r="680" spans="1:37" ht="12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</row>
    <row r="681" spans="1:37" ht="12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</row>
    <row r="682" spans="1:37" ht="12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</row>
    <row r="683" spans="1:37" ht="12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</row>
    <row r="684" spans="1:37" ht="12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</row>
    <row r="685" spans="1:37" ht="12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</row>
    <row r="686" spans="1:37" ht="12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</row>
    <row r="687" spans="1:37" ht="12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</row>
    <row r="688" spans="1:37" ht="12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</row>
    <row r="689" spans="1:37" ht="12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</row>
    <row r="690" spans="1:37" ht="12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</row>
    <row r="691" spans="1:37" ht="12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</row>
    <row r="692" spans="1:37" ht="12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</row>
    <row r="693" spans="1:37" ht="12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</row>
    <row r="694" spans="1:37" ht="12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</row>
    <row r="695" spans="1:37" ht="12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</row>
    <row r="696" spans="1:37" ht="12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</row>
    <row r="697" spans="1:37" ht="12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</row>
    <row r="698" spans="1:37" ht="12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</row>
    <row r="699" spans="1:37" ht="12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</row>
    <row r="700" spans="1:37" ht="12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</row>
    <row r="701" spans="1:37" ht="12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</row>
    <row r="702" spans="1:37" ht="12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</row>
    <row r="703" spans="1:37" ht="12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</row>
    <row r="704" spans="1:37" ht="12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</row>
    <row r="705" spans="1:37" ht="12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</row>
    <row r="706" spans="1:37" ht="12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</row>
    <row r="707" spans="1:37" ht="12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</row>
    <row r="708" spans="1:37" ht="12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</row>
    <row r="709" spans="1:37" ht="12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</row>
    <row r="710" spans="1:37" ht="12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</row>
    <row r="711" spans="1:37" ht="12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</row>
    <row r="712" spans="1:37" ht="12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</row>
    <row r="713" spans="1:37" ht="12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</row>
    <row r="714" spans="1:37" ht="12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</row>
    <row r="715" spans="1:37" ht="12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</row>
    <row r="716" spans="1:37" ht="12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</row>
    <row r="717" spans="1:37" ht="12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</row>
    <row r="718" spans="1:37" ht="12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</row>
    <row r="719" spans="1:37" ht="12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</row>
    <row r="720" spans="1:37" ht="12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</row>
    <row r="721" spans="1:37" ht="12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</row>
    <row r="722" spans="1:37" ht="12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</row>
    <row r="723" spans="1:37" ht="12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</row>
    <row r="724" spans="1:37" ht="12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</row>
    <row r="725" spans="1:37" ht="12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</row>
    <row r="726" spans="1:37" ht="12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</row>
    <row r="727" spans="1:37" ht="12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</row>
    <row r="728" spans="1:37" ht="12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</row>
    <row r="729" spans="1:37" ht="12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</row>
    <row r="730" spans="1:37" ht="12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</row>
    <row r="731" spans="1:37" ht="12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</row>
    <row r="732" spans="1:37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</row>
    <row r="733" spans="1:37" ht="12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</row>
    <row r="734" spans="1:37" ht="12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</row>
    <row r="735" spans="1:37" ht="12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</row>
    <row r="736" spans="1:37" ht="12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</row>
    <row r="737" spans="1:37" ht="12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</row>
    <row r="738" spans="1:37" ht="12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</row>
    <row r="739" spans="1:37" ht="12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</row>
    <row r="740" spans="1:37" ht="12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</row>
    <row r="741" spans="1:37" ht="12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</row>
    <row r="742" spans="1:37" ht="12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</row>
    <row r="743" spans="1:37" ht="12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</row>
    <row r="744" spans="1:37" ht="12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</row>
    <row r="745" spans="1:37" ht="12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</row>
    <row r="746" spans="1:37" ht="12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</row>
    <row r="747" spans="1:37" ht="12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</row>
    <row r="748" spans="1:37" ht="12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</row>
    <row r="749" spans="1:37" ht="12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</row>
    <row r="750" spans="1:37" ht="12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</row>
    <row r="751" spans="1:37" ht="12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</row>
    <row r="752" spans="1:37" ht="12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</row>
    <row r="753" spans="1:37" ht="12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</row>
    <row r="754" spans="1:37" ht="12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</row>
    <row r="755" spans="1:37" ht="12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</row>
    <row r="756" spans="1:37" ht="12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</row>
    <row r="757" spans="1:37" ht="12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</row>
    <row r="758" spans="1:37" ht="12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</row>
    <row r="759" spans="1:37" ht="12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</row>
    <row r="760" spans="1:37" ht="12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</row>
    <row r="761" spans="1:37" ht="12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</row>
    <row r="762" spans="1:37" ht="12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</row>
    <row r="763" spans="1:37" ht="12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</row>
    <row r="764" spans="1:37" ht="12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</row>
    <row r="765" spans="1:37" ht="12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</row>
    <row r="766" spans="1:37" ht="12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</row>
    <row r="767" spans="1:37" ht="12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</row>
    <row r="768" spans="1:37" ht="12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</row>
    <row r="769" spans="1:37" ht="12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</row>
    <row r="770" spans="1:37" ht="12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</row>
    <row r="771" spans="1:37" ht="12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</row>
    <row r="772" spans="1:37" ht="12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</row>
    <row r="773" spans="1:37" ht="12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</row>
    <row r="774" spans="1:37" ht="12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</row>
    <row r="775" spans="1:37" ht="12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</row>
    <row r="776" spans="1:37" ht="12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</row>
    <row r="777" spans="1:37" ht="12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</row>
    <row r="778" spans="1:37" ht="12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</row>
    <row r="779" spans="1:37" ht="12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</row>
    <row r="780" spans="1:37" ht="12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</row>
    <row r="781" spans="1:37" ht="12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</row>
    <row r="782" spans="1:37" ht="12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</row>
    <row r="783" spans="1:37" ht="12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</row>
    <row r="784" spans="1:37" ht="12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</row>
    <row r="785" spans="1:37" ht="12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</row>
    <row r="786" spans="1:37" ht="12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</row>
    <row r="787" spans="1:37" ht="12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</row>
    <row r="788" spans="1:37" ht="12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</row>
    <row r="789" spans="1:37" ht="12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</row>
    <row r="790" spans="1:37" ht="12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</row>
    <row r="791" spans="1:37" ht="12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</row>
    <row r="792" spans="1:37" ht="12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</row>
    <row r="793" spans="1:37" ht="12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</row>
    <row r="794" spans="1:37" ht="12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</row>
    <row r="795" spans="1:37" ht="12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</row>
    <row r="796" spans="1:37" ht="12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</row>
    <row r="797" spans="1:37" ht="12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</row>
    <row r="798" spans="1:37" ht="12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</row>
    <row r="799" spans="1:37" ht="12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</row>
    <row r="800" spans="1:37" ht="12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</row>
    <row r="801" spans="1:37" ht="12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</row>
    <row r="802" spans="1:37" ht="12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</row>
    <row r="803" spans="1:37" ht="12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</row>
    <row r="804" spans="1:37" ht="12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</row>
    <row r="805" spans="1:37" ht="12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</row>
    <row r="806" spans="1:37" ht="12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</row>
    <row r="807" spans="1:37" ht="12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</row>
    <row r="808" spans="1:37" ht="12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</row>
    <row r="809" spans="1:37" ht="12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</row>
    <row r="810" spans="1:37" ht="12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</row>
    <row r="811" spans="1:37" ht="12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</row>
    <row r="812" spans="1:37" ht="12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</row>
    <row r="813" spans="1:37" ht="12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</row>
    <row r="814" spans="1:37" ht="12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</row>
    <row r="815" spans="1:37" ht="12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</row>
    <row r="816" spans="1:37" ht="12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</row>
    <row r="817" spans="1:37" ht="12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</row>
    <row r="818" spans="1:37" ht="12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</row>
    <row r="819" spans="1:37" ht="12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</row>
    <row r="820" spans="1:37" ht="12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</row>
    <row r="821" spans="1:37" ht="12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</row>
    <row r="822" spans="1:37" ht="12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</row>
    <row r="823" spans="1:37" ht="12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</row>
    <row r="824" spans="1:37" ht="12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</row>
    <row r="825" spans="1:37" ht="12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</row>
    <row r="826" spans="1:37" ht="12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</row>
    <row r="827" spans="1:37" ht="12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</row>
    <row r="828" spans="1:37" ht="12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</row>
    <row r="829" spans="1:37" ht="12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</row>
    <row r="830" spans="1:37" ht="12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</row>
    <row r="831" spans="1:37" ht="12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</row>
    <row r="832" spans="1:37" ht="12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</row>
    <row r="833" spans="1:37" ht="12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</row>
    <row r="834" spans="1:37" ht="12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</row>
    <row r="835" spans="1:37" ht="12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</row>
    <row r="836" spans="1:37" ht="12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</row>
    <row r="837" spans="1:37" ht="12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</row>
    <row r="838" spans="1:37" ht="12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</row>
    <row r="839" spans="1:37" ht="12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</row>
    <row r="840" spans="1:37" ht="12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</row>
    <row r="841" spans="1:37" ht="12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</row>
    <row r="842" spans="1:37" ht="12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</row>
    <row r="843" spans="1:37" ht="12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</row>
    <row r="844" spans="1:37" ht="12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</row>
    <row r="845" spans="1:37" ht="12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</row>
    <row r="846" spans="1:37" ht="12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</row>
    <row r="847" spans="1:37" ht="12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</row>
    <row r="848" spans="1:37" ht="12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</row>
    <row r="849" spans="1:37" ht="12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</row>
    <row r="850" spans="1:37" ht="12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</row>
    <row r="851" spans="1:37" ht="12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</row>
    <row r="852" spans="1:37" ht="12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</row>
    <row r="853" spans="1:37" ht="12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</row>
    <row r="854" spans="1:37" ht="12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</row>
    <row r="855" spans="1:37" ht="12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</row>
    <row r="856" spans="1:37" ht="12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</row>
    <row r="857" spans="1:37" ht="12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</row>
    <row r="858" spans="1:37" ht="12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</row>
    <row r="859" spans="1:37" ht="12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</row>
    <row r="860" spans="1:37" ht="12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</row>
    <row r="861" spans="1:37" ht="12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</row>
    <row r="862" spans="1:37" ht="12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</row>
    <row r="863" spans="1:37" ht="12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</row>
    <row r="864" spans="1:37" ht="12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</row>
    <row r="865" spans="1:37" ht="12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</row>
    <row r="866" spans="1:37" ht="12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</row>
    <row r="867" spans="1:37" ht="12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</row>
    <row r="868" spans="1:37" ht="12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</row>
    <row r="869" spans="1:37" ht="12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</row>
    <row r="870" spans="1:37" ht="12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</row>
    <row r="871" spans="1:37" ht="12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</row>
    <row r="872" spans="1:37" ht="12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</row>
    <row r="873" spans="1:37" ht="12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</row>
    <row r="874" spans="1:37" ht="12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</row>
    <row r="875" spans="1:37" ht="12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</row>
    <row r="876" spans="1:37" ht="12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</row>
    <row r="877" spans="1:37" ht="12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</row>
    <row r="878" spans="1:37" ht="12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</row>
    <row r="879" spans="1:37" ht="12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</row>
    <row r="880" spans="1:37" ht="12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</row>
    <row r="881" spans="1:37" ht="12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</row>
    <row r="882" spans="1:37" ht="12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</row>
    <row r="883" spans="1:37" ht="12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</row>
    <row r="884" spans="1:37" ht="12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</row>
    <row r="885" spans="1:37" ht="12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</row>
    <row r="886" spans="1:37" ht="12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</row>
    <row r="887" spans="1:37" ht="12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</row>
    <row r="888" spans="1:37" ht="12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</row>
    <row r="889" spans="1:37" ht="12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</row>
    <row r="890" spans="1:37" ht="12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</row>
    <row r="891" spans="1:37" ht="12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</row>
    <row r="892" spans="1:37" ht="12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</row>
    <row r="893" spans="1:37" ht="12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</row>
    <row r="894" spans="1:37" ht="12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</row>
    <row r="895" spans="1:37" ht="12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</row>
    <row r="896" spans="1:37" ht="12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</row>
    <row r="897" spans="1:37" ht="12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</row>
    <row r="898" spans="1:37" ht="12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</row>
    <row r="899" spans="1:37" ht="12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</row>
    <row r="900" spans="1:37" ht="12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</row>
    <row r="901" spans="1:37" ht="12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</row>
    <row r="902" spans="1:37" ht="12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</row>
    <row r="903" spans="1:37" ht="12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</row>
    <row r="904" spans="1:37" ht="12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</row>
    <row r="905" spans="1:37" ht="12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</row>
    <row r="906" spans="1:37" ht="12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</row>
    <row r="907" spans="1:37" ht="12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</row>
    <row r="908" spans="1:37" ht="12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</row>
    <row r="909" spans="1:37" ht="12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</row>
    <row r="910" spans="1:37" ht="12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</row>
    <row r="911" spans="1:37" ht="12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</row>
    <row r="912" spans="1:37" ht="12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</row>
    <row r="913" spans="1:37" ht="12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</row>
    <row r="914" spans="1:37" ht="12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</row>
    <row r="915" spans="1:37" ht="12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</row>
    <row r="916" spans="1:37" ht="12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</row>
    <row r="917" spans="1:37" ht="12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</row>
    <row r="918" spans="1:37" ht="12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</row>
    <row r="919" spans="1:37" ht="12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</row>
    <row r="920" spans="1:37" ht="12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</row>
    <row r="921" spans="1:37" ht="12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</row>
    <row r="922" spans="1:37" ht="12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</row>
    <row r="923" spans="1:37" ht="12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</row>
    <row r="924" spans="1:37" ht="12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</row>
    <row r="925" spans="1:37" ht="12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</row>
    <row r="926" spans="1:37" ht="12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</row>
    <row r="927" spans="1:37" ht="12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</row>
    <row r="928" spans="1:37" ht="12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</row>
    <row r="929" spans="1:37" ht="12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</row>
    <row r="930" spans="1:37" ht="12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</row>
    <row r="931" spans="1:37" ht="12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</row>
    <row r="932" spans="1:37" ht="12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</row>
    <row r="933" spans="1:37" ht="12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</row>
    <row r="934" spans="1:37" ht="12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</row>
    <row r="935" spans="1:37" ht="12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</row>
    <row r="936" spans="1:37" ht="12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</row>
    <row r="937" spans="1:37" ht="12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</row>
    <row r="938" spans="1:37" ht="12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</row>
    <row r="939" spans="1:37" ht="12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</row>
    <row r="940" spans="1:37" ht="12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</row>
    <row r="941" spans="1:37" ht="12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</row>
    <row r="942" spans="1:37" ht="12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</row>
    <row r="943" spans="1:37" ht="12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</row>
    <row r="944" spans="1:37" ht="12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</row>
    <row r="945" spans="1:37" ht="12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</row>
    <row r="946" spans="1:37" ht="12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</row>
    <row r="947" spans="1:37" ht="12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</row>
    <row r="948" spans="1:37" ht="12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</row>
    <row r="949" spans="1:37" ht="12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</row>
    <row r="950" spans="1:37" ht="12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</row>
    <row r="951" spans="1:37" ht="12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</row>
    <row r="952" spans="1:37" ht="12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</row>
    <row r="953" spans="1:37" ht="12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</row>
    <row r="954" spans="1:37" ht="12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</row>
    <row r="955" spans="1:37" ht="12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</row>
    <row r="956" spans="1:37" ht="12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</row>
    <row r="957" spans="1:37" ht="12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</row>
    <row r="958" spans="1:37" ht="12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</row>
    <row r="959" spans="1:37" ht="12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</row>
    <row r="960" spans="1:37" ht="12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</row>
    <row r="961" spans="1:37" ht="12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</row>
    <row r="962" spans="1:37" ht="12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</row>
    <row r="963" spans="1:37" ht="12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</row>
    <row r="964" spans="1:37" ht="12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</row>
    <row r="965" spans="1:37" ht="12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</row>
    <row r="966" spans="1:37" ht="12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</row>
    <row r="967" spans="1:37" ht="12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</row>
    <row r="968" spans="1:37" ht="12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</row>
    <row r="969" spans="1:37" ht="12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</row>
    <row r="970" spans="1:37" ht="12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</row>
    <row r="971" spans="1:37" ht="12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</row>
    <row r="972" spans="1:37" ht="12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</row>
    <row r="973" spans="1:37" ht="12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</row>
    <row r="974" spans="1:37" ht="12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</row>
    <row r="975" spans="1:37" ht="12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</row>
    <row r="976" spans="1:37" ht="12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</row>
    <row r="977" spans="1:37" ht="12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</row>
    <row r="978" spans="1:37" ht="12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</row>
    <row r="979" spans="1:37" ht="12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</row>
    <row r="980" spans="1:37" ht="12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</row>
    <row r="981" spans="1:37" ht="12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</row>
    <row r="982" spans="1:37" ht="12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</row>
    <row r="983" spans="1:37" ht="12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</row>
    <row r="984" spans="1:37" ht="12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</row>
    <row r="985" spans="1:37" ht="12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</row>
    <row r="986" spans="1:37" ht="12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</row>
    <row r="987" spans="1:37" ht="12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</row>
    <row r="988" spans="1:37" ht="12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</row>
    <row r="989" spans="1:37" ht="12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</row>
    <row r="990" spans="1:37" ht="12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</row>
    <row r="991" spans="1:37" ht="12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</row>
    <row r="992" spans="1:37" ht="12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</row>
    <row r="993" spans="1:37" ht="12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</row>
    <row r="994" spans="1:37" ht="12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</row>
    <row r="995" spans="1:37" ht="12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</row>
    <row r="996" spans="1:37" ht="12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</row>
    <row r="997" spans="1:37" ht="12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</row>
    <row r="998" spans="1:37" ht="12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</row>
    <row r="999" spans="1:37" ht="12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</row>
    <row r="1000" spans="1:37" ht="12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C1000"/>
  <sheetViews>
    <sheetView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/>
  <cols>
    <col min="1" max="1" width="10.42578125" customWidth="1"/>
    <col min="2" max="2" width="9.42578125" customWidth="1"/>
    <col min="3" max="3" width="17" customWidth="1"/>
    <col min="4" max="4" width="15.140625" customWidth="1"/>
    <col min="5" max="7" width="2.140625" customWidth="1"/>
    <col min="8" max="8" width="3.140625" customWidth="1"/>
    <col min="9" max="13" width="2.140625" customWidth="1"/>
    <col min="14" max="14" width="3.140625" customWidth="1"/>
    <col min="15" max="15" width="3" customWidth="1"/>
    <col min="16" max="28" width="3.140625" customWidth="1"/>
    <col min="29" max="29" width="6.85546875" customWidth="1"/>
  </cols>
  <sheetData>
    <row r="1" spans="1:29" ht="12.75" customHeight="1">
      <c r="A1" s="58" t="s">
        <v>622</v>
      </c>
      <c r="B1" s="64" t="s">
        <v>637</v>
      </c>
      <c r="C1" s="58" t="s">
        <v>639</v>
      </c>
      <c r="D1" s="64" t="s">
        <v>640</v>
      </c>
      <c r="E1" s="59">
        <v>1</v>
      </c>
      <c r="F1" s="60">
        <v>2</v>
      </c>
      <c r="G1" s="60">
        <v>3</v>
      </c>
      <c r="H1" s="59">
        <v>4</v>
      </c>
      <c r="I1" s="59">
        <v>5</v>
      </c>
      <c r="J1" s="59">
        <v>6</v>
      </c>
      <c r="K1" s="59">
        <v>7</v>
      </c>
      <c r="L1" s="59">
        <v>8</v>
      </c>
      <c r="M1" s="59">
        <v>9</v>
      </c>
      <c r="N1" s="59">
        <v>10</v>
      </c>
      <c r="O1" s="59">
        <v>11</v>
      </c>
      <c r="P1" s="59">
        <v>12</v>
      </c>
      <c r="Q1" s="59">
        <v>13</v>
      </c>
      <c r="R1" s="59">
        <v>14</v>
      </c>
      <c r="S1" s="59">
        <v>15</v>
      </c>
      <c r="T1" s="59">
        <v>16</v>
      </c>
      <c r="U1" s="59">
        <v>17</v>
      </c>
      <c r="V1" s="59">
        <v>18</v>
      </c>
      <c r="W1" s="59">
        <v>19</v>
      </c>
      <c r="X1" s="59">
        <v>20</v>
      </c>
      <c r="Y1" s="59">
        <v>21</v>
      </c>
      <c r="Z1" s="59">
        <v>22</v>
      </c>
      <c r="AA1" s="59">
        <v>23</v>
      </c>
      <c r="AB1" s="59">
        <v>24</v>
      </c>
      <c r="AC1" s="60" t="s">
        <v>624</v>
      </c>
    </row>
    <row r="2" spans="1:29" ht="12.75" customHeight="1">
      <c r="A2" s="61" t="s">
        <v>625</v>
      </c>
      <c r="B2" s="65">
        <f t="shared" ref="B2:B21" si="0">AVERAGEIF(C2:D2,"&gt;0")</f>
        <v>7.1716666666666669</v>
      </c>
      <c r="C2" s="66">
        <v>7.21</v>
      </c>
      <c r="D2" s="62">
        <f t="shared" ref="D2:D21" si="1">AVERAGEIF(E2:AB2,"&gt;0")</f>
        <v>7.1333333333333337</v>
      </c>
      <c r="E2" s="60">
        <v>8</v>
      </c>
      <c r="F2" s="60">
        <v>8</v>
      </c>
      <c r="G2" s="60">
        <v>7</v>
      </c>
      <c r="H2" s="60">
        <v>7</v>
      </c>
      <c r="I2" s="60">
        <v>8</v>
      </c>
      <c r="J2" s="60">
        <v>8</v>
      </c>
      <c r="K2" s="60">
        <v>6</v>
      </c>
      <c r="L2" s="60">
        <v>7</v>
      </c>
      <c r="M2" s="60">
        <v>7</v>
      </c>
      <c r="N2" s="60">
        <v>6</v>
      </c>
      <c r="O2" s="60">
        <v>7</v>
      </c>
      <c r="P2" s="60">
        <v>6</v>
      </c>
      <c r="Q2" s="60">
        <v>7</v>
      </c>
      <c r="R2" s="60">
        <v>7</v>
      </c>
      <c r="S2" s="60">
        <v>8</v>
      </c>
      <c r="T2" s="60" t="s">
        <v>679</v>
      </c>
      <c r="U2" s="60" t="s">
        <v>679</v>
      </c>
      <c r="V2" s="60" t="s">
        <v>679</v>
      </c>
      <c r="W2" s="60" t="s">
        <v>679</v>
      </c>
      <c r="X2" s="60" t="s">
        <v>679</v>
      </c>
      <c r="Y2" s="60" t="s">
        <v>679</v>
      </c>
      <c r="Z2" s="60" t="s">
        <v>679</v>
      </c>
      <c r="AA2" s="60" t="s">
        <v>679</v>
      </c>
      <c r="AB2" s="60" t="s">
        <v>679</v>
      </c>
      <c r="AC2" s="67"/>
    </row>
    <row r="3" spans="1:29" ht="12.75" customHeight="1">
      <c r="A3" s="61" t="s">
        <v>627</v>
      </c>
      <c r="B3" s="65">
        <f t="shared" si="0"/>
        <v>5.9250000000000007</v>
      </c>
      <c r="C3" s="66">
        <v>5.65</v>
      </c>
      <c r="D3" s="62">
        <f t="shared" si="1"/>
        <v>6.2</v>
      </c>
      <c r="E3" s="60">
        <v>6</v>
      </c>
      <c r="F3" s="60">
        <v>5</v>
      </c>
      <c r="G3" s="60">
        <v>6</v>
      </c>
      <c r="H3" s="60">
        <v>6</v>
      </c>
      <c r="I3" s="60">
        <v>6</v>
      </c>
      <c r="J3" s="60">
        <v>6</v>
      </c>
      <c r="K3" s="60">
        <v>7</v>
      </c>
      <c r="L3" s="60">
        <v>6</v>
      </c>
      <c r="M3" s="60">
        <v>6</v>
      </c>
      <c r="N3" s="60">
        <v>7</v>
      </c>
      <c r="O3" s="60">
        <v>6</v>
      </c>
      <c r="P3" s="60">
        <v>7</v>
      </c>
      <c r="Q3" s="60">
        <v>6</v>
      </c>
      <c r="R3" s="60">
        <v>7</v>
      </c>
      <c r="S3" s="60">
        <v>6</v>
      </c>
      <c r="T3" s="60" t="s">
        <v>679</v>
      </c>
      <c r="U3" s="60" t="s">
        <v>679</v>
      </c>
      <c r="V3" s="60" t="s">
        <v>679</v>
      </c>
      <c r="W3" s="60" t="s">
        <v>679</v>
      </c>
      <c r="X3" s="60" t="s">
        <v>679</v>
      </c>
      <c r="Y3" s="60" t="s">
        <v>679</v>
      </c>
      <c r="Z3" s="60" t="s">
        <v>679</v>
      </c>
      <c r="AA3" s="60" t="s">
        <v>679</v>
      </c>
      <c r="AB3" s="60" t="s">
        <v>679</v>
      </c>
      <c r="AC3" s="67"/>
    </row>
    <row r="4" spans="1:29" ht="12.75" customHeight="1">
      <c r="A4" s="61" t="s">
        <v>629</v>
      </c>
      <c r="B4" s="65">
        <f t="shared" si="0"/>
        <v>6.458333333333333</v>
      </c>
      <c r="C4" s="66">
        <v>6.05</v>
      </c>
      <c r="D4" s="62">
        <f t="shared" si="1"/>
        <v>6.8666666666666663</v>
      </c>
      <c r="E4" s="60">
        <v>7</v>
      </c>
      <c r="F4" s="60">
        <v>7</v>
      </c>
      <c r="G4" s="60">
        <v>8</v>
      </c>
      <c r="H4" s="60">
        <v>7</v>
      </c>
      <c r="I4" s="60">
        <v>7</v>
      </c>
      <c r="J4" s="60">
        <v>8</v>
      </c>
      <c r="K4" s="60">
        <v>6</v>
      </c>
      <c r="L4" s="60">
        <v>8</v>
      </c>
      <c r="M4" s="60">
        <v>6</v>
      </c>
      <c r="N4" s="60">
        <v>7</v>
      </c>
      <c r="O4" s="60">
        <v>6</v>
      </c>
      <c r="P4" s="60">
        <v>6</v>
      </c>
      <c r="Q4" s="60">
        <v>7</v>
      </c>
      <c r="R4" s="60">
        <v>8</v>
      </c>
      <c r="S4" s="60">
        <v>5</v>
      </c>
      <c r="T4" s="60" t="s">
        <v>679</v>
      </c>
      <c r="U4" s="60" t="s">
        <v>679</v>
      </c>
      <c r="V4" s="60" t="s">
        <v>679</v>
      </c>
      <c r="W4" s="60" t="s">
        <v>679</v>
      </c>
      <c r="X4" s="60" t="s">
        <v>679</v>
      </c>
      <c r="Y4" s="60" t="s">
        <v>679</v>
      </c>
      <c r="Z4" s="60" t="s">
        <v>679</v>
      </c>
      <c r="AA4" s="60" t="s">
        <v>679</v>
      </c>
      <c r="AB4" s="60" t="s">
        <v>679</v>
      </c>
      <c r="AC4" s="67"/>
    </row>
    <row r="5" spans="1:29" ht="12.75" customHeight="1">
      <c r="A5" s="61" t="s">
        <v>630</v>
      </c>
      <c r="B5" s="65">
        <f t="shared" si="0"/>
        <v>6.7133333333333329</v>
      </c>
      <c r="C5" s="66">
        <v>6.36</v>
      </c>
      <c r="D5" s="62">
        <f t="shared" si="1"/>
        <v>7.0666666666666664</v>
      </c>
      <c r="E5" s="60">
        <v>7</v>
      </c>
      <c r="F5" s="60">
        <v>7</v>
      </c>
      <c r="G5" s="60">
        <v>7</v>
      </c>
      <c r="H5" s="60">
        <v>7</v>
      </c>
      <c r="I5" s="60">
        <v>7</v>
      </c>
      <c r="J5" s="60">
        <v>7</v>
      </c>
      <c r="K5" s="60">
        <v>8</v>
      </c>
      <c r="L5" s="60">
        <v>7</v>
      </c>
      <c r="M5" s="60">
        <v>6</v>
      </c>
      <c r="N5" s="60">
        <v>8</v>
      </c>
      <c r="O5" s="60">
        <v>6</v>
      </c>
      <c r="P5" s="60">
        <v>8</v>
      </c>
      <c r="Q5" s="60">
        <v>5</v>
      </c>
      <c r="R5" s="60">
        <v>8</v>
      </c>
      <c r="S5" s="60">
        <v>8</v>
      </c>
      <c r="T5" s="60" t="s">
        <v>679</v>
      </c>
      <c r="U5" s="60" t="s">
        <v>679</v>
      </c>
      <c r="V5" s="60" t="s">
        <v>679</v>
      </c>
      <c r="W5" s="60" t="s">
        <v>679</v>
      </c>
      <c r="X5" s="60" t="s">
        <v>679</v>
      </c>
      <c r="Y5" s="60" t="s">
        <v>679</v>
      </c>
      <c r="Z5" s="60" t="s">
        <v>679</v>
      </c>
      <c r="AA5" s="60" t="s">
        <v>679</v>
      </c>
      <c r="AB5" s="60" t="s">
        <v>679</v>
      </c>
      <c r="AC5" s="67"/>
    </row>
    <row r="6" spans="1:29" ht="12.75" customHeight="1">
      <c r="A6" s="61" t="s">
        <v>632</v>
      </c>
      <c r="B6" s="65">
        <f t="shared" si="0"/>
        <v>5.7333333333333334</v>
      </c>
      <c r="C6" s="68"/>
      <c r="D6" s="62">
        <f t="shared" si="1"/>
        <v>5.7333333333333334</v>
      </c>
      <c r="E6" s="60">
        <v>6</v>
      </c>
      <c r="F6" s="60">
        <v>5</v>
      </c>
      <c r="G6" s="60">
        <v>6</v>
      </c>
      <c r="H6" s="60">
        <v>5</v>
      </c>
      <c r="I6" s="60">
        <v>5</v>
      </c>
      <c r="J6" s="60">
        <v>6</v>
      </c>
      <c r="K6" s="60">
        <v>6</v>
      </c>
      <c r="L6" s="60">
        <v>6</v>
      </c>
      <c r="M6" s="60">
        <v>6</v>
      </c>
      <c r="N6" s="60">
        <v>5</v>
      </c>
      <c r="O6" s="60">
        <v>6</v>
      </c>
      <c r="P6" s="60">
        <v>7</v>
      </c>
      <c r="Q6" s="60">
        <v>6</v>
      </c>
      <c r="R6" s="60">
        <v>6</v>
      </c>
      <c r="S6" s="60">
        <v>5</v>
      </c>
      <c r="T6" s="60" t="s">
        <v>679</v>
      </c>
      <c r="U6" s="60" t="s">
        <v>679</v>
      </c>
      <c r="V6" s="60" t="s">
        <v>679</v>
      </c>
      <c r="W6" s="60" t="s">
        <v>679</v>
      </c>
      <c r="X6" s="60" t="s">
        <v>679</v>
      </c>
      <c r="Y6" s="60" t="s">
        <v>679</v>
      </c>
      <c r="Z6" s="60" t="s">
        <v>679</v>
      </c>
      <c r="AA6" s="60" t="s">
        <v>679</v>
      </c>
      <c r="AB6" s="60" t="s">
        <v>679</v>
      </c>
      <c r="AC6" s="67"/>
    </row>
    <row r="7" spans="1:29" ht="12.75" customHeight="1">
      <c r="A7" s="61" t="s">
        <v>633</v>
      </c>
      <c r="B7" s="65">
        <f t="shared" si="0"/>
        <v>6.6099999999999994</v>
      </c>
      <c r="C7" s="66">
        <v>6.42</v>
      </c>
      <c r="D7" s="62">
        <f t="shared" si="1"/>
        <v>6.8</v>
      </c>
      <c r="E7" s="60">
        <v>7</v>
      </c>
      <c r="F7" s="60">
        <v>6</v>
      </c>
      <c r="G7" s="60">
        <v>7</v>
      </c>
      <c r="H7" s="60">
        <v>6</v>
      </c>
      <c r="I7" s="60">
        <v>7</v>
      </c>
      <c r="J7" s="60">
        <v>7</v>
      </c>
      <c r="K7" s="60">
        <v>7</v>
      </c>
      <c r="L7" s="60">
        <v>7</v>
      </c>
      <c r="M7" s="60">
        <v>7</v>
      </c>
      <c r="N7" s="60">
        <v>8</v>
      </c>
      <c r="O7" s="60">
        <v>7</v>
      </c>
      <c r="P7" s="60">
        <v>7</v>
      </c>
      <c r="Q7" s="60">
        <v>7</v>
      </c>
      <c r="R7" s="60">
        <v>5</v>
      </c>
      <c r="S7" s="60">
        <v>7</v>
      </c>
      <c r="T7" s="60" t="s">
        <v>679</v>
      </c>
      <c r="U7" s="60" t="s">
        <v>679</v>
      </c>
      <c r="V7" s="60" t="s">
        <v>679</v>
      </c>
      <c r="W7" s="60" t="s">
        <v>679</v>
      </c>
      <c r="X7" s="60" t="s">
        <v>679</v>
      </c>
      <c r="Y7" s="60" t="s">
        <v>679</v>
      </c>
      <c r="Z7" s="60" t="s">
        <v>679</v>
      </c>
      <c r="AA7" s="60" t="s">
        <v>679</v>
      </c>
      <c r="AB7" s="60" t="s">
        <v>679</v>
      </c>
      <c r="AC7" s="67"/>
    </row>
    <row r="8" spans="1:29" ht="12.75" customHeight="1">
      <c r="A8" s="61" t="s">
        <v>635</v>
      </c>
      <c r="B8" s="65">
        <f t="shared" si="0"/>
        <v>6</v>
      </c>
      <c r="C8" s="68"/>
      <c r="D8" s="62">
        <f t="shared" si="1"/>
        <v>6</v>
      </c>
      <c r="E8" s="60">
        <v>7</v>
      </c>
      <c r="F8" s="60">
        <v>5</v>
      </c>
      <c r="G8" s="60">
        <v>5</v>
      </c>
      <c r="H8" s="60">
        <v>5</v>
      </c>
      <c r="I8" s="60">
        <v>7</v>
      </c>
      <c r="J8" s="60">
        <v>4</v>
      </c>
      <c r="K8" s="60">
        <v>7</v>
      </c>
      <c r="L8" s="60">
        <v>5</v>
      </c>
      <c r="M8" s="60">
        <v>5</v>
      </c>
      <c r="N8" s="60">
        <v>6</v>
      </c>
      <c r="O8" s="60">
        <v>5</v>
      </c>
      <c r="P8" s="60">
        <v>7</v>
      </c>
      <c r="Q8" s="60">
        <v>6</v>
      </c>
      <c r="R8" s="60">
        <v>7</v>
      </c>
      <c r="S8" s="60">
        <v>9</v>
      </c>
      <c r="T8" s="60" t="s">
        <v>679</v>
      </c>
      <c r="U8" s="60" t="s">
        <v>679</v>
      </c>
      <c r="V8" s="60" t="s">
        <v>679</v>
      </c>
      <c r="W8" s="60" t="s">
        <v>679</v>
      </c>
      <c r="X8" s="60" t="s">
        <v>679</v>
      </c>
      <c r="Y8" s="60" t="s">
        <v>679</v>
      </c>
      <c r="Z8" s="60" t="s">
        <v>679</v>
      </c>
      <c r="AA8" s="60" t="s">
        <v>679</v>
      </c>
      <c r="AB8" s="60" t="s">
        <v>679</v>
      </c>
      <c r="AC8" s="67"/>
    </row>
    <row r="9" spans="1:29" ht="12.75" customHeight="1">
      <c r="A9" s="61" t="s">
        <v>636</v>
      </c>
      <c r="B9" s="65">
        <f t="shared" si="0"/>
        <v>6.1850000000000005</v>
      </c>
      <c r="C9" s="66">
        <v>5.57</v>
      </c>
      <c r="D9" s="62">
        <f t="shared" si="1"/>
        <v>6.8</v>
      </c>
      <c r="E9" s="60">
        <v>7</v>
      </c>
      <c r="F9" s="60">
        <v>6</v>
      </c>
      <c r="G9" s="60">
        <v>6</v>
      </c>
      <c r="H9" s="60">
        <v>7</v>
      </c>
      <c r="I9" s="60">
        <v>7</v>
      </c>
      <c r="J9" s="60">
        <v>6</v>
      </c>
      <c r="K9" s="60">
        <v>8</v>
      </c>
      <c r="L9" s="60">
        <v>7</v>
      </c>
      <c r="M9" s="60">
        <v>6</v>
      </c>
      <c r="N9" s="60">
        <v>7</v>
      </c>
      <c r="O9" s="60">
        <v>6</v>
      </c>
      <c r="P9" s="60">
        <v>8</v>
      </c>
      <c r="Q9" s="60">
        <v>7</v>
      </c>
      <c r="R9" s="60">
        <v>6</v>
      </c>
      <c r="S9" s="60">
        <v>8</v>
      </c>
      <c r="T9" s="60" t="s">
        <v>679</v>
      </c>
      <c r="U9" s="60" t="s">
        <v>679</v>
      </c>
      <c r="V9" s="60" t="s">
        <v>679</v>
      </c>
      <c r="W9" s="60" t="s">
        <v>679</v>
      </c>
      <c r="X9" s="60" t="s">
        <v>679</v>
      </c>
      <c r="Y9" s="60" t="s">
        <v>679</v>
      </c>
      <c r="Z9" s="60" t="s">
        <v>679</v>
      </c>
      <c r="AA9" s="60" t="s">
        <v>679</v>
      </c>
      <c r="AB9" s="60" t="s">
        <v>679</v>
      </c>
      <c r="AC9" s="67"/>
    </row>
    <row r="10" spans="1:29" ht="12.75" customHeight="1">
      <c r="A10" s="61" t="s">
        <v>641</v>
      </c>
      <c r="B10" s="65">
        <f t="shared" si="0"/>
        <v>7.4866666666666664</v>
      </c>
      <c r="C10" s="66">
        <v>7.44</v>
      </c>
      <c r="D10" s="62">
        <f t="shared" si="1"/>
        <v>7.5333333333333332</v>
      </c>
      <c r="E10" s="60">
        <v>7</v>
      </c>
      <c r="F10" s="60">
        <v>7</v>
      </c>
      <c r="G10" s="60">
        <v>7</v>
      </c>
      <c r="H10" s="60">
        <v>7</v>
      </c>
      <c r="I10" s="60">
        <v>7</v>
      </c>
      <c r="J10" s="60">
        <v>8</v>
      </c>
      <c r="K10" s="60">
        <v>8</v>
      </c>
      <c r="L10" s="60">
        <v>8</v>
      </c>
      <c r="M10" s="60">
        <v>7</v>
      </c>
      <c r="N10" s="60">
        <v>7</v>
      </c>
      <c r="O10" s="60">
        <v>7</v>
      </c>
      <c r="P10" s="60">
        <v>8</v>
      </c>
      <c r="Q10" s="60">
        <v>8</v>
      </c>
      <c r="R10" s="60">
        <v>9</v>
      </c>
      <c r="S10" s="60">
        <v>8</v>
      </c>
      <c r="T10" s="60" t="s">
        <v>679</v>
      </c>
      <c r="U10" s="60" t="s">
        <v>679</v>
      </c>
      <c r="V10" s="60" t="s">
        <v>679</v>
      </c>
      <c r="W10" s="60" t="s">
        <v>679</v>
      </c>
      <c r="X10" s="60" t="s">
        <v>679</v>
      </c>
      <c r="Y10" s="60" t="s">
        <v>679</v>
      </c>
      <c r="Z10" s="60" t="s">
        <v>679</v>
      </c>
      <c r="AA10" s="60" t="s">
        <v>679</v>
      </c>
      <c r="AB10" s="60" t="s">
        <v>679</v>
      </c>
      <c r="AC10" s="67"/>
    </row>
    <row r="11" spans="1:29" ht="12.75" customHeight="1">
      <c r="A11" s="61" t="s">
        <v>642</v>
      </c>
      <c r="B11" s="65">
        <f t="shared" si="0"/>
        <v>9.2533333333333339</v>
      </c>
      <c r="C11" s="66">
        <v>9.84</v>
      </c>
      <c r="D11" s="62">
        <f t="shared" si="1"/>
        <v>8.6666666666666661</v>
      </c>
      <c r="E11" s="60">
        <v>9</v>
      </c>
      <c r="F11" s="60">
        <v>9</v>
      </c>
      <c r="G11" s="60">
        <v>7</v>
      </c>
      <c r="H11" s="60">
        <v>10</v>
      </c>
      <c r="I11" s="60">
        <v>9</v>
      </c>
      <c r="J11" s="60">
        <v>8</v>
      </c>
      <c r="K11" s="60">
        <v>9</v>
      </c>
      <c r="L11" s="60">
        <v>7</v>
      </c>
      <c r="M11" s="60">
        <v>7</v>
      </c>
      <c r="N11" s="60">
        <v>9</v>
      </c>
      <c r="O11" s="60">
        <v>9</v>
      </c>
      <c r="P11" s="60">
        <v>9</v>
      </c>
      <c r="Q11" s="60">
        <v>9</v>
      </c>
      <c r="R11" s="60">
        <v>10</v>
      </c>
      <c r="S11" s="60">
        <v>9</v>
      </c>
      <c r="T11" s="60" t="s">
        <v>679</v>
      </c>
      <c r="U11" s="60" t="s">
        <v>679</v>
      </c>
      <c r="V11" s="60" t="s">
        <v>679</v>
      </c>
      <c r="W11" s="60" t="s">
        <v>679</v>
      </c>
      <c r="X11" s="60" t="s">
        <v>679</v>
      </c>
      <c r="Y11" s="60" t="s">
        <v>679</v>
      </c>
      <c r="Z11" s="60" t="s">
        <v>679</v>
      </c>
      <c r="AA11" s="60" t="s">
        <v>679</v>
      </c>
      <c r="AB11" s="60" t="s">
        <v>679</v>
      </c>
      <c r="AC11" s="67"/>
    </row>
    <row r="12" spans="1:29" ht="12.75" customHeight="1">
      <c r="A12" s="61" t="s">
        <v>644</v>
      </c>
      <c r="B12" s="65">
        <f t="shared" si="0"/>
        <v>7.2016666666666662</v>
      </c>
      <c r="C12" s="66">
        <v>7.27</v>
      </c>
      <c r="D12" s="62">
        <f t="shared" si="1"/>
        <v>7.1333333333333337</v>
      </c>
      <c r="E12" s="60">
        <v>7</v>
      </c>
      <c r="F12" s="60">
        <v>7</v>
      </c>
      <c r="G12" s="60">
        <v>8</v>
      </c>
      <c r="H12" s="60">
        <v>7</v>
      </c>
      <c r="I12" s="60">
        <v>7</v>
      </c>
      <c r="J12" s="60">
        <v>8</v>
      </c>
      <c r="K12" s="60">
        <v>7</v>
      </c>
      <c r="L12" s="60">
        <v>8</v>
      </c>
      <c r="M12" s="60">
        <v>7</v>
      </c>
      <c r="N12" s="60">
        <v>6</v>
      </c>
      <c r="O12" s="60">
        <v>7</v>
      </c>
      <c r="P12" s="60">
        <v>6</v>
      </c>
      <c r="Q12" s="60">
        <v>7</v>
      </c>
      <c r="R12" s="60">
        <v>7</v>
      </c>
      <c r="S12" s="60">
        <v>8</v>
      </c>
      <c r="T12" s="60" t="s">
        <v>679</v>
      </c>
      <c r="U12" s="60" t="s">
        <v>679</v>
      </c>
      <c r="V12" s="60" t="s">
        <v>679</v>
      </c>
      <c r="W12" s="60" t="s">
        <v>679</v>
      </c>
      <c r="X12" s="60" t="s">
        <v>679</v>
      </c>
      <c r="Y12" s="60" t="s">
        <v>679</v>
      </c>
      <c r="Z12" s="60" t="s">
        <v>679</v>
      </c>
      <c r="AA12" s="60" t="s">
        <v>679</v>
      </c>
      <c r="AB12" s="60" t="s">
        <v>679</v>
      </c>
      <c r="AC12" s="67"/>
    </row>
    <row r="13" spans="1:29" ht="12.75" customHeight="1">
      <c r="A13" s="61" t="s">
        <v>645</v>
      </c>
      <c r="B13" s="65">
        <f t="shared" si="0"/>
        <v>7.5116666666666667</v>
      </c>
      <c r="C13" s="66">
        <v>7.89</v>
      </c>
      <c r="D13" s="62">
        <f t="shared" si="1"/>
        <v>7.1333333333333337</v>
      </c>
      <c r="E13" s="60">
        <v>7</v>
      </c>
      <c r="F13" s="60">
        <v>7</v>
      </c>
      <c r="G13" s="60">
        <v>7</v>
      </c>
      <c r="H13" s="60">
        <v>6</v>
      </c>
      <c r="I13" s="60">
        <v>7</v>
      </c>
      <c r="J13" s="60">
        <v>8</v>
      </c>
      <c r="K13" s="60">
        <v>8</v>
      </c>
      <c r="L13" s="60">
        <v>7</v>
      </c>
      <c r="M13" s="60">
        <v>7</v>
      </c>
      <c r="N13" s="60">
        <v>5</v>
      </c>
      <c r="O13" s="60">
        <v>7</v>
      </c>
      <c r="P13" s="60">
        <v>7</v>
      </c>
      <c r="Q13" s="60">
        <v>7</v>
      </c>
      <c r="R13" s="60">
        <v>9</v>
      </c>
      <c r="S13" s="60">
        <v>8</v>
      </c>
      <c r="T13" s="60" t="s">
        <v>679</v>
      </c>
      <c r="U13" s="60" t="s">
        <v>679</v>
      </c>
      <c r="V13" s="60" t="s">
        <v>679</v>
      </c>
      <c r="W13" s="60" t="s">
        <v>679</v>
      </c>
      <c r="X13" s="60" t="s">
        <v>679</v>
      </c>
      <c r="Y13" s="60" t="s">
        <v>679</v>
      </c>
      <c r="Z13" s="60" t="s">
        <v>679</v>
      </c>
      <c r="AA13" s="60" t="s">
        <v>679</v>
      </c>
      <c r="AB13" s="60" t="s">
        <v>679</v>
      </c>
      <c r="AC13" s="67"/>
    </row>
    <row r="14" spans="1:29" ht="12.75" customHeight="1">
      <c r="A14" s="61" t="s">
        <v>647</v>
      </c>
      <c r="B14" s="65">
        <f t="shared" si="0"/>
        <v>8.2583333333333329</v>
      </c>
      <c r="C14" s="66">
        <v>8.65</v>
      </c>
      <c r="D14" s="62">
        <f t="shared" si="1"/>
        <v>7.8666666666666663</v>
      </c>
      <c r="E14" s="60">
        <v>8</v>
      </c>
      <c r="F14" s="60">
        <v>8</v>
      </c>
      <c r="G14" s="60">
        <v>6</v>
      </c>
      <c r="H14" s="60">
        <v>9</v>
      </c>
      <c r="I14" s="60">
        <v>8</v>
      </c>
      <c r="J14" s="60">
        <v>8</v>
      </c>
      <c r="K14" s="60">
        <v>8</v>
      </c>
      <c r="L14" s="60">
        <v>6</v>
      </c>
      <c r="M14" s="60">
        <v>7</v>
      </c>
      <c r="N14" s="60">
        <v>8</v>
      </c>
      <c r="O14" s="60">
        <v>8</v>
      </c>
      <c r="P14" s="60">
        <v>7</v>
      </c>
      <c r="Q14" s="60">
        <v>8</v>
      </c>
      <c r="R14" s="60">
        <v>9</v>
      </c>
      <c r="S14" s="60">
        <v>10</v>
      </c>
      <c r="T14" s="60" t="s">
        <v>679</v>
      </c>
      <c r="U14" s="60" t="s">
        <v>679</v>
      </c>
      <c r="V14" s="60" t="s">
        <v>679</v>
      </c>
      <c r="W14" s="60" t="s">
        <v>679</v>
      </c>
      <c r="X14" s="60" t="s">
        <v>679</v>
      </c>
      <c r="Y14" s="60" t="s">
        <v>679</v>
      </c>
      <c r="Z14" s="60" t="s">
        <v>679</v>
      </c>
      <c r="AA14" s="60" t="s">
        <v>679</v>
      </c>
      <c r="AB14" s="60" t="s">
        <v>679</v>
      </c>
      <c r="AC14" s="67"/>
    </row>
    <row r="15" spans="1:29" ht="12.75" customHeight="1">
      <c r="A15" s="61" t="s">
        <v>648</v>
      </c>
      <c r="B15" s="65">
        <f t="shared" si="0"/>
        <v>5.9333333333333336</v>
      </c>
      <c r="C15" s="71"/>
      <c r="D15" s="62">
        <f t="shared" si="1"/>
        <v>5.9333333333333336</v>
      </c>
      <c r="E15" s="60">
        <v>7</v>
      </c>
      <c r="F15" s="60">
        <v>6</v>
      </c>
      <c r="G15" s="60">
        <v>6</v>
      </c>
      <c r="H15" s="60">
        <v>5</v>
      </c>
      <c r="I15" s="60">
        <v>6</v>
      </c>
      <c r="J15" s="60">
        <v>5</v>
      </c>
      <c r="K15" s="60">
        <v>7</v>
      </c>
      <c r="L15" s="60">
        <v>6</v>
      </c>
      <c r="M15" s="60">
        <v>5</v>
      </c>
      <c r="N15" s="60">
        <v>5</v>
      </c>
      <c r="O15" s="60">
        <v>4</v>
      </c>
      <c r="P15" s="60">
        <v>7</v>
      </c>
      <c r="Q15" s="60">
        <v>5</v>
      </c>
      <c r="R15" s="60">
        <v>8</v>
      </c>
      <c r="S15" s="60">
        <v>7</v>
      </c>
      <c r="T15" s="60" t="s">
        <v>679</v>
      </c>
      <c r="U15" s="60" t="s">
        <v>679</v>
      </c>
      <c r="V15" s="60" t="s">
        <v>679</v>
      </c>
      <c r="W15" s="60" t="s">
        <v>679</v>
      </c>
      <c r="X15" s="60" t="s">
        <v>679</v>
      </c>
      <c r="Y15" s="60" t="s">
        <v>679</v>
      </c>
      <c r="Z15" s="60" t="s">
        <v>679</v>
      </c>
      <c r="AA15" s="60" t="s">
        <v>679</v>
      </c>
      <c r="AB15" s="60" t="s">
        <v>679</v>
      </c>
      <c r="AC15" s="67"/>
    </row>
    <row r="16" spans="1:29" ht="12.75" customHeight="1">
      <c r="A16" s="61" t="s">
        <v>650</v>
      </c>
      <c r="B16" s="65">
        <f t="shared" si="0"/>
        <v>8.0033333333333339</v>
      </c>
      <c r="C16" s="66">
        <v>8.5399999999999991</v>
      </c>
      <c r="D16" s="62">
        <f t="shared" si="1"/>
        <v>7.4666666666666668</v>
      </c>
      <c r="E16" s="60">
        <v>7</v>
      </c>
      <c r="F16" s="60">
        <v>7</v>
      </c>
      <c r="G16" s="60">
        <v>6</v>
      </c>
      <c r="H16" s="60">
        <v>8</v>
      </c>
      <c r="I16" s="60">
        <v>7</v>
      </c>
      <c r="J16" s="60">
        <v>8</v>
      </c>
      <c r="K16" s="60">
        <v>8</v>
      </c>
      <c r="L16" s="60">
        <v>7</v>
      </c>
      <c r="M16" s="60">
        <v>7</v>
      </c>
      <c r="N16" s="60">
        <v>6</v>
      </c>
      <c r="O16" s="60">
        <v>9</v>
      </c>
      <c r="P16" s="60">
        <v>7</v>
      </c>
      <c r="Q16" s="60">
        <v>7</v>
      </c>
      <c r="R16" s="60">
        <v>10</v>
      </c>
      <c r="S16" s="60">
        <v>8</v>
      </c>
      <c r="T16" s="60" t="s">
        <v>679</v>
      </c>
      <c r="U16" s="60" t="s">
        <v>679</v>
      </c>
      <c r="V16" s="60" t="s">
        <v>679</v>
      </c>
      <c r="W16" s="60" t="s">
        <v>679</v>
      </c>
      <c r="X16" s="60" t="s">
        <v>679</v>
      </c>
      <c r="Y16" s="60" t="s">
        <v>679</v>
      </c>
      <c r="Z16" s="60" t="s">
        <v>679</v>
      </c>
      <c r="AA16" s="60" t="s">
        <v>679</v>
      </c>
      <c r="AB16" s="60" t="s">
        <v>679</v>
      </c>
      <c r="AC16" s="67"/>
    </row>
    <row r="17" spans="1:29" ht="12.75" customHeight="1">
      <c r="A17" s="69" t="s">
        <v>651</v>
      </c>
      <c r="B17" s="65">
        <f t="shared" si="0"/>
        <v>6.7549999999999999</v>
      </c>
      <c r="C17" s="66">
        <v>5.91</v>
      </c>
      <c r="D17" s="62">
        <f t="shared" si="1"/>
        <v>7.6</v>
      </c>
      <c r="E17" s="60">
        <v>8</v>
      </c>
      <c r="F17" s="60">
        <v>8</v>
      </c>
      <c r="G17" s="60">
        <v>9</v>
      </c>
      <c r="H17" s="60">
        <v>7</v>
      </c>
      <c r="I17" s="60">
        <v>8</v>
      </c>
      <c r="J17" s="60">
        <v>7</v>
      </c>
      <c r="K17" s="60">
        <v>8</v>
      </c>
      <c r="L17" s="60">
        <v>8</v>
      </c>
      <c r="M17" s="60">
        <v>6</v>
      </c>
      <c r="N17" s="60">
        <v>5</v>
      </c>
      <c r="O17" s="60">
        <v>6</v>
      </c>
      <c r="P17" s="60">
        <v>8</v>
      </c>
      <c r="Q17" s="60">
        <v>8</v>
      </c>
      <c r="R17" s="60">
        <v>9</v>
      </c>
      <c r="S17" s="60">
        <v>9</v>
      </c>
      <c r="T17" s="60" t="s">
        <v>679</v>
      </c>
      <c r="U17" s="60" t="s">
        <v>679</v>
      </c>
      <c r="V17" s="60" t="s">
        <v>679</v>
      </c>
      <c r="W17" s="60" t="s">
        <v>679</v>
      </c>
      <c r="X17" s="60" t="s">
        <v>679</v>
      </c>
      <c r="Y17" s="60" t="s">
        <v>679</v>
      </c>
      <c r="Z17" s="60" t="s">
        <v>679</v>
      </c>
      <c r="AA17" s="60" t="s">
        <v>679</v>
      </c>
      <c r="AB17" s="60" t="s">
        <v>679</v>
      </c>
      <c r="AC17" s="67"/>
    </row>
    <row r="18" spans="1:29" ht="12.75" customHeight="1">
      <c r="A18" s="61" t="s">
        <v>653</v>
      </c>
      <c r="B18" s="65">
        <f t="shared" si="0"/>
        <v>5.8416666666666668</v>
      </c>
      <c r="C18" s="73">
        <v>6.15</v>
      </c>
      <c r="D18" s="62">
        <f t="shared" si="1"/>
        <v>5.5333333333333332</v>
      </c>
      <c r="E18" s="60">
        <v>6</v>
      </c>
      <c r="F18" s="60">
        <v>6</v>
      </c>
      <c r="G18" s="60">
        <v>6</v>
      </c>
      <c r="H18" s="60">
        <v>5</v>
      </c>
      <c r="I18" s="60">
        <v>6</v>
      </c>
      <c r="J18" s="60">
        <v>6</v>
      </c>
      <c r="K18" s="60">
        <v>6</v>
      </c>
      <c r="L18" s="60">
        <v>6</v>
      </c>
      <c r="M18" s="60">
        <v>6</v>
      </c>
      <c r="N18" s="60">
        <v>5</v>
      </c>
      <c r="O18" s="60">
        <v>5</v>
      </c>
      <c r="P18" s="60">
        <v>6</v>
      </c>
      <c r="Q18" s="60">
        <v>5</v>
      </c>
      <c r="R18" s="60">
        <v>7</v>
      </c>
      <c r="S18" s="60">
        <v>2</v>
      </c>
      <c r="T18" s="60" t="s">
        <v>679</v>
      </c>
      <c r="U18" s="60" t="s">
        <v>679</v>
      </c>
      <c r="V18" s="60" t="s">
        <v>679</v>
      </c>
      <c r="W18" s="60" t="s">
        <v>679</v>
      </c>
      <c r="X18" s="60" t="s">
        <v>679</v>
      </c>
      <c r="Y18" s="60" t="s">
        <v>679</v>
      </c>
      <c r="Z18" s="60" t="s">
        <v>679</v>
      </c>
      <c r="AA18" s="60" t="s">
        <v>679</v>
      </c>
      <c r="AB18" s="60" t="s">
        <v>679</v>
      </c>
      <c r="AC18" s="67"/>
    </row>
    <row r="19" spans="1:29" ht="12.75" customHeight="1">
      <c r="A19" s="61" t="s">
        <v>654</v>
      </c>
      <c r="B19" s="65">
        <f t="shared" si="0"/>
        <v>5.7649999999999997</v>
      </c>
      <c r="C19" s="66">
        <v>4.93</v>
      </c>
      <c r="D19" s="62">
        <f t="shared" si="1"/>
        <v>6.6</v>
      </c>
      <c r="E19" s="60">
        <v>7</v>
      </c>
      <c r="F19" s="60">
        <v>7</v>
      </c>
      <c r="G19" s="60">
        <v>7</v>
      </c>
      <c r="H19" s="60">
        <v>4</v>
      </c>
      <c r="I19" s="60">
        <v>7</v>
      </c>
      <c r="J19" s="60">
        <v>6</v>
      </c>
      <c r="K19" s="60">
        <v>7</v>
      </c>
      <c r="L19" s="60">
        <v>7</v>
      </c>
      <c r="M19" s="60">
        <v>6</v>
      </c>
      <c r="N19" s="60">
        <v>6</v>
      </c>
      <c r="O19" s="60">
        <v>6</v>
      </c>
      <c r="P19" s="60">
        <v>7</v>
      </c>
      <c r="Q19" s="60">
        <v>7</v>
      </c>
      <c r="R19" s="60">
        <v>8</v>
      </c>
      <c r="S19" s="60">
        <v>7</v>
      </c>
      <c r="T19" s="60" t="s">
        <v>679</v>
      </c>
      <c r="U19" s="60" t="s">
        <v>679</v>
      </c>
      <c r="V19" s="60" t="s">
        <v>679</v>
      </c>
      <c r="W19" s="60" t="s">
        <v>679</v>
      </c>
      <c r="X19" s="60" t="s">
        <v>679</v>
      </c>
      <c r="Y19" s="60" t="s">
        <v>679</v>
      </c>
      <c r="Z19" s="60" t="s">
        <v>679</v>
      </c>
      <c r="AA19" s="60" t="s">
        <v>679</v>
      </c>
      <c r="AB19" s="60" t="s">
        <v>679</v>
      </c>
      <c r="AC19" s="67"/>
    </row>
    <row r="20" spans="1:29" ht="12.75" customHeight="1">
      <c r="A20" s="61" t="s">
        <v>656</v>
      </c>
      <c r="B20" s="65">
        <f t="shared" si="0"/>
        <v>6.6899999999999995</v>
      </c>
      <c r="C20" s="66">
        <v>6.58</v>
      </c>
      <c r="D20" s="62">
        <f t="shared" si="1"/>
        <v>6.8</v>
      </c>
      <c r="E20" s="60">
        <v>7</v>
      </c>
      <c r="F20" s="60">
        <v>7</v>
      </c>
      <c r="G20" s="60">
        <v>7</v>
      </c>
      <c r="H20" s="60">
        <v>7</v>
      </c>
      <c r="I20" s="60">
        <v>7</v>
      </c>
      <c r="J20" s="60">
        <v>7</v>
      </c>
      <c r="K20" s="60">
        <v>7</v>
      </c>
      <c r="L20" s="60">
        <v>7</v>
      </c>
      <c r="M20" s="60">
        <v>7</v>
      </c>
      <c r="N20" s="60">
        <v>6</v>
      </c>
      <c r="O20" s="60">
        <v>7</v>
      </c>
      <c r="P20" s="60">
        <v>6</v>
      </c>
      <c r="Q20" s="60">
        <v>6</v>
      </c>
      <c r="R20" s="60">
        <v>7</v>
      </c>
      <c r="S20" s="60">
        <v>7</v>
      </c>
      <c r="T20" s="60" t="s">
        <v>679</v>
      </c>
      <c r="U20" s="60" t="s">
        <v>679</v>
      </c>
      <c r="V20" s="60" t="s">
        <v>679</v>
      </c>
      <c r="W20" s="60" t="s">
        <v>679</v>
      </c>
      <c r="X20" s="60" t="s">
        <v>679</v>
      </c>
      <c r="Y20" s="60" t="s">
        <v>679</v>
      </c>
      <c r="Z20" s="60" t="s">
        <v>679</v>
      </c>
      <c r="AA20" s="60" t="s">
        <v>679</v>
      </c>
      <c r="AB20" s="60" t="s">
        <v>679</v>
      </c>
      <c r="AC20" s="67"/>
    </row>
    <row r="21" spans="1:29" ht="12.75" customHeight="1">
      <c r="A21" s="70" t="s">
        <v>658</v>
      </c>
      <c r="B21" s="65">
        <f t="shared" si="0"/>
        <v>6.0833333333333339</v>
      </c>
      <c r="C21" s="66">
        <v>5.9</v>
      </c>
      <c r="D21" s="62">
        <f t="shared" si="1"/>
        <v>6.2666666666666666</v>
      </c>
      <c r="E21" s="60">
        <v>6</v>
      </c>
      <c r="F21" s="60">
        <v>5</v>
      </c>
      <c r="G21" s="60">
        <v>7</v>
      </c>
      <c r="H21" s="60">
        <v>6</v>
      </c>
      <c r="I21" s="60">
        <v>6</v>
      </c>
      <c r="J21" s="60">
        <v>7</v>
      </c>
      <c r="K21" s="60">
        <v>6</v>
      </c>
      <c r="L21" s="60">
        <v>7</v>
      </c>
      <c r="M21" s="60">
        <v>6</v>
      </c>
      <c r="N21" s="60">
        <v>6</v>
      </c>
      <c r="O21" s="60">
        <v>6</v>
      </c>
      <c r="P21" s="60">
        <v>6</v>
      </c>
      <c r="Q21" s="60">
        <v>6</v>
      </c>
      <c r="R21" s="60">
        <v>8</v>
      </c>
      <c r="S21" s="60">
        <v>6</v>
      </c>
      <c r="T21" s="60" t="s">
        <v>679</v>
      </c>
      <c r="U21" s="60" t="s">
        <v>679</v>
      </c>
      <c r="V21" s="60" t="s">
        <v>679</v>
      </c>
      <c r="W21" s="60" t="s">
        <v>679</v>
      </c>
      <c r="X21" s="60" t="s">
        <v>679</v>
      </c>
      <c r="Y21" s="60" t="s">
        <v>679</v>
      </c>
      <c r="Z21" s="60" t="s">
        <v>679</v>
      </c>
      <c r="AA21" s="60" t="s">
        <v>679</v>
      </c>
      <c r="AB21" s="60" t="s">
        <v>679</v>
      </c>
      <c r="AC21" s="67"/>
    </row>
    <row r="22" spans="1:29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ht="12.75" customHeight="1">
      <c r="A23" s="89"/>
      <c r="B23" s="78"/>
      <c r="C23" s="78"/>
      <c r="D23" s="7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  <row r="241" spans="1:29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</row>
    <row r="242" spans="1:29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</row>
    <row r="243" spans="1:29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</row>
    <row r="244" spans="1:29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</row>
    <row r="245" spans="1:29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</row>
    <row r="246" spans="1:29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</row>
    <row r="248" spans="1:29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</row>
    <row r="249" spans="1:29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</row>
    <row r="250" spans="1:29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</row>
    <row r="251" spans="1:29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</row>
    <row r="252" spans="1:29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</row>
    <row r="253" spans="1:29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</row>
    <row r="254" spans="1:29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</row>
    <row r="255" spans="1:29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</row>
    <row r="256" spans="1:29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</row>
    <row r="257" spans="1:29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</row>
    <row r="258" spans="1:29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</row>
    <row r="259" spans="1:29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</row>
    <row r="260" spans="1:29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</row>
    <row r="262" spans="1:29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</row>
    <row r="263" spans="1:29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</row>
    <row r="264" spans="1:29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</row>
    <row r="265" spans="1:29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</row>
    <row r="266" spans="1:29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</row>
    <row r="267" spans="1:29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</row>
    <row r="268" spans="1:29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</row>
    <row r="269" spans="1:29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</row>
    <row r="270" spans="1:29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</row>
    <row r="271" spans="1:29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</row>
    <row r="272" spans="1:29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</row>
    <row r="273" spans="1:29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</row>
    <row r="274" spans="1:29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</row>
    <row r="275" spans="1:29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</row>
    <row r="276" spans="1:29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</row>
    <row r="277" spans="1:29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</row>
    <row r="278" spans="1:29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</row>
    <row r="279" spans="1:29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</row>
    <row r="280" spans="1:29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</row>
    <row r="281" spans="1:29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</row>
    <row r="282" spans="1:29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</row>
    <row r="283" spans="1:29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</row>
    <row r="284" spans="1:29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</row>
    <row r="285" spans="1:29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</row>
    <row r="286" spans="1:29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</row>
    <row r="287" spans="1:29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</row>
    <row r="288" spans="1:29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</row>
    <row r="289" spans="1:29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</row>
    <row r="290" spans="1:29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</row>
    <row r="291" spans="1:29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</row>
    <row r="292" spans="1:29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</row>
    <row r="293" spans="1:29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</row>
    <row r="294" spans="1:29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</row>
    <row r="295" spans="1:29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</row>
    <row r="296" spans="1:29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</row>
    <row r="297" spans="1:29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</row>
    <row r="298" spans="1:29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</row>
    <row r="299" spans="1:29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</row>
    <row r="300" spans="1:29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1:29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</row>
    <row r="302" spans="1:29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</row>
    <row r="303" spans="1:29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</row>
    <row r="304" spans="1:29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</row>
    <row r="305" spans="1:29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</row>
    <row r="306" spans="1:29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</row>
    <row r="307" spans="1:29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</row>
    <row r="308" spans="1:29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</row>
    <row r="309" spans="1:29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</row>
    <row r="310" spans="1:29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</row>
    <row r="311" spans="1:29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</row>
    <row r="312" spans="1:29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</row>
    <row r="313" spans="1:29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</row>
    <row r="314" spans="1:29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</row>
    <row r="315" spans="1:29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</row>
    <row r="316" spans="1:29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</row>
    <row r="317" spans="1:29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</row>
    <row r="318" spans="1:29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</row>
    <row r="319" spans="1:29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</row>
    <row r="320" spans="1:29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</row>
    <row r="321" spans="1:29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</row>
    <row r="322" spans="1:29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</row>
    <row r="323" spans="1:29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</row>
    <row r="324" spans="1:29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</row>
    <row r="325" spans="1:29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</row>
    <row r="326" spans="1:29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</row>
    <row r="327" spans="1:29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</row>
    <row r="328" spans="1:29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</row>
    <row r="329" spans="1:29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</row>
    <row r="330" spans="1:29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</row>
    <row r="331" spans="1:29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</row>
    <row r="332" spans="1:29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</row>
    <row r="333" spans="1:29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</row>
    <row r="334" spans="1:29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</row>
    <row r="335" spans="1:29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</row>
    <row r="336" spans="1:29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</row>
    <row r="337" spans="1:29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</row>
    <row r="338" spans="1:29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</row>
    <row r="339" spans="1:29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</row>
    <row r="340" spans="1:29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</row>
    <row r="341" spans="1:29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</row>
    <row r="342" spans="1:29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</row>
    <row r="343" spans="1:29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</row>
    <row r="344" spans="1:29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</row>
    <row r="345" spans="1:29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</row>
    <row r="346" spans="1:29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</row>
    <row r="347" spans="1:29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</row>
    <row r="348" spans="1:29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</row>
    <row r="349" spans="1:29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</row>
    <row r="350" spans="1:29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</row>
    <row r="351" spans="1:29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</row>
    <row r="352" spans="1:29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</row>
    <row r="353" spans="1:29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</row>
    <row r="354" spans="1:29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</row>
    <row r="355" spans="1:29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</row>
    <row r="356" spans="1:29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</row>
    <row r="357" spans="1:29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</row>
    <row r="358" spans="1:29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</row>
    <row r="359" spans="1:29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</row>
    <row r="360" spans="1:29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</row>
    <row r="361" spans="1:29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</row>
    <row r="362" spans="1:29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</row>
    <row r="363" spans="1:29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</row>
    <row r="364" spans="1:29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</row>
    <row r="365" spans="1:29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</row>
    <row r="366" spans="1:29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</row>
    <row r="367" spans="1:29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</row>
    <row r="368" spans="1:29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</row>
    <row r="369" spans="1:29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</row>
    <row r="370" spans="1:29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</row>
    <row r="371" spans="1:29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</row>
    <row r="372" spans="1:29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</row>
    <row r="373" spans="1:29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</row>
    <row r="374" spans="1:29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</row>
    <row r="375" spans="1:29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</row>
    <row r="376" spans="1:29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</row>
    <row r="377" spans="1:29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</row>
    <row r="378" spans="1:29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</row>
    <row r="379" spans="1:29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</row>
    <row r="380" spans="1:29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</row>
    <row r="381" spans="1:29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</row>
    <row r="382" spans="1:29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</row>
    <row r="383" spans="1:29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</row>
    <row r="384" spans="1:29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</row>
    <row r="385" spans="1:29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</row>
    <row r="386" spans="1:29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</row>
    <row r="387" spans="1:29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</row>
    <row r="388" spans="1:29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</row>
    <row r="389" spans="1:29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</row>
    <row r="390" spans="1:29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</row>
    <row r="391" spans="1:29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29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29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</row>
    <row r="394" spans="1:29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</row>
    <row r="395" spans="1:29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</row>
    <row r="396" spans="1:29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</row>
    <row r="397" spans="1:29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</row>
    <row r="398" spans="1:29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</row>
    <row r="399" spans="1:29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</row>
    <row r="400" spans="1:29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</row>
    <row r="401" spans="1:29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</row>
    <row r="402" spans="1:29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</row>
    <row r="403" spans="1:29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</row>
    <row r="404" spans="1:29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</row>
    <row r="405" spans="1:29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</row>
    <row r="406" spans="1:29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</row>
    <row r="407" spans="1:29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</row>
    <row r="408" spans="1:29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</row>
    <row r="409" spans="1:29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</row>
    <row r="410" spans="1:29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</row>
    <row r="411" spans="1:29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</row>
    <row r="412" spans="1:29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</row>
    <row r="413" spans="1:29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</row>
    <row r="414" spans="1:29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</row>
    <row r="415" spans="1:29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</row>
    <row r="416" spans="1:29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</row>
    <row r="417" spans="1:29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</row>
    <row r="418" spans="1:29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</row>
    <row r="419" spans="1:29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</row>
    <row r="420" spans="1:29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</row>
    <row r="421" spans="1:29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</row>
    <row r="422" spans="1:29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</row>
    <row r="423" spans="1:29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</row>
    <row r="424" spans="1:29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</row>
    <row r="425" spans="1:29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</row>
    <row r="426" spans="1:29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</row>
    <row r="427" spans="1:29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</row>
    <row r="428" spans="1:29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</row>
    <row r="429" spans="1:29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</row>
    <row r="430" spans="1:29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</row>
    <row r="431" spans="1:29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</row>
    <row r="432" spans="1:29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</row>
    <row r="433" spans="1:29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</row>
    <row r="434" spans="1:29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</row>
    <row r="435" spans="1:29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</row>
    <row r="436" spans="1:29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</row>
    <row r="437" spans="1:29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</row>
    <row r="438" spans="1:29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</row>
    <row r="439" spans="1:29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</row>
    <row r="440" spans="1:29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</row>
    <row r="441" spans="1:29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</row>
    <row r="442" spans="1:29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</row>
    <row r="443" spans="1:29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</row>
    <row r="444" spans="1:29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</row>
    <row r="445" spans="1:29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</row>
    <row r="446" spans="1:29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</row>
    <row r="447" spans="1:29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</row>
    <row r="448" spans="1:29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</row>
    <row r="449" spans="1:29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</row>
    <row r="450" spans="1:29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</row>
    <row r="451" spans="1:29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</row>
    <row r="452" spans="1:29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</row>
    <row r="453" spans="1:29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</row>
    <row r="454" spans="1:29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</row>
    <row r="455" spans="1:29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</row>
    <row r="456" spans="1:29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</row>
    <row r="457" spans="1:29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</row>
    <row r="458" spans="1:29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</row>
    <row r="459" spans="1:29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</row>
    <row r="460" spans="1:29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</row>
    <row r="461" spans="1:29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</row>
    <row r="462" spans="1:29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</row>
    <row r="463" spans="1:29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</row>
    <row r="464" spans="1:29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</row>
    <row r="465" spans="1:29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</row>
    <row r="466" spans="1:29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</row>
    <row r="467" spans="1:29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</row>
    <row r="468" spans="1:29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</row>
    <row r="469" spans="1:29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</row>
    <row r="470" spans="1:29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</row>
    <row r="471" spans="1:29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</row>
    <row r="472" spans="1:29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</row>
    <row r="473" spans="1:29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</row>
    <row r="474" spans="1:29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</row>
    <row r="475" spans="1:29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</row>
    <row r="476" spans="1:29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</row>
    <row r="477" spans="1:29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</row>
    <row r="478" spans="1:29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</row>
    <row r="479" spans="1:29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</row>
    <row r="480" spans="1:29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</row>
    <row r="481" spans="1:29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</row>
    <row r="482" spans="1:29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</row>
    <row r="483" spans="1:29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</row>
    <row r="484" spans="1:29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29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</row>
    <row r="486" spans="1:29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</row>
    <row r="487" spans="1:29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</row>
    <row r="488" spans="1:29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</row>
    <row r="489" spans="1:29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</row>
    <row r="490" spans="1:29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</row>
    <row r="491" spans="1:29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</row>
    <row r="492" spans="1:29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</row>
    <row r="493" spans="1:29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</row>
    <row r="494" spans="1:29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</row>
    <row r="495" spans="1:29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</row>
    <row r="496" spans="1:29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</row>
    <row r="497" spans="1:29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</row>
    <row r="498" spans="1:29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</row>
    <row r="499" spans="1:29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</row>
    <row r="500" spans="1:29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</row>
    <row r="501" spans="1:29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</row>
    <row r="502" spans="1:29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</row>
    <row r="503" spans="1:29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</row>
    <row r="504" spans="1:29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</row>
    <row r="505" spans="1:29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</row>
    <row r="506" spans="1:29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</row>
    <row r="507" spans="1:29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</row>
    <row r="508" spans="1:29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</row>
    <row r="509" spans="1:29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</row>
    <row r="510" spans="1:29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</row>
    <row r="511" spans="1:29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</row>
    <row r="512" spans="1:29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</row>
    <row r="513" spans="1:29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</row>
    <row r="514" spans="1:29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</row>
    <row r="515" spans="1:29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</row>
    <row r="516" spans="1:29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</row>
    <row r="517" spans="1:29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</row>
    <row r="518" spans="1:29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</row>
    <row r="519" spans="1:29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</row>
    <row r="520" spans="1:29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</row>
    <row r="521" spans="1:29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</row>
    <row r="522" spans="1:29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</row>
    <row r="523" spans="1:29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</row>
    <row r="524" spans="1:29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</row>
    <row r="525" spans="1:29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</row>
    <row r="526" spans="1:29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</row>
    <row r="527" spans="1:29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</row>
    <row r="528" spans="1:29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</row>
    <row r="529" spans="1:29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</row>
    <row r="530" spans="1:29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</row>
    <row r="531" spans="1:29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</row>
    <row r="532" spans="1:29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</row>
    <row r="533" spans="1:29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</row>
    <row r="534" spans="1:29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</row>
    <row r="535" spans="1:29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</row>
    <row r="536" spans="1:29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</row>
    <row r="537" spans="1:29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</row>
    <row r="538" spans="1:29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</row>
    <row r="539" spans="1:29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</row>
    <row r="540" spans="1:29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</row>
    <row r="541" spans="1:29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</row>
    <row r="542" spans="1:29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</row>
    <row r="543" spans="1:29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</row>
    <row r="544" spans="1:29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</row>
    <row r="545" spans="1:29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</row>
    <row r="546" spans="1:29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</row>
    <row r="547" spans="1:29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</row>
    <row r="548" spans="1:29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</row>
    <row r="549" spans="1:29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</row>
    <row r="550" spans="1:29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</row>
    <row r="551" spans="1:29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</row>
    <row r="552" spans="1:29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</row>
    <row r="553" spans="1:29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</row>
    <row r="554" spans="1:29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</row>
    <row r="555" spans="1:29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</row>
    <row r="556" spans="1:29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</row>
    <row r="557" spans="1:29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</row>
    <row r="558" spans="1:29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</row>
    <row r="559" spans="1:29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</row>
    <row r="560" spans="1:29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</row>
    <row r="561" spans="1:29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</row>
    <row r="562" spans="1:29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</row>
    <row r="563" spans="1:29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</row>
    <row r="564" spans="1:29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</row>
    <row r="565" spans="1:29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</row>
    <row r="566" spans="1:29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</row>
    <row r="567" spans="1:29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</row>
    <row r="568" spans="1:29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</row>
    <row r="569" spans="1:29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</row>
    <row r="570" spans="1:29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</row>
    <row r="571" spans="1:29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</row>
    <row r="572" spans="1:29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</row>
    <row r="573" spans="1:29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</row>
    <row r="574" spans="1:29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</row>
    <row r="575" spans="1:29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</row>
    <row r="576" spans="1:29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</row>
    <row r="577" spans="1:29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</row>
    <row r="578" spans="1:29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</row>
    <row r="579" spans="1:29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</row>
    <row r="580" spans="1:29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</row>
    <row r="581" spans="1:29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</row>
    <row r="582" spans="1:29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</row>
    <row r="583" spans="1:29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</row>
    <row r="584" spans="1:29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</row>
    <row r="585" spans="1:29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</row>
    <row r="586" spans="1:29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</row>
    <row r="587" spans="1:29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</row>
    <row r="588" spans="1:29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</row>
    <row r="589" spans="1:29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</row>
    <row r="590" spans="1:29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</row>
    <row r="591" spans="1:29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</row>
    <row r="592" spans="1:29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</row>
    <row r="593" spans="1:29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</row>
    <row r="594" spans="1:29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</row>
    <row r="595" spans="1:29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</row>
    <row r="596" spans="1:29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</row>
    <row r="597" spans="1:29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</row>
    <row r="598" spans="1:29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</row>
    <row r="599" spans="1:29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</row>
    <row r="600" spans="1:29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</row>
    <row r="601" spans="1:29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</row>
    <row r="602" spans="1:29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</row>
    <row r="603" spans="1:29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</row>
    <row r="604" spans="1:29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</row>
    <row r="605" spans="1:29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</row>
    <row r="606" spans="1:29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</row>
    <row r="607" spans="1:29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</row>
    <row r="608" spans="1:29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</row>
    <row r="609" spans="1:29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</row>
    <row r="610" spans="1:29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</row>
    <row r="611" spans="1:29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</row>
    <row r="612" spans="1:29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</row>
    <row r="613" spans="1:29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</row>
    <row r="614" spans="1:29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</row>
    <row r="615" spans="1:29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</row>
    <row r="616" spans="1:29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</row>
    <row r="617" spans="1:29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</row>
    <row r="618" spans="1:29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</row>
    <row r="619" spans="1:29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</row>
    <row r="620" spans="1:29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</row>
    <row r="621" spans="1:29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</row>
    <row r="622" spans="1:29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</row>
    <row r="623" spans="1:29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</row>
    <row r="624" spans="1:29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</row>
    <row r="625" spans="1:29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</row>
    <row r="626" spans="1:29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</row>
    <row r="627" spans="1:29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</row>
    <row r="628" spans="1:29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</row>
    <row r="629" spans="1:29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</row>
    <row r="630" spans="1:29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</row>
    <row r="631" spans="1:29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</row>
    <row r="632" spans="1:29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</row>
    <row r="633" spans="1:29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</row>
    <row r="634" spans="1:29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</row>
    <row r="635" spans="1:29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</row>
    <row r="636" spans="1:29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</row>
    <row r="637" spans="1:29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</row>
    <row r="638" spans="1:29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</row>
    <row r="639" spans="1:29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</row>
    <row r="640" spans="1:29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</row>
    <row r="641" spans="1:29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</row>
    <row r="642" spans="1:29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</row>
    <row r="643" spans="1:29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</row>
    <row r="644" spans="1:29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</row>
    <row r="645" spans="1:29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</row>
    <row r="646" spans="1:29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</row>
    <row r="647" spans="1:29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</row>
    <row r="648" spans="1:29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</row>
    <row r="649" spans="1:29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</row>
    <row r="650" spans="1:29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</row>
    <row r="651" spans="1:29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</row>
    <row r="652" spans="1:29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</row>
    <row r="653" spans="1:29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</row>
    <row r="654" spans="1:29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</row>
    <row r="655" spans="1:29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</row>
    <row r="656" spans="1:29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</row>
    <row r="657" spans="1:29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</row>
    <row r="658" spans="1:29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</row>
    <row r="659" spans="1:29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</row>
    <row r="660" spans="1:29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</row>
    <row r="661" spans="1:29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</row>
    <row r="662" spans="1:29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</row>
    <row r="663" spans="1:29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</row>
    <row r="664" spans="1:29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</row>
    <row r="665" spans="1:29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</row>
    <row r="666" spans="1:29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</row>
    <row r="667" spans="1:29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</row>
    <row r="668" spans="1:29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</row>
    <row r="669" spans="1:29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</row>
    <row r="670" spans="1:29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</row>
    <row r="671" spans="1:29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</row>
    <row r="672" spans="1:29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</row>
    <row r="673" spans="1:29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</row>
    <row r="674" spans="1:29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</row>
    <row r="675" spans="1:29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</row>
    <row r="676" spans="1:29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</row>
    <row r="677" spans="1:29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</row>
    <row r="678" spans="1:29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</row>
    <row r="679" spans="1:29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</row>
    <row r="680" spans="1:29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</row>
    <row r="681" spans="1:29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</row>
    <row r="682" spans="1:29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</row>
    <row r="683" spans="1:29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</row>
    <row r="684" spans="1:29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</row>
    <row r="685" spans="1:29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</row>
    <row r="686" spans="1:29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</row>
    <row r="687" spans="1:29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</row>
    <row r="688" spans="1:29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</row>
    <row r="689" spans="1:29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</row>
    <row r="690" spans="1:29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</row>
    <row r="691" spans="1:29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</row>
    <row r="692" spans="1:29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</row>
    <row r="693" spans="1:29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</row>
    <row r="694" spans="1:29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</row>
    <row r="695" spans="1:29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</row>
    <row r="696" spans="1:29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</row>
    <row r="697" spans="1:29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</row>
    <row r="698" spans="1:29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</row>
    <row r="699" spans="1:29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</row>
    <row r="700" spans="1:29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</row>
    <row r="701" spans="1:29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</row>
    <row r="702" spans="1:29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</row>
    <row r="703" spans="1:29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</row>
    <row r="704" spans="1:29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</row>
    <row r="705" spans="1:29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</row>
    <row r="706" spans="1:29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</row>
    <row r="707" spans="1:29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</row>
    <row r="708" spans="1:29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</row>
    <row r="709" spans="1:29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</row>
    <row r="710" spans="1:29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</row>
    <row r="711" spans="1:29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</row>
    <row r="712" spans="1:29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</row>
    <row r="713" spans="1:29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</row>
    <row r="714" spans="1:29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</row>
    <row r="715" spans="1:29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</row>
    <row r="716" spans="1:29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</row>
    <row r="717" spans="1:29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</row>
    <row r="718" spans="1:29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</row>
    <row r="719" spans="1:29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</row>
    <row r="720" spans="1:29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</row>
    <row r="721" spans="1:29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</row>
    <row r="722" spans="1:29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</row>
    <row r="723" spans="1:29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</row>
    <row r="724" spans="1:29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</row>
    <row r="725" spans="1:29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</row>
    <row r="726" spans="1:29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</row>
    <row r="727" spans="1:29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</row>
    <row r="728" spans="1:29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</row>
    <row r="729" spans="1:29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</row>
    <row r="730" spans="1:29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</row>
    <row r="731" spans="1:29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</row>
    <row r="732" spans="1:29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</row>
    <row r="733" spans="1:29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</row>
    <row r="734" spans="1:29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</row>
    <row r="735" spans="1:29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</row>
    <row r="736" spans="1:29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</row>
    <row r="737" spans="1:29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</row>
    <row r="738" spans="1:29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</row>
    <row r="739" spans="1:29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</row>
    <row r="740" spans="1:29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</row>
    <row r="741" spans="1:29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</row>
    <row r="742" spans="1:29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</row>
    <row r="743" spans="1:29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</row>
    <row r="744" spans="1:29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</row>
    <row r="745" spans="1:29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</row>
    <row r="746" spans="1:29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</row>
    <row r="747" spans="1:29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</row>
    <row r="748" spans="1:29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</row>
    <row r="749" spans="1:29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</row>
    <row r="750" spans="1:29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</row>
    <row r="751" spans="1:29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</row>
    <row r="752" spans="1:29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</row>
    <row r="753" spans="1:29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</row>
    <row r="754" spans="1:29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</row>
    <row r="755" spans="1:29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</row>
    <row r="756" spans="1:29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</row>
    <row r="757" spans="1:29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</row>
    <row r="758" spans="1:29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</row>
    <row r="759" spans="1:29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</row>
    <row r="760" spans="1:29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</row>
    <row r="761" spans="1:29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</row>
    <row r="762" spans="1:29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</row>
    <row r="763" spans="1:29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</row>
    <row r="764" spans="1:29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</row>
    <row r="765" spans="1:29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</row>
    <row r="766" spans="1:29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</row>
    <row r="767" spans="1:29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</row>
    <row r="768" spans="1:29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</row>
    <row r="769" spans="1:29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</row>
    <row r="770" spans="1:29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</row>
    <row r="771" spans="1:29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</row>
    <row r="772" spans="1:29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</row>
    <row r="773" spans="1:29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</row>
    <row r="774" spans="1:29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</row>
    <row r="775" spans="1:29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</row>
    <row r="776" spans="1:29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</row>
    <row r="777" spans="1:29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</row>
    <row r="778" spans="1:29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</row>
    <row r="779" spans="1:29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</row>
    <row r="780" spans="1:29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</row>
    <row r="781" spans="1:29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</row>
    <row r="782" spans="1:29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</row>
    <row r="783" spans="1:29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</row>
    <row r="784" spans="1:29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</row>
    <row r="785" spans="1:29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</row>
    <row r="786" spans="1:29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</row>
    <row r="787" spans="1:29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</row>
    <row r="788" spans="1:29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</row>
    <row r="789" spans="1:29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</row>
    <row r="790" spans="1:29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</row>
    <row r="791" spans="1:29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</row>
    <row r="792" spans="1:29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</row>
    <row r="793" spans="1:29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</row>
    <row r="794" spans="1:29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</row>
    <row r="795" spans="1:29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</row>
    <row r="796" spans="1:29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</row>
    <row r="797" spans="1:29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</row>
    <row r="798" spans="1:29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</row>
    <row r="799" spans="1:29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</row>
    <row r="800" spans="1:29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</row>
    <row r="801" spans="1:29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</row>
    <row r="802" spans="1:29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</row>
    <row r="803" spans="1:29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</row>
    <row r="804" spans="1:29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</row>
    <row r="805" spans="1:29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</row>
    <row r="806" spans="1:29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</row>
    <row r="807" spans="1:29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</row>
    <row r="808" spans="1:29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</row>
    <row r="809" spans="1:29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</row>
    <row r="810" spans="1:29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</row>
    <row r="811" spans="1:29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</row>
    <row r="812" spans="1:29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</row>
    <row r="813" spans="1:29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</row>
    <row r="814" spans="1:29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</row>
    <row r="815" spans="1:29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</row>
    <row r="816" spans="1:29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</row>
    <row r="817" spans="1:29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</row>
    <row r="818" spans="1:29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</row>
    <row r="819" spans="1:29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</row>
    <row r="820" spans="1:29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</row>
    <row r="821" spans="1:29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</row>
    <row r="822" spans="1:29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</row>
    <row r="823" spans="1:29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</row>
    <row r="824" spans="1:29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</row>
    <row r="825" spans="1:29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</row>
    <row r="826" spans="1:29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</row>
    <row r="827" spans="1:29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</row>
    <row r="828" spans="1:29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</row>
    <row r="829" spans="1:29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</row>
    <row r="830" spans="1:29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</row>
    <row r="831" spans="1:29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</row>
    <row r="832" spans="1:29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</row>
    <row r="833" spans="1:29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</row>
    <row r="834" spans="1:29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</row>
    <row r="835" spans="1:29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</row>
    <row r="836" spans="1:29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</row>
    <row r="837" spans="1:29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</row>
    <row r="838" spans="1:29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</row>
    <row r="839" spans="1:29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</row>
    <row r="840" spans="1:29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</row>
    <row r="841" spans="1:29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</row>
    <row r="842" spans="1:29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</row>
    <row r="843" spans="1:29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</row>
    <row r="844" spans="1:29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</row>
    <row r="845" spans="1:29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</row>
    <row r="846" spans="1:29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</row>
    <row r="847" spans="1:29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</row>
    <row r="848" spans="1:29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</row>
    <row r="849" spans="1:29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</row>
    <row r="850" spans="1:29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</row>
    <row r="851" spans="1:29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</row>
    <row r="852" spans="1:29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</row>
    <row r="853" spans="1:29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</row>
    <row r="854" spans="1:29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</row>
    <row r="855" spans="1:29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</row>
    <row r="856" spans="1:29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</row>
    <row r="857" spans="1:29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</row>
    <row r="858" spans="1:29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</row>
    <row r="859" spans="1:29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</row>
    <row r="860" spans="1:29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</row>
    <row r="861" spans="1:29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</row>
    <row r="862" spans="1:29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</row>
    <row r="863" spans="1:29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</row>
    <row r="864" spans="1:29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</row>
    <row r="865" spans="1:29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</row>
    <row r="866" spans="1:29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</row>
    <row r="867" spans="1:29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</row>
    <row r="868" spans="1:29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</row>
    <row r="869" spans="1:29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</row>
    <row r="870" spans="1:29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</row>
    <row r="871" spans="1:29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</row>
    <row r="872" spans="1:29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</row>
    <row r="873" spans="1:29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</row>
    <row r="874" spans="1:29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</row>
    <row r="875" spans="1:29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</row>
    <row r="876" spans="1:29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</row>
    <row r="877" spans="1:29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</row>
    <row r="878" spans="1:29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</row>
    <row r="879" spans="1:29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</row>
    <row r="880" spans="1:29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</row>
    <row r="881" spans="1:29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</row>
    <row r="882" spans="1:29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</row>
    <row r="883" spans="1:29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</row>
    <row r="884" spans="1:29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</row>
    <row r="885" spans="1:29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</row>
    <row r="886" spans="1:29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</row>
    <row r="887" spans="1:29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</row>
    <row r="888" spans="1:29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</row>
    <row r="889" spans="1:29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</row>
    <row r="890" spans="1:29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</row>
    <row r="891" spans="1:29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</row>
    <row r="892" spans="1:29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</row>
    <row r="893" spans="1:29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</row>
    <row r="894" spans="1:29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</row>
    <row r="895" spans="1:29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</row>
    <row r="896" spans="1:29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</row>
    <row r="897" spans="1:29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</row>
    <row r="898" spans="1:29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</row>
    <row r="899" spans="1:29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</row>
    <row r="900" spans="1:29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</row>
    <row r="901" spans="1:29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</row>
    <row r="902" spans="1:29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</row>
    <row r="903" spans="1:29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</row>
    <row r="904" spans="1:29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</row>
    <row r="905" spans="1:29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</row>
    <row r="906" spans="1:29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</row>
    <row r="907" spans="1:29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</row>
    <row r="908" spans="1:29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</row>
    <row r="909" spans="1:29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</row>
    <row r="910" spans="1:29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</row>
    <row r="911" spans="1:29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</row>
    <row r="912" spans="1:29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</row>
    <row r="913" spans="1:29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</row>
    <row r="914" spans="1:29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</row>
    <row r="915" spans="1:29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</row>
    <row r="916" spans="1:29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</row>
    <row r="917" spans="1:29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</row>
    <row r="918" spans="1:29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</row>
    <row r="919" spans="1:29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</row>
    <row r="920" spans="1:29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</row>
    <row r="921" spans="1:29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</row>
    <row r="922" spans="1:29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</row>
    <row r="923" spans="1:29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</row>
    <row r="924" spans="1:29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</row>
    <row r="925" spans="1:29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</row>
    <row r="926" spans="1:29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</row>
    <row r="927" spans="1:29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</row>
    <row r="928" spans="1:29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</row>
    <row r="929" spans="1:29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</row>
    <row r="930" spans="1:29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</row>
    <row r="931" spans="1:29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</row>
    <row r="932" spans="1:29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</row>
    <row r="933" spans="1:29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</row>
    <row r="934" spans="1:29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</row>
    <row r="935" spans="1:29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</row>
    <row r="936" spans="1:29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</row>
    <row r="937" spans="1:29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</row>
    <row r="938" spans="1:29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</row>
    <row r="939" spans="1:29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</row>
    <row r="940" spans="1:29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</row>
    <row r="941" spans="1:29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</row>
    <row r="942" spans="1:29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</row>
    <row r="943" spans="1:29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</row>
    <row r="944" spans="1:29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</row>
    <row r="945" spans="1:29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</row>
    <row r="946" spans="1:29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</row>
    <row r="947" spans="1:29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</row>
    <row r="948" spans="1:29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</row>
    <row r="949" spans="1:29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</row>
    <row r="950" spans="1:29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</row>
    <row r="951" spans="1:29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</row>
    <row r="952" spans="1:29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</row>
    <row r="953" spans="1:29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</row>
    <row r="954" spans="1:29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</row>
    <row r="955" spans="1:29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</row>
    <row r="956" spans="1:29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</row>
    <row r="957" spans="1:29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</row>
    <row r="958" spans="1:29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</row>
    <row r="959" spans="1:29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</row>
    <row r="960" spans="1:29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</row>
    <row r="961" spans="1:29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</row>
    <row r="962" spans="1:29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</row>
    <row r="963" spans="1:29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</row>
    <row r="964" spans="1:29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</row>
    <row r="965" spans="1:29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</row>
    <row r="966" spans="1:29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</row>
    <row r="967" spans="1:29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</row>
    <row r="968" spans="1:29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</row>
    <row r="969" spans="1:29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</row>
    <row r="970" spans="1:29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</row>
    <row r="971" spans="1:29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</row>
    <row r="972" spans="1:29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</row>
    <row r="973" spans="1:29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</row>
    <row r="974" spans="1:29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</row>
    <row r="975" spans="1:29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</row>
    <row r="976" spans="1:29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</row>
    <row r="977" spans="1:29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</row>
    <row r="978" spans="1:29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</row>
    <row r="979" spans="1:29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</row>
    <row r="980" spans="1:29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</row>
    <row r="981" spans="1:29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</row>
    <row r="982" spans="1:29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</row>
    <row r="983" spans="1:29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</row>
    <row r="984" spans="1:29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</row>
    <row r="985" spans="1:29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</row>
    <row r="986" spans="1:29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</row>
    <row r="987" spans="1:29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</row>
    <row r="988" spans="1:29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</row>
    <row r="989" spans="1:29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</row>
    <row r="990" spans="1:29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</row>
    <row r="991" spans="1:29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</row>
    <row r="992" spans="1:29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</row>
    <row r="993" spans="1:29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</row>
    <row r="994" spans="1:29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</row>
    <row r="995" spans="1:29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</row>
    <row r="996" spans="1:29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</row>
    <row r="997" spans="1:29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</row>
    <row r="998" spans="1:29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</row>
    <row r="999" spans="1:29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</row>
    <row r="1000" spans="1:29" ht="12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</row>
  </sheetData>
  <mergeCells count="1">
    <mergeCell ref="A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4</vt:i4>
      </vt:variant>
    </vt:vector>
  </HeadingPairs>
  <TitlesOfParts>
    <vt:vector size="14" baseType="lpstr">
      <vt:lpstr>Algoritmo</vt:lpstr>
      <vt:lpstr>Pesi e Budget Iniziale</vt:lpstr>
      <vt:lpstr>PORTIERI - GE</vt:lpstr>
      <vt:lpstr>DIFENSORI - GE</vt:lpstr>
      <vt:lpstr>CENTROCAMPISTI - GE</vt:lpstr>
      <vt:lpstr>ATTACCANTI - GE</vt:lpstr>
      <vt:lpstr>COPYRIGHT</vt:lpstr>
      <vt:lpstr>SQUADRE</vt:lpstr>
      <vt:lpstr>FATTORE CASA</vt:lpstr>
      <vt:lpstr>ALLENATORE</vt:lpstr>
      <vt:lpstr>Excel_BuiltIn__FilterDatabase_3</vt:lpstr>
      <vt:lpstr>Excel_BuiltIn__FilterDatabase_4</vt:lpstr>
      <vt:lpstr>Excel_BuiltIn__FilterDatabase_5</vt:lpstr>
      <vt:lpstr>Excel_BuiltIn__FilterDatabase_6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Paolo Macchi</cp:lastModifiedBy>
  <dcterms:created xsi:type="dcterms:W3CDTF">2018-08-02T09:15:38Z</dcterms:created>
  <dcterms:modified xsi:type="dcterms:W3CDTF">2018-08-02T09:15:38Z</dcterms:modified>
</cp:coreProperties>
</file>