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Algoritmo" sheetId="1" r:id="rId3"/>
    <sheet state="visible" name="Pesi e Budget Iniziale" sheetId="2" r:id="rId4"/>
    <sheet state="visible" name="PORTIERI - GE" sheetId="3" r:id="rId5"/>
    <sheet state="visible" name="DIFENSORI - GE" sheetId="4" r:id="rId6"/>
    <sheet state="visible" name="CENTROCAMPISTI - GE" sheetId="5" r:id="rId7"/>
    <sheet state="visible" name="ATTACCANTI - GE" sheetId="6" r:id="rId8"/>
    <sheet state="visible" name="COPYRIGHT" sheetId="7" r:id="rId9"/>
    <sheet state="visible" name="SQUADRE" sheetId="8" r:id="rId10"/>
    <sheet state="visible" name="FATTORE CASA" sheetId="9" r:id="rId11"/>
    <sheet state="visible" name="ALLENATORE" sheetId="10" r:id="rId12"/>
  </sheets>
  <definedNames>
    <definedName name="Excel_BuiltIn__FilterDatabase_6">'ATTACCANTI - GE'!$A$1:$K$98</definedName>
    <definedName name="Excel_BuiltIn__FilterDatabase_3">'PORTIERI - GE'!$A$1:$N$65</definedName>
    <definedName name="Excel_BuiltIn__FilterDatabase_4">'DIFENSORI - GE'!$A$1:$N$186</definedName>
    <definedName name="Excel_BuiltIn__FilterDatabase_5">'CENTROCAMPISTI - GE'!$A$1:$N$197</definedName>
    <definedName hidden="1" localSheetId="2" name="_xlnm._FilterDatabase">'PORTIERI - GE'!$A$1:$N$301</definedName>
    <definedName hidden="1" localSheetId="5" name="_xlnm._FilterDatabase">'ATTACCANTI - GE'!$A$1:$K$1</definedName>
    <definedName hidden="1" localSheetId="3" name="_xlnm._FilterDatabase">'DIFENSORI - GE'!$A$1:$N$301</definedName>
    <definedName hidden="1" localSheetId="4" name="_xlnm._FilterDatabase">'CENTROCAMPISTI - GE'!$A$1:$N$1</definedName>
  </definedNames>
  <calcPr/>
</workbook>
</file>

<file path=xl/sharedStrings.xml><?xml version="1.0" encoding="utf-8"?>
<sst xmlns="http://schemas.openxmlformats.org/spreadsheetml/2006/main" count="1444" uniqueCount="684">
  <si>
    <t>PORTIERI</t>
  </si>
  <si>
    <t>Squadra</t>
  </si>
  <si>
    <t>Algoritmo:</t>
  </si>
  <si>
    <t>Algoritmo</t>
  </si>
  <si>
    <t>Salute</t>
  </si>
  <si>
    <t>Titolarità</t>
  </si>
  <si>
    <t>Voti</t>
  </si>
  <si>
    <t>Rigori</t>
  </si>
  <si>
    <t>No Gol</t>
  </si>
  <si>
    <t>Consiglio</t>
  </si>
  <si>
    <t>Punteggio no mod</t>
  </si>
  <si>
    <t>Prezzo Stimato no mod</t>
  </si>
  <si>
    <t>Punteggio mod</t>
  </si>
  <si>
    <t>Prezzo Stimato mod</t>
  </si>
  <si>
    <t>Pesi Variabili:</t>
  </si>
  <si>
    <t>SZCZESNY</t>
  </si>
  <si>
    <t>Questo algortimo è nato per non lasciarsi scappare nessun giocatore in fase d'asta. Seguendo le schede di appetibilità</t>
  </si>
  <si>
    <r>
      <rPr/>
      <t xml:space="preserve">del sito </t>
    </r>
    <r>
      <rPr>
        <rFont val="Arial"/>
        <b/>
        <sz val="10.0"/>
      </rPr>
      <t>http://forum.gruppoesperti.it/</t>
    </r>
    <r>
      <rPr>
        <rFont val="Arial"/>
        <sz val="10.0"/>
      </rPr>
      <t xml:space="preserve"> ed altri fattori, riesce a stimare il valore un prezzo "giusto" da spendere per ogni singolo</t>
    </r>
  </si>
  <si>
    <t>giocatore.</t>
  </si>
  <si>
    <t>Y*Titolarità + Z*Voti + J*Bonus + K*NoMalus + H*Consiglio + L*Squadra + N*FattoreCasa + M*Allenatore</t>
  </si>
  <si>
    <t>Utilizzo:</t>
  </si>
  <si>
    <r>
      <t>1)</t>
    </r>
    <r>
      <rPr>
        <sz val="10.0"/>
      </rPr>
      <t xml:space="preserve"> Nel foglio "Pesi e Budget Iniziale" potete inserire il vostro bugdet</t>
    </r>
  </si>
  <si>
    <t>JUV</t>
  </si>
  <si>
    <r>
      <rPr/>
      <t>2)</t>
    </r>
    <r>
      <rPr>
        <rFont val="Arial"/>
        <sz val="10.0"/>
      </rPr>
      <t xml:space="preserve"> Ogni foglio Portieri - Difensori - Centrocampisti - Attaccanti ha dei valori di riferimento e il valore minimo utilizzato nella formula</t>
    </r>
  </si>
  <si>
    <t xml:space="preserve">    quindi nel caso voi pensiate che il livello di prezzi in un reparto sia diverso dalle percentuali inserite da me, potete modificare la</t>
  </si>
  <si>
    <t xml:space="preserve">    percentuale modificando la percentuale nel foglio "Pesi e Budget Iniziale".</t>
  </si>
  <si>
    <t>Pesi Porta NoModif:</t>
  </si>
  <si>
    <r>
      <t>3)</t>
    </r>
    <r>
      <rPr>
        <sz val="10.0"/>
      </rPr>
      <t xml:space="preserve"> Per Stampare basterà selezionare le colonne che si intende stampare (tenendo premuto il tasto Ctrl) e cliccare su stampa selezione.</t>
    </r>
  </si>
  <si>
    <t>Ringraziamenti:</t>
  </si>
  <si>
    <t xml:space="preserve">Ringrazio tutto il forum di gruppoesperti, in particolare gli utenti: </t>
  </si>
  <si>
    <r>
      <rPr/>
      <t xml:space="preserve">Tutti gli esperti e il sito http://forum.gruppoesperti.it/ </t>
    </r>
    <r>
      <rPr>
        <rFont val="Arial"/>
        <sz val="10.0"/>
      </rPr>
      <t>per avermi fornito le basi da cui partire.</t>
    </r>
  </si>
  <si>
    <t>Pesi Porta Modif:</t>
  </si>
  <si>
    <t>Pesi Difesa NoModif:</t>
  </si>
  <si>
    <r>
      <rPr/>
      <t xml:space="preserve">Gli utenti </t>
    </r>
    <r>
      <rPr>
        <rFont val="Arial"/>
        <sz val="10.0"/>
      </rPr>
      <t>che hanno partecipato assegnando i valori, i pesi da dare alle variabili e i dati storici sul livello medio dei prezzi dei calciatori.</t>
    </r>
  </si>
  <si>
    <t>Pesi Difesa Modif:</t>
  </si>
  <si>
    <r>
      <rPr/>
      <t>L'art. 65 LDA prevede la libera riproduzione di articoli </t>
    </r>
    <r>
      <rPr>
        <rFont val="Arial"/>
        <color rgb="FF000000"/>
        <sz val="8.0"/>
        <u/>
      </rPr>
      <t>se la riproduzione non è stata espressamente riservata</t>
    </r>
    <r>
      <rPr>
        <rFont val="Arial"/>
        <color rgb="FF000000"/>
        <sz val="8.0"/>
      </rPr>
      <t>; ne è pertanto vietata la riproduzione parziale e/o totale in assenza della mia autorizzazione.</t>
    </r>
  </si>
  <si>
    <t>Alle violazioni si applicano le sanzioni previste dagli art. 171, 171-bis, 171-ter, 174-bis e 174-ter della legge 22 aprile 1941, n. 633.</t>
  </si>
  <si>
    <t>Y</t>
  </si>
  <si>
    <t>Y (Titolarità)</t>
  </si>
  <si>
    <t>HANDANOVIC</t>
  </si>
  <si>
    <t>INT</t>
  </si>
  <si>
    <t>Z</t>
  </si>
  <si>
    <t>J</t>
  </si>
  <si>
    <t>K</t>
  </si>
  <si>
    <t>H</t>
  </si>
  <si>
    <t>L</t>
  </si>
  <si>
    <t>Z (Voti)</t>
  </si>
  <si>
    <t>MERET</t>
  </si>
  <si>
    <t>NAP</t>
  </si>
  <si>
    <t>N</t>
  </si>
  <si>
    <t>M</t>
  </si>
  <si>
    <t>DIFENSORI</t>
  </si>
  <si>
    <t>Pesi CC NoModif:</t>
  </si>
  <si>
    <t>Bonus</t>
  </si>
  <si>
    <t>No Malus</t>
  </si>
  <si>
    <t>Punteggio nomod</t>
  </si>
  <si>
    <t>Prezzo no mod</t>
  </si>
  <si>
    <t>Pesi CC Modif:</t>
  </si>
  <si>
    <t>Pesi Attaccanti:</t>
  </si>
  <si>
    <t>KOULIBALY</t>
  </si>
  <si>
    <t>J (Bonus)</t>
  </si>
  <si>
    <t>OLSEN</t>
  </si>
  <si>
    <t>ROM</t>
  </si>
  <si>
    <t>K (No Malus)</t>
  </si>
  <si>
    <t>LAFONT</t>
  </si>
  <si>
    <t>FIO</t>
  </si>
  <si>
    <t>CANCELO</t>
  </si>
  <si>
    <t>Budget Iniziale:</t>
  </si>
  <si>
    <t>H (Consiglio)</t>
  </si>
  <si>
    <t>STRAKOSHA</t>
  </si>
  <si>
    <t>LAZ</t>
  </si>
  <si>
    <t>Riferimenti</t>
  </si>
  <si>
    <t>% Budget</t>
  </si>
  <si>
    <t>Prezzo</t>
  </si>
  <si>
    <t>CHIELLINI</t>
  </si>
  <si>
    <t>W (Squadra)</t>
  </si>
  <si>
    <t>PERIN</t>
  </si>
  <si>
    <t>MIL</t>
  </si>
  <si>
    <t>MILINKOVIC-SAVIC</t>
  </si>
  <si>
    <t>CRISTIANO RONALDO</t>
  </si>
  <si>
    <t>Tutte le celle color ocra sono modificabili a piacimento</t>
  </si>
  <si>
    <t>SKRINIAR</t>
  </si>
  <si>
    <t>P (Fattore Squadra)</t>
  </si>
  <si>
    <t>DONNARUMMA G</t>
  </si>
  <si>
    <t>DE VRIJ</t>
  </si>
  <si>
    <t>O (Allenatore)</t>
  </si>
  <si>
    <t>SIRIGU</t>
  </si>
  <si>
    <t>TOR</t>
  </si>
  <si>
    <t>ALEX SANDRO</t>
  </si>
  <si>
    <t>BERISHA E</t>
  </si>
  <si>
    <t>ATA</t>
  </si>
  <si>
    <t>BONUCCI</t>
  </si>
  <si>
    <t>SKORUPSKI</t>
  </si>
  <si>
    <t>BOL</t>
  </si>
  <si>
    <t>KOLAROV</t>
  </si>
  <si>
    <t>MARCHETTI</t>
  </si>
  <si>
    <t>GEN</t>
  </si>
  <si>
    <t>GHOULAM</t>
  </si>
  <si>
    <t>SORRENTINO</t>
  </si>
  <si>
    <t>CHI</t>
  </si>
  <si>
    <t>ASAMOAH</t>
  </si>
  <si>
    <t>Valore Min.</t>
  </si>
  <si>
    <t>CONSIGLI</t>
  </si>
  <si>
    <t>UDI</t>
  </si>
  <si>
    <t>BENATIA</t>
  </si>
  <si>
    <t>Valore Rif. SZCZESNY</t>
  </si>
  <si>
    <t>ACERBI</t>
  </si>
  <si>
    <t>MUSSO</t>
  </si>
  <si>
    <t>SAS</t>
  </si>
  <si>
    <t>ALBIOL</t>
  </si>
  <si>
    <t>CRAGNO</t>
  </si>
  <si>
    <t>CAG</t>
  </si>
  <si>
    <t>Valore Rif. KOULIBALY</t>
  </si>
  <si>
    <t>FAZIO</t>
  </si>
  <si>
    <t>GOMIS A</t>
  </si>
  <si>
    <t>SPA</t>
  </si>
  <si>
    <t>VRSALJKO</t>
  </si>
  <si>
    <t>REINA</t>
  </si>
  <si>
    <t>MIRANDA</t>
  </si>
  <si>
    <t>KARNEZIS</t>
  </si>
  <si>
    <t>MANOLAS</t>
  </si>
  <si>
    <t>AUDERO</t>
  </si>
  <si>
    <t>SAM</t>
  </si>
  <si>
    <t>CENTROCAMPISTI</t>
  </si>
  <si>
    <t>SEPE</t>
  </si>
  <si>
    <t>PAR</t>
  </si>
  <si>
    <t>HYSAJ</t>
  </si>
  <si>
    <t>DRAGOWSKI</t>
  </si>
  <si>
    <t>DE SCIGLIO</t>
  </si>
  <si>
    <t>DOUGLAS COSTA</t>
  </si>
  <si>
    <t>SPORTIELLO</t>
  </si>
  <si>
    <t>FRO</t>
  </si>
  <si>
    <t>ROMAGNOLI A</t>
  </si>
  <si>
    <t>NAINGGOLAN</t>
  </si>
  <si>
    <t>RADU I</t>
  </si>
  <si>
    <t>PERISIC</t>
  </si>
  <si>
    <t>MASIELLO A</t>
  </si>
  <si>
    <t>MIRANTE</t>
  </si>
  <si>
    <t>PJANIC</t>
  </si>
  <si>
    <t>CALDARA</t>
  </si>
  <si>
    <t>PADELLI</t>
  </si>
  <si>
    <t>RUGANI</t>
  </si>
  <si>
    <t>UNDER</t>
  </si>
  <si>
    <t>ICHAZO</t>
  </si>
  <si>
    <t>MARUSIC</t>
  </si>
  <si>
    <t>KHEDIRA</t>
  </si>
  <si>
    <t>PROVEDEL</t>
  </si>
  <si>
    <t>EMP</t>
  </si>
  <si>
    <t>D'AMBROSIO</t>
  </si>
  <si>
    <t>CUADRADO</t>
  </si>
  <si>
    <t>PROTO</t>
  </si>
  <si>
    <t>TOLOI</t>
  </si>
  <si>
    <t>PINSOGLIO</t>
  </si>
  <si>
    <t>BERNARDESCHI</t>
  </si>
  <si>
    <t>DE SILVESTRI</t>
  </si>
  <si>
    <t>GOLLINI</t>
  </si>
  <si>
    <t>CAN</t>
  </si>
  <si>
    <t>N'KOULOU</t>
  </si>
  <si>
    <t>ALLAN</t>
  </si>
  <si>
    <t>FUZATO</t>
  </si>
  <si>
    <t>FLORENZI</t>
  </si>
  <si>
    <t>BROZOVIC</t>
  </si>
  <si>
    <t>ROSSI F</t>
  </si>
  <si>
    <t>CRISCITO</t>
  </si>
  <si>
    <t>TERRACCIANO</t>
  </si>
  <si>
    <t>ZIELINSKI</t>
  </si>
  <si>
    <t>GOSENS</t>
  </si>
  <si>
    <t>RAFAEL</t>
  </si>
  <si>
    <t>PALOMINO</t>
  </si>
  <si>
    <t>PASTORE</t>
  </si>
  <si>
    <t>SECULIN</t>
  </si>
  <si>
    <t>PEZZELLA GER</t>
  </si>
  <si>
    <t>Valore Rif. MILINKOVIC-SAVIC</t>
  </si>
  <si>
    <t>CALHANOGLU</t>
  </si>
  <si>
    <t>DONNARUMMA A</t>
  </si>
  <si>
    <t>BIRAGHI</t>
  </si>
  <si>
    <t>PEGOLO</t>
  </si>
  <si>
    <t>FREULER</t>
  </si>
  <si>
    <t>BARZAGLI</t>
  </si>
  <si>
    <t>FRATTALI</t>
  </si>
  <si>
    <t>BONAVENTURA</t>
  </si>
  <si>
    <t>CONTI</t>
  </si>
  <si>
    <t>DA COSTA</t>
  </si>
  <si>
    <t>MATUIDI</t>
  </si>
  <si>
    <t>CALABRIA</t>
  </si>
  <si>
    <t>SCUFFET</t>
  </si>
  <si>
    <t>CANDREVA</t>
  </si>
  <si>
    <t>LUIZ FELIPE</t>
  </si>
  <si>
    <t>BERNI</t>
  </si>
  <si>
    <t>CHIESA</t>
  </si>
  <si>
    <t>RADU</t>
  </si>
  <si>
    <t>GUERRIERI</t>
  </si>
  <si>
    <t>RUIZ</t>
  </si>
  <si>
    <t>MARCANO</t>
  </si>
  <si>
    <t>RAFAEL CABRAL</t>
  </si>
  <si>
    <t>KARSDORP</t>
  </si>
  <si>
    <t>BOATENG</t>
  </si>
  <si>
    <t>VIGORITO</t>
  </si>
  <si>
    <t>MILENKOVIC</t>
  </si>
  <si>
    <t>PAROLO</t>
  </si>
  <si>
    <t>RODRIGUEZ R</t>
  </si>
  <si>
    <t>SANTURRO</t>
  </si>
  <si>
    <t>VITOR HUGO</t>
  </si>
  <si>
    <t>PEROTTI</t>
  </si>
  <si>
    <t>SATALINO</t>
  </si>
  <si>
    <t>CASTAGNE</t>
  </si>
  <si>
    <t>CRISTANTE</t>
  </si>
  <si>
    <t>ROSATI</t>
  </si>
  <si>
    <t>HATEBOER</t>
  </si>
  <si>
    <t>MILINKOVIC-SAVIC V</t>
  </si>
  <si>
    <t>DURMISI</t>
  </si>
  <si>
    <t>PELLEGRINI LO</t>
  </si>
  <si>
    <t>DINI</t>
  </si>
  <si>
    <t>MARIO RUI</t>
  </si>
  <si>
    <t>KESSIE'</t>
  </si>
  <si>
    <t>BELEC</t>
  </si>
  <si>
    <t>CACERES</t>
  </si>
  <si>
    <t>CORREA</t>
  </si>
  <si>
    <t>FULIGNATI</t>
  </si>
  <si>
    <t>ARESTI</t>
  </si>
  <si>
    <t>IZZO</t>
  </si>
  <si>
    <t>LUCAS LEIVA</t>
  </si>
  <si>
    <t>GASPARINI</t>
  </si>
  <si>
    <t>STRINIC</t>
  </si>
  <si>
    <t>PASALIC</t>
  </si>
  <si>
    <t>VODISEK</t>
  </si>
  <si>
    <t>CECCHERINI</t>
  </si>
  <si>
    <t>LULIC</t>
  </si>
  <si>
    <t>CONTINI N</t>
  </si>
  <si>
    <t>MANCINI G</t>
  </si>
  <si>
    <t>BARDI</t>
  </si>
  <si>
    <t>BERISHA V</t>
  </si>
  <si>
    <t>MALCUIT</t>
  </si>
  <si>
    <t>PAVONI</t>
  </si>
  <si>
    <t>LJAJIC</t>
  </si>
  <si>
    <t>ANSALDI</t>
  </si>
  <si>
    <t>POLUZZI</t>
  </si>
  <si>
    <t>RANOCCHIA</t>
  </si>
  <si>
    <t>BARAK</t>
  </si>
  <si>
    <t>ZAPPINO</t>
  </si>
  <si>
    <t>DE PAUL</t>
  </si>
  <si>
    <t>HANCKO</t>
  </si>
  <si>
    <t>BIGLIA</t>
  </si>
  <si>
    <t>SPOLLI</t>
  </si>
  <si>
    <t>RECA</t>
  </si>
  <si>
    <t>BENTANCUR</t>
  </si>
  <si>
    <t>BASTOS</t>
  </si>
  <si>
    <t>BIRSA</t>
  </si>
  <si>
    <t>SPINAZZOLA</t>
  </si>
  <si>
    <t>HAMSIK</t>
  </si>
  <si>
    <t>BADELJ</t>
  </si>
  <si>
    <t>LAURINI</t>
  </si>
  <si>
    <t>LAXALT</t>
  </si>
  <si>
    <t>COLLEY</t>
  </si>
  <si>
    <t>GIACCHERINI</t>
  </si>
  <si>
    <t>LAKICEVIC</t>
  </si>
  <si>
    <t>JANKTO</t>
  </si>
  <si>
    <t>GUNTER</t>
  </si>
  <si>
    <t>CASTRO</t>
  </si>
  <si>
    <t>LISANDRO LOPEZ</t>
  </si>
  <si>
    <t>VECINO</t>
  </si>
  <si>
    <t>MAKSIMOVIC</t>
  </si>
  <si>
    <t>DE ROON</t>
  </si>
  <si>
    <t>BIRASCHI</t>
  </si>
  <si>
    <t>BENASSI</t>
  </si>
  <si>
    <t>ZUKANOVIC</t>
  </si>
  <si>
    <t>VERETOUT</t>
  </si>
  <si>
    <t>SILVESTRE</t>
  </si>
  <si>
    <t>SENSI</t>
  </si>
  <si>
    <t>DI LORENZO</t>
  </si>
  <si>
    <t>PRAET</t>
  </si>
  <si>
    <t>MORETTI</t>
  </si>
  <si>
    <t>ZAJC</t>
  </si>
  <si>
    <t>STRYGER LARSEN</t>
  </si>
  <si>
    <t>DIAWARA</t>
  </si>
  <si>
    <t>MAIETTA</t>
  </si>
  <si>
    <t>MANDRAGORA</t>
  </si>
  <si>
    <t>PELLEGRINI LU</t>
  </si>
  <si>
    <t>BARELLA</t>
  </si>
  <si>
    <t>LYANCO</t>
  </si>
  <si>
    <t>BORJA VALERO</t>
  </si>
  <si>
    <t>ZAPATA C</t>
  </si>
  <si>
    <t>GAGLIARDINI</t>
  </si>
  <si>
    <t>WALLACE</t>
  </si>
  <si>
    <t>DE ROSSI</t>
  </si>
  <si>
    <t>HRISTOV</t>
  </si>
  <si>
    <t>BASELLI</t>
  </si>
  <si>
    <t>VARNIER</t>
  </si>
  <si>
    <t>ROG</t>
  </si>
  <si>
    <t>PASQUAL</t>
  </si>
  <si>
    <t>ROMULO</t>
  </si>
  <si>
    <t>DIKS</t>
  </si>
  <si>
    <t>GERSON</t>
  </si>
  <si>
    <t>JOAO PEDRO</t>
  </si>
  <si>
    <t>WAGUE</t>
  </si>
  <si>
    <t>DZEMAILI</t>
  </si>
  <si>
    <t>PEREIRA P</t>
  </si>
  <si>
    <t>BORINI</t>
  </si>
  <si>
    <t>JUNIOR TAVARES</t>
  </si>
  <si>
    <t>PESSINA</t>
  </si>
  <si>
    <t>ANDERSEN</t>
  </si>
  <si>
    <t>DONSAH</t>
  </si>
  <si>
    <t>ADNAN</t>
  </si>
  <si>
    <t>PULGAR</t>
  </si>
  <si>
    <t>CHIRICHES</t>
  </si>
  <si>
    <t>CORIC</t>
  </si>
  <si>
    <t>BERESZYNSKI</t>
  </si>
  <si>
    <t>DJURICIC</t>
  </si>
  <si>
    <t>GAGLIOLO</t>
  </si>
  <si>
    <t>DUNCAN</t>
  </si>
  <si>
    <t>ABATE</t>
  </si>
  <si>
    <t>STROOTMAN</t>
  </si>
  <si>
    <t>DE MAIO</t>
  </si>
  <si>
    <t>KRUNIC</t>
  </si>
  <si>
    <t>ATTACCANTI</t>
  </si>
  <si>
    <t>Punteggio</t>
  </si>
  <si>
    <t>Prezzo Stimato</t>
  </si>
  <si>
    <t>HALILOVIC</t>
  </si>
  <si>
    <t>MBAYE</t>
  </si>
  <si>
    <t>IMMOBILE</t>
  </si>
  <si>
    <t>BENNACER</t>
  </si>
  <si>
    <t>SAMIR</t>
  </si>
  <si>
    <t>ICARDI</t>
  </si>
  <si>
    <t>DYBALA</t>
  </si>
  <si>
    <t>HILJEMARK</t>
  </si>
  <si>
    <t>VENUTI</t>
  </si>
  <si>
    <t>DZEKO</t>
  </si>
  <si>
    <t>HIGUAIN</t>
  </si>
  <si>
    <t>FERRARI G</t>
  </si>
  <si>
    <t>RAMIREZ</t>
  </si>
  <si>
    <t>INSIGNE</t>
  </si>
  <si>
    <t>DALBERT</t>
  </si>
  <si>
    <t>MILIK</t>
  </si>
  <si>
    <t>SANDRO</t>
  </si>
  <si>
    <t>MERTENS</t>
  </si>
  <si>
    <t>CEPPITELLI</t>
  </si>
  <si>
    <t>LUIS ALBERTO</t>
  </si>
  <si>
    <t>BERENGUER</t>
  </si>
  <si>
    <t>BELOTTI</t>
  </si>
  <si>
    <t>CACCIATORE</t>
  </si>
  <si>
    <t>SUSO</t>
  </si>
  <si>
    <t>DABO</t>
  </si>
  <si>
    <t>MANDZUKIC</t>
  </si>
  <si>
    <t>BRUNO ALVES</t>
  </si>
  <si>
    <t>MURGIA</t>
  </si>
  <si>
    <t>Valore Rif. Higuain</t>
  </si>
  <si>
    <t>IAGO FALQUE</t>
  </si>
  <si>
    <t>DIJKS</t>
  </si>
  <si>
    <t>SIMEONE</t>
  </si>
  <si>
    <t>NORGAARD</t>
  </si>
  <si>
    <t>ZAPATA D</t>
  </si>
  <si>
    <t>LIROLA</t>
  </si>
  <si>
    <t>GOMEZ A</t>
  </si>
  <si>
    <t>MARCHISIO</t>
  </si>
  <si>
    <t>SRNA</t>
  </si>
  <si>
    <t>ILICIC</t>
  </si>
  <si>
    <t>CALLEJON</t>
  </si>
  <si>
    <t>RINCON</t>
  </si>
  <si>
    <t>JUAN JESUS</t>
  </si>
  <si>
    <t>MARTINEZ L</t>
  </si>
  <si>
    <t>QUAGLIARELLA</t>
  </si>
  <si>
    <t>MELEGONI</t>
  </si>
  <si>
    <t>BIANDA</t>
  </si>
  <si>
    <t>SCHICK</t>
  </si>
  <si>
    <t>LOCATELLI M</t>
  </si>
  <si>
    <t>POLITANO</t>
  </si>
  <si>
    <t>CUTRONE</t>
  </si>
  <si>
    <t>BASTA</t>
  </si>
  <si>
    <t>SVANBERG</t>
  </si>
  <si>
    <t>EL SHAARAWY</t>
  </si>
  <si>
    <t>KLUIVERT</t>
  </si>
  <si>
    <t>HELANDER</t>
  </si>
  <si>
    <t>VERDI</t>
  </si>
  <si>
    <t>POLI</t>
  </si>
  <si>
    <t>PJACA</t>
  </si>
  <si>
    <t>NUYTINCK</t>
  </si>
  <si>
    <t>LASAGNA</t>
  </si>
  <si>
    <t>KREJCI</t>
  </si>
  <si>
    <t>DEFREL</t>
  </si>
  <si>
    <t>MUSACCHIO</t>
  </si>
  <si>
    <t>MISSIROLI</t>
  </si>
  <si>
    <t>CAPUTO</t>
  </si>
  <si>
    <t>ANTENUCCI</t>
  </si>
  <si>
    <t>DIMARCO</t>
  </si>
  <si>
    <t>LINETTY</t>
  </si>
  <si>
    <t>BARROW</t>
  </si>
  <si>
    <t>MIRALLAS</t>
  </si>
  <si>
    <t>MATTIELLO</t>
  </si>
  <si>
    <t>LAZZARI M</t>
  </si>
  <si>
    <t>KEAN</t>
  </si>
  <si>
    <t>CAICEDO</t>
  </si>
  <si>
    <t>PATRIC</t>
  </si>
  <si>
    <t>FOFANA</t>
  </si>
  <si>
    <t>FAVILLI</t>
  </si>
  <si>
    <t>ROSSI A</t>
  </si>
  <si>
    <t>SANTON</t>
  </si>
  <si>
    <t>HETEMAJ</t>
  </si>
  <si>
    <t>KALINIC</t>
  </si>
  <si>
    <t>PAVOLETTI</t>
  </si>
  <si>
    <t>GONZALEZ G</t>
  </si>
  <si>
    <t>IONITA</t>
  </si>
  <si>
    <t>KOWNACKI</t>
  </si>
  <si>
    <t>VLAHOVIC</t>
  </si>
  <si>
    <t>ROMAGNA</t>
  </si>
  <si>
    <t>STULAC</t>
  </si>
  <si>
    <t>LA GUMINA</t>
  </si>
  <si>
    <t>ANDRE' SILVA</t>
  </si>
  <si>
    <t>SAPONARA</t>
  </si>
  <si>
    <t>BETTELLA</t>
  </si>
  <si>
    <t>KARAMOH</t>
  </si>
  <si>
    <t>RADOVANOVIC</t>
  </si>
  <si>
    <t>INGLESE</t>
  </si>
  <si>
    <t>BREMER</t>
  </si>
  <si>
    <t>BABACAR</t>
  </si>
  <si>
    <t>BESSA</t>
  </si>
  <si>
    <t>BONIFAZI</t>
  </si>
  <si>
    <t>BERARDI</t>
  </si>
  <si>
    <t>BACCA</t>
  </si>
  <si>
    <t>CAPRARI</t>
  </si>
  <si>
    <t>CATALDI</t>
  </si>
  <si>
    <t>DANILO</t>
  </si>
  <si>
    <t>DI FRANCESCO F</t>
  </si>
  <si>
    <t>THEREAU</t>
  </si>
  <si>
    <t>GONALONS</t>
  </si>
  <si>
    <t>RASMUSSEN</t>
  </si>
  <si>
    <t>MRAZ</t>
  </si>
  <si>
    <t>PUSSETTO</t>
  </si>
  <si>
    <t>ANTONELLI</t>
  </si>
  <si>
    <t>CAPEZZI</t>
  </si>
  <si>
    <t>PETAGNA</t>
  </si>
  <si>
    <t>PIATEK</t>
  </si>
  <si>
    <t>GOBBI</t>
  </si>
  <si>
    <t>VIEIRA R</t>
  </si>
  <si>
    <t>BRIGNOLA</t>
  </si>
  <si>
    <t>EDERA</t>
  </si>
  <si>
    <t>LEMOS</t>
  </si>
  <si>
    <t>PADOIN</t>
  </si>
  <si>
    <t>NIANG</t>
  </si>
  <si>
    <t>BOGA</t>
  </si>
  <si>
    <t>LYKOGIANNIS</t>
  </si>
  <si>
    <t>NAGY</t>
  </si>
  <si>
    <t>CORNELIUS</t>
  </si>
  <si>
    <t>SOTTIL</t>
  </si>
  <si>
    <t>COSTA F</t>
  </si>
  <si>
    <t>EYSSERIC</t>
  </si>
  <si>
    <t>PALACIO</t>
  </si>
  <si>
    <t>FALCINELLI</t>
  </si>
  <si>
    <t>TERRANOVA</t>
  </si>
  <si>
    <t>BOURABIA</t>
  </si>
  <si>
    <t>CIOFANI D</t>
  </si>
  <si>
    <t>CIANO</t>
  </si>
  <si>
    <t>EL YAMIQ</t>
  </si>
  <si>
    <t>CIGARINI</t>
  </si>
  <si>
    <t>DESTRO</t>
  </si>
  <si>
    <t>MACHIS</t>
  </si>
  <si>
    <t>ADJAPONG</t>
  </si>
  <si>
    <t>DEPAOLI</t>
  </si>
  <si>
    <t>VIZEU</t>
  </si>
  <si>
    <t>PALOSCHI</t>
  </si>
  <si>
    <t>GAZZOLA</t>
  </si>
  <si>
    <t>ROLON</t>
  </si>
  <si>
    <t>MCHEDLIDZE</t>
  </si>
  <si>
    <t>OPOKU</t>
  </si>
  <si>
    <t>RIGONI L</t>
  </si>
  <si>
    <t>TUMMINELLO</t>
  </si>
  <si>
    <t>RODRIGUEZ A</t>
  </si>
  <si>
    <t>VESELI</t>
  </si>
  <si>
    <t>BEHRAMI</t>
  </si>
  <si>
    <t>DJORDJEVIC</t>
  </si>
  <si>
    <t>STEPINSKI</t>
  </si>
  <si>
    <t>OBI</t>
  </si>
  <si>
    <t>FARAGO'</t>
  </si>
  <si>
    <t>FLOCCARI</t>
  </si>
  <si>
    <t>ROGERIO</t>
  </si>
  <si>
    <t>MEITE'</t>
  </si>
  <si>
    <t>GRAICIAR</t>
  </si>
  <si>
    <t>TROTTA</t>
  </si>
  <si>
    <t>ARIAUDO</t>
  </si>
  <si>
    <t>BALIC</t>
  </si>
  <si>
    <t>MATRI</t>
  </si>
  <si>
    <t>OUNAS</t>
  </si>
  <si>
    <t>SALA</t>
  </si>
  <si>
    <t>VERRE</t>
  </si>
  <si>
    <t>MEDEIROS</t>
  </si>
  <si>
    <t>PANDEV</t>
  </si>
  <si>
    <t>REGINI</t>
  </si>
  <si>
    <t>VALZANIA</t>
  </si>
  <si>
    <t>CERRI</t>
  </si>
  <si>
    <t>SANTANDER</t>
  </si>
  <si>
    <t>FERRARI A</t>
  </si>
  <si>
    <t>MONTOLIVO</t>
  </si>
  <si>
    <t>FARIAS</t>
  </si>
  <si>
    <t>LAPADULA</t>
  </si>
  <si>
    <t>ROSSETTINI</t>
  </si>
  <si>
    <t>BARRETO</t>
  </si>
  <si>
    <t>HAN</t>
  </si>
  <si>
    <t>SPROCATI</t>
  </si>
  <si>
    <t>PAJAC</t>
  </si>
  <si>
    <t>KIYINE</t>
  </si>
  <si>
    <t>CERAVOLO</t>
  </si>
  <si>
    <t>SPINELLI</t>
  </si>
  <si>
    <t>CIOFANI M</t>
  </si>
  <si>
    <t>MAZZITELLI</t>
  </si>
  <si>
    <t>SAU</t>
  </si>
  <si>
    <t>PISACANE</t>
  </si>
  <si>
    <t>KOUAME'</t>
  </si>
  <si>
    <t>MAGNANELLI</t>
  </si>
  <si>
    <t>LOMBARDI</t>
  </si>
  <si>
    <t>GOLDANIGA</t>
  </si>
  <si>
    <t>CICIRETTI</t>
  </si>
  <si>
    <t>LUKIC</t>
  </si>
  <si>
    <t>ODGAARD</t>
  </si>
  <si>
    <t>CALLEGARI</t>
  </si>
  <si>
    <t>MOLINARO</t>
  </si>
  <si>
    <t>MICIN</t>
  </si>
  <si>
    <t>EWANDRO</t>
  </si>
  <si>
    <t>BRADARIC</t>
  </si>
  <si>
    <t>DIONISI</t>
  </si>
  <si>
    <t>DELL'ORCO</t>
  </si>
  <si>
    <t>PELLISSIER</t>
  </si>
  <si>
    <t>DEZI</t>
  </si>
  <si>
    <t>ORSOLINI</t>
  </si>
  <si>
    <t>BANI</t>
  </si>
  <si>
    <t>PERICA</t>
  </si>
  <si>
    <t>TRAORE'</t>
  </si>
  <si>
    <t>PINAMONTI</t>
  </si>
  <si>
    <t>TER AVEST</t>
  </si>
  <si>
    <t>DAMASCAN</t>
  </si>
  <si>
    <t>PARIGINI</t>
  </si>
  <si>
    <t>FALLETTI</t>
  </si>
  <si>
    <t>TONELLI</t>
  </si>
  <si>
    <t>OKWONKWO</t>
  </si>
  <si>
    <t>BADU</t>
  </si>
  <si>
    <t>BUTIC</t>
  </si>
  <si>
    <t>ZANIMACCHIA</t>
  </si>
  <si>
    <t>CALABRESI</t>
  </si>
  <si>
    <t>COULIBALY</t>
  </si>
  <si>
    <t>PUCCIARELLI</t>
  </si>
  <si>
    <t>PETKOVIC</t>
  </si>
  <si>
    <t>PAZ</t>
  </si>
  <si>
    <t>PONTISSO</t>
  </si>
  <si>
    <t>JAKUPOVIC</t>
  </si>
  <si>
    <t>BAEZ</t>
  </si>
  <si>
    <t>CIONEK</t>
  </si>
  <si>
    <t>STURARO</t>
  </si>
  <si>
    <t>MEGGIORINI</t>
  </si>
  <si>
    <t>DI GAUDIO</t>
  </si>
  <si>
    <t>MARCJANIK</t>
  </si>
  <si>
    <t>MAIELLO</t>
  </si>
  <si>
    <t>ZEKHNINI</t>
  </si>
  <si>
    <t>AVENATTI</t>
  </si>
  <si>
    <t>SIMIC L</t>
  </si>
  <si>
    <t>D'ALESSANDRO</t>
  </si>
  <si>
    <t>FINOTTO</t>
  </si>
  <si>
    <t>SILIGARDI</t>
  </si>
  <si>
    <t>IACOPONI</t>
  </si>
  <si>
    <t>DA CRUZ</t>
  </si>
  <si>
    <t>RIZZO</t>
  </si>
  <si>
    <t>MURANO</t>
  </si>
  <si>
    <t>DICKMANN</t>
  </si>
  <si>
    <t>LERIS</t>
  </si>
  <si>
    <t>INGELSSON</t>
  </si>
  <si>
    <t>GALANO</t>
  </si>
  <si>
    <t>MATARESE</t>
  </si>
  <si>
    <t>PEZZELLA GIU</t>
  </si>
  <si>
    <t>SCHIATTARELLA</t>
  </si>
  <si>
    <t>FELIPE</t>
  </si>
  <si>
    <t>LAZOVIC</t>
  </si>
  <si>
    <t>MURRU</t>
  </si>
  <si>
    <t>CASSATA</t>
  </si>
  <si>
    <t>LETSCHERT</t>
  </si>
  <si>
    <t>CRISTOFORO</t>
  </si>
  <si>
    <t>TOMOVIC</t>
  </si>
  <si>
    <t>KURTIC</t>
  </si>
  <si>
    <t>UNTERSEE</t>
  </si>
  <si>
    <t>OMEONGA</t>
  </si>
  <si>
    <t>ANDREOLLI</t>
  </si>
  <si>
    <t>HALLFREDSSON</t>
  </si>
  <si>
    <t>MAGNANI</t>
  </si>
  <si>
    <t>PEETERS</t>
  </si>
  <si>
    <t>PELUSO</t>
  </si>
  <si>
    <t>COLOMBATTO</t>
  </si>
  <si>
    <t>ROLANDO</t>
  </si>
  <si>
    <t>VIVIANI</t>
  </si>
  <si>
    <t>KRAJNC</t>
  </si>
  <si>
    <t>BRIGHI</t>
  </si>
  <si>
    <t>DJOUROU</t>
  </si>
  <si>
    <t>RIGONI N</t>
  </si>
  <si>
    <t>ROMAGNOLI S</t>
  </si>
  <si>
    <t>BARILLA'</t>
  </si>
  <si>
    <t>BRIGHENTI</t>
  </si>
  <si>
    <t>MINALA</t>
  </si>
  <si>
    <t>ANGELLA</t>
  </si>
  <si>
    <t>EMMERS</t>
  </si>
  <si>
    <t>GAUDINO</t>
  </si>
  <si>
    <t>OLIVERA M</t>
  </si>
  <si>
    <t>CALIGARA</t>
  </si>
  <si>
    <t>VICARI</t>
  </si>
  <si>
    <t>VIGNATO</t>
  </si>
  <si>
    <t>GHIGLIONE</t>
  </si>
  <si>
    <t>DESSENA</t>
  </si>
  <si>
    <t>POLVANI</t>
  </si>
  <si>
    <t>CAPUANO</t>
  </si>
  <si>
    <t>GARRITANO</t>
  </si>
  <si>
    <t>DI CESARE</t>
  </si>
  <si>
    <t>VALOTI</t>
  </si>
  <si>
    <t>HEURTAUX</t>
  </si>
  <si>
    <t>ACQUAH</t>
  </si>
  <si>
    <t>JAROSZYNSKI</t>
  </si>
  <si>
    <t>YOUNES</t>
  </si>
  <si>
    <t>VALJENT</t>
  </si>
  <si>
    <t>MUNARI</t>
  </si>
  <si>
    <t>SALAMON</t>
  </si>
  <si>
    <t>DEIOLA</t>
  </si>
  <si>
    <t>SCAGLIA</t>
  </si>
  <si>
    <t>MAURI J</t>
  </si>
  <si>
    <t>VAISANEN</t>
  </si>
  <si>
    <t>LOLLO</t>
  </si>
  <si>
    <t>KONATE</t>
  </si>
  <si>
    <t>TANASIJEVIC</t>
  </si>
  <si>
    <t>SCAVONE</t>
  </si>
  <si>
    <t>CESAR</t>
  </si>
  <si>
    <t>SAMMARCO</t>
  </si>
  <si>
    <t>LUPERTO</t>
  </si>
  <si>
    <t>DI GENNARO D</t>
  </si>
  <si>
    <t>CREMONESI</t>
  </si>
  <si>
    <t>FARES</t>
  </si>
  <si>
    <t>VALDIFIORI</t>
  </si>
  <si>
    <t>SANCHEZ C</t>
  </si>
  <si>
    <t>SafeCreative</t>
  </si>
  <si>
    <r>
      <rPr/>
      <t>Identifier:</t>
    </r>
    <r>
      <rPr>
        <rFont val="Arial"/>
        <sz val="10.0"/>
      </rPr>
      <t xml:space="preserve"> 1608098599896</t>
    </r>
  </si>
  <si>
    <r>
      <rPr/>
      <t>Entry date</t>
    </r>
    <r>
      <rPr>
        <rFont val="Arial"/>
        <sz val="10.0"/>
      </rPr>
      <t>: Aug 9, 2016 7:01 AM UTC</t>
    </r>
  </si>
  <si>
    <t>SODDIMO</t>
  </si>
  <si>
    <r>
      <rPr/>
      <t>License:</t>
    </r>
    <r>
      <rPr>
        <rFont val="Arial"/>
        <sz val="10.0"/>
      </rPr>
      <t xml:space="preserve"> All rights reserved</t>
    </r>
  </si>
  <si>
    <r>
      <rPr/>
      <t xml:space="preserve">Author: </t>
    </r>
    <r>
      <rPr>
        <rFont val="Arial"/>
        <sz val="10.0"/>
      </rPr>
      <t xml:space="preserve"> Polizzi Francesco </t>
    </r>
  </si>
  <si>
    <r>
      <rPr/>
      <t xml:space="preserve">email: </t>
    </r>
    <r>
      <rPr>
        <rFont val="Arial"/>
        <sz val="10.0"/>
      </rPr>
      <t>francesco_polizzi@yahoo.it</t>
    </r>
  </si>
  <si>
    <t>Work information</t>
  </si>
  <si>
    <r>
      <rPr/>
      <t>Work type:</t>
    </r>
    <r>
      <rPr>
        <rFont val="Arial"/>
        <sz val="10.0"/>
      </rPr>
      <t xml:space="preserve"> Literary, Technical</t>
    </r>
  </si>
  <si>
    <r>
      <rPr/>
      <t>Title:</t>
    </r>
    <r>
      <rPr>
        <rFont val="Arial"/>
        <sz val="10.0"/>
      </rPr>
      <t xml:space="preserve"> Algoritmo Fantacalcio 2016 v1.1</t>
    </r>
  </si>
  <si>
    <r>
      <rPr/>
      <t>Excerpt:</t>
    </r>
    <r>
      <rPr>
        <rFont val="Arial"/>
        <sz val="10.0"/>
      </rPr>
      <t xml:space="preserve"> Algoritmo per la stima previsionale dei prezzi dei calciatori della serie A da utilizzare nelle aste di fantacalcio</t>
    </r>
  </si>
  <si>
    <r>
      <rPr/>
      <t>Tags:</t>
    </r>
    <r>
      <rPr>
        <rFont val="Arial"/>
        <sz val="10.0"/>
      </rPr>
      <t xml:space="preserve"> stima, prezzi, fantacalcio, asta</t>
    </r>
  </si>
  <si>
    <t>EVERTON LUIZ</t>
  </si>
  <si>
    <t>CHIBSAH</t>
  </si>
  <si>
    <t>VALENCIA</t>
  </si>
  <si>
    <t>BEGHETTO</t>
  </si>
  <si>
    <t>KATUMA</t>
  </si>
  <si>
    <t>VITALE</t>
  </si>
  <si>
    <t>ESPOSITO</t>
  </si>
  <si>
    <t>GRASSI</t>
  </si>
  <si>
    <t>SCHETINO</t>
  </si>
  <si>
    <t>SQUADRE</t>
  </si>
  <si>
    <t>EKLU</t>
  </si>
  <si>
    <t>Voti Media</t>
  </si>
  <si>
    <t>Esperti</t>
  </si>
  <si>
    <t>Ata</t>
  </si>
  <si>
    <t>Bol</t>
  </si>
  <si>
    <t>SCOZZARELLA</t>
  </si>
  <si>
    <t>Cag</t>
  </si>
  <si>
    <t>Chi</t>
  </si>
  <si>
    <t>Emp</t>
  </si>
  <si>
    <t>Fio</t>
  </si>
  <si>
    <t>Fro</t>
  </si>
  <si>
    <t>Gen</t>
  </si>
  <si>
    <t>CRISETIG</t>
  </si>
  <si>
    <t>Int</t>
  </si>
  <si>
    <t>Juv</t>
  </si>
  <si>
    <t>Laz</t>
  </si>
  <si>
    <t>Mil</t>
  </si>
  <si>
    <t>Nap</t>
  </si>
  <si>
    <t>Par</t>
  </si>
  <si>
    <t>Rom</t>
  </si>
  <si>
    <t>PAGANINI</t>
  </si>
  <si>
    <t>Sam</t>
  </si>
  <si>
    <t>Sas</t>
  </si>
  <si>
    <t>Spa</t>
  </si>
  <si>
    <t>Tor</t>
  </si>
  <si>
    <t>Udi</t>
  </si>
  <si>
    <t>FREDIANI</t>
  </si>
  <si>
    <t>BESEA</t>
  </si>
  <si>
    <t>GORI</t>
  </si>
  <si>
    <t>FERNANDES</t>
  </si>
  <si>
    <t>Media FC</t>
  </si>
  <si>
    <t>Media FC Passato</t>
  </si>
  <si>
    <t>Media FC Utenti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</si>
</sst>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&quot;€ &quot;* #,##0.00_-;&quot;-€ &quot;* #,##0.00_-;_-&quot;€ &quot;* \-??_-;_-@"/>
    <numFmt numFmtId="165" formatCode="_-* #,##0_-;\-* #,##0_-;_-* &quot;-&quot;??_-;_-@"/>
  </numFmts>
  <fonts count="15">
    <font>
      <sz val="10.0"/>
      <color rgb="FF000000"/>
      <name val="Arial"/>
    </font>
    <font>
      <b/>
      <sz val="10.0"/>
      <color rgb="FF000000"/>
      <name val="Bebas neue bold"/>
    </font>
    <font>
      <b/>
      <sz val="10.0"/>
      <name val="Arial"/>
    </font>
    <font>
      <sz val="14.0"/>
      <name val="Arial"/>
    </font>
    <font/>
    <font>
      <sz val="10.0"/>
      <name val="Arial"/>
    </font>
    <font>
      <b/>
      <sz val="10.0"/>
      <color rgb="FF333333"/>
      <name val="Bebas neue bold"/>
    </font>
    <font>
      <b/>
      <sz val="9.0"/>
      <name val="Arial"/>
    </font>
    <font>
      <sz val="8.0"/>
      <color rgb="FF000000"/>
      <name val="Arial"/>
    </font>
    <font>
      <b/>
      <sz val="10.0"/>
      <color rgb="FFFFFFFF"/>
      <name val="Arial"/>
    </font>
    <font>
      <b/>
      <sz val="14.0"/>
      <color rgb="FFFF0000"/>
      <name val="Arial"/>
    </font>
    <font>
      <b/>
      <color rgb="FF000000"/>
      <name val="Arial"/>
    </font>
    <font>
      <sz val="11.0"/>
      <color rgb="FF000000"/>
      <name val="Inconsolata"/>
    </font>
    <font>
      <u/>
      <sz val="14.0"/>
      <color rgb="FFFFFFFF"/>
      <name val="Times New Roman"/>
    </font>
    <font>
      <i/>
      <u/>
      <sz val="10.0"/>
      <color rgb="FF0000FF"/>
      <name val="Arial"/>
    </font>
  </fonts>
  <fills count="12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  <fill>
      <patternFill patternType="solid">
        <fgColor rgb="FFCCFFCC"/>
        <bgColor rgb="FFCCFFCC"/>
      </patternFill>
    </fill>
    <fill>
      <patternFill patternType="solid">
        <fgColor rgb="FFD9D9D9"/>
        <bgColor rgb="FFD9D9D9"/>
      </patternFill>
    </fill>
    <fill>
      <patternFill patternType="solid">
        <fgColor rgb="FFFFCC99"/>
        <bgColor rgb="FFFFCC99"/>
      </patternFill>
    </fill>
    <fill>
      <patternFill patternType="solid">
        <fgColor rgb="FFCCFFFF"/>
        <bgColor rgb="FFCCFFFF"/>
      </patternFill>
    </fill>
    <fill>
      <patternFill patternType="solid">
        <fgColor rgb="FFFF0000"/>
        <bgColor rgb="FFFF0000"/>
      </patternFill>
    </fill>
    <fill>
      <patternFill patternType="solid">
        <fgColor rgb="FF4BACC6"/>
        <bgColor rgb="FF4BACC6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</fills>
  <borders count="16">
    <border/>
    <border>
      <left style="thin">
        <color rgb="FF3A3935"/>
      </left>
      <right style="thin">
        <color rgb="FF3A3935"/>
      </right>
      <top style="thin">
        <color rgb="FF3A3935"/>
      </top>
    </border>
    <border>
      <left style="thin">
        <color rgb="FF3A3935"/>
      </left>
      <right style="thin">
        <color rgb="FF3A3935"/>
      </right>
      <top style="thin">
        <color rgb="FF3A3935"/>
      </top>
      <bottom style="thin">
        <color rgb="FF3A3935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/>
      <bottom/>
    </border>
    <border>
      <lef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/>
      <bottom/>
    </border>
    <border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3A3935"/>
      </left>
      <right style="medium">
        <color rgb="FF3A3935"/>
      </right>
      <top style="medium">
        <color rgb="FF3A3935"/>
      </top>
      <bottom style="medium">
        <color rgb="FF3A3935"/>
      </bottom>
    </border>
    <border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9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0"/>
    </xf>
    <xf borderId="1" fillId="2" fontId="1" numFmtId="0" xfId="0" applyAlignment="1" applyBorder="1" applyFont="1">
      <alignment horizontal="center" readingOrder="0" shrinkToFit="0" vertical="center" wrapText="0"/>
    </xf>
    <xf borderId="2" fillId="2" fontId="1" numFmtId="0" xfId="0" applyAlignment="1" applyBorder="1" applyFont="1">
      <alignment horizontal="center" shrinkToFit="0" vertical="center" wrapText="0"/>
    </xf>
    <xf borderId="2" fillId="2" fontId="1" numFmtId="2" xfId="0" applyAlignment="1" applyBorder="1" applyFont="1" applyNumberFormat="1">
      <alignment horizontal="center" shrinkToFit="0" vertical="center" wrapText="0"/>
    </xf>
    <xf borderId="2" fillId="0" fontId="2" numFmtId="0" xfId="0" applyAlignment="1" applyBorder="1" applyFont="1">
      <alignment shrinkToFit="0" wrapText="0"/>
    </xf>
    <xf borderId="3" fillId="3" fontId="3" numFmtId="0" xfId="0" applyAlignment="1" applyBorder="1" applyFill="1" applyFont="1">
      <alignment horizontal="left" readingOrder="0" shrinkToFit="0" wrapText="0"/>
    </xf>
    <xf borderId="4" fillId="0" fontId="4" numFmtId="0" xfId="0" applyBorder="1" applyFont="1"/>
    <xf borderId="5" fillId="0" fontId="4" numFmtId="0" xfId="0" applyBorder="1" applyFont="1"/>
    <xf borderId="0" fillId="0" fontId="5" numFmtId="0" xfId="0" applyAlignment="1" applyFont="1">
      <alignment horizontal="left" shrinkToFit="0" wrapText="0"/>
    </xf>
    <xf borderId="6" fillId="3" fontId="2" numFmtId="0" xfId="0" applyAlignment="1" applyBorder="1" applyFont="1">
      <alignment shrinkToFit="0" wrapText="0"/>
    </xf>
    <xf borderId="7" fillId="3" fontId="2" numFmtId="0" xfId="0" applyAlignment="1" applyBorder="1" applyFont="1">
      <alignment horizontal="left" readingOrder="0" shrinkToFit="0" wrapText="0"/>
    </xf>
    <xf borderId="8" fillId="3" fontId="2" numFmtId="0" xfId="0" applyAlignment="1" applyBorder="1" applyFont="1">
      <alignment shrinkToFit="0" wrapText="0"/>
    </xf>
    <xf borderId="8" fillId="4" fontId="6" numFmtId="0" xfId="0" applyAlignment="1" applyBorder="1" applyFill="1" applyFont="1">
      <alignment horizontal="left" readingOrder="0" shrinkToFit="0" vertical="center" wrapText="0"/>
    </xf>
    <xf borderId="8" fillId="4" fontId="5" numFmtId="0" xfId="0" applyAlignment="1" applyBorder="1" applyFont="1">
      <alignment horizontal="center" readingOrder="0" shrinkToFit="0" wrapText="0"/>
    </xf>
    <xf borderId="0" fillId="0" fontId="2" numFmtId="0" xfId="0" applyAlignment="1" applyFont="1">
      <alignment horizontal="left" readingOrder="0" shrinkToFit="0" wrapText="0"/>
    </xf>
    <xf borderId="0" fillId="0" fontId="2" numFmtId="0" xfId="0" applyAlignment="1" applyFont="1">
      <alignment shrinkToFit="0" wrapText="0"/>
    </xf>
    <xf borderId="9" fillId="3" fontId="2" numFmtId="0" xfId="0" applyAlignment="1" applyBorder="1" applyFont="1">
      <alignment horizontal="left" shrinkToFit="0" wrapText="0"/>
    </xf>
    <xf borderId="10" fillId="3" fontId="2" numFmtId="0" xfId="0" applyAlignment="1" applyBorder="1" applyFont="1">
      <alignment horizontal="left" shrinkToFit="0" wrapText="0"/>
    </xf>
    <xf borderId="0" fillId="0" fontId="2" numFmtId="0" xfId="0" applyAlignment="1" applyFont="1">
      <alignment horizontal="center" shrinkToFit="0" wrapText="0"/>
    </xf>
    <xf borderId="0" fillId="0" fontId="5" numFmtId="0" xfId="0" applyAlignment="1" applyFont="1">
      <alignment shrinkToFit="0" wrapText="0"/>
    </xf>
    <xf borderId="0" fillId="0" fontId="5" numFmtId="0" xfId="0" applyAlignment="1" applyFont="1">
      <alignment shrinkToFit="0" wrapText="0"/>
    </xf>
    <xf borderId="8" fillId="4" fontId="5" numFmtId="0" xfId="0" applyAlignment="1" applyBorder="1" applyFont="1">
      <alignment readingOrder="0" shrinkToFit="0" wrapText="0"/>
    </xf>
    <xf borderId="11" fillId="5" fontId="2" numFmtId="164" xfId="0" applyAlignment="1" applyBorder="1" applyFill="1" applyFont="1" applyNumberFormat="1">
      <alignment horizontal="center" shrinkToFit="0" wrapText="0"/>
    </xf>
    <xf borderId="12" fillId="0" fontId="4" numFmtId="0" xfId="0" applyBorder="1" applyFont="1"/>
    <xf borderId="11" fillId="6" fontId="2" numFmtId="0" xfId="0" applyAlignment="1" applyBorder="1" applyFill="1" applyFont="1">
      <alignment horizontal="center" shrinkToFit="0" wrapText="0"/>
    </xf>
    <xf borderId="0" fillId="0" fontId="2" numFmtId="0" xfId="0" applyAlignment="1" applyFont="1">
      <alignment horizontal="left" shrinkToFit="0" wrapText="0"/>
    </xf>
    <xf borderId="11" fillId="6" fontId="7" numFmtId="0" xfId="0" applyAlignment="1" applyBorder="1" applyFont="1">
      <alignment horizontal="center" shrinkToFit="0" wrapText="0"/>
    </xf>
    <xf borderId="8" fillId="0" fontId="5" numFmtId="2" xfId="0" applyAlignment="1" applyBorder="1" applyFont="1" applyNumberFormat="1">
      <alignment horizontal="center" shrinkToFit="0" wrapText="0"/>
    </xf>
    <xf borderId="0" fillId="0" fontId="8" numFmtId="0" xfId="0" applyAlignment="1" applyFont="1">
      <alignment shrinkToFit="0" wrapText="0"/>
    </xf>
    <xf borderId="8" fillId="0" fontId="5" numFmtId="1" xfId="0" applyAlignment="1" applyBorder="1" applyFont="1" applyNumberFormat="1">
      <alignment horizontal="center" shrinkToFit="0" wrapText="0"/>
    </xf>
    <xf borderId="0" fillId="0" fontId="4" numFmtId="0" xfId="0" applyAlignment="1" applyFont="1">
      <alignment readingOrder="0"/>
    </xf>
    <xf borderId="8" fillId="0" fontId="5" numFmtId="0" xfId="0" applyAlignment="1" applyBorder="1" applyFont="1">
      <alignment shrinkToFit="0" wrapText="0"/>
    </xf>
    <xf borderId="8" fillId="0" fontId="5" numFmtId="0" xfId="0" applyAlignment="1" applyBorder="1" applyFont="1">
      <alignment horizontal="center" shrinkToFit="0" wrapText="0"/>
    </xf>
    <xf borderId="8" fillId="0" fontId="5" numFmtId="2" xfId="0" applyAlignment="1" applyBorder="1" applyFont="1" applyNumberFormat="1">
      <alignment horizontal="center" readingOrder="0" shrinkToFit="0" wrapText="0"/>
    </xf>
    <xf borderId="8" fillId="0" fontId="4" numFmtId="2" xfId="0" applyAlignment="1" applyBorder="1" applyFont="1" applyNumberFormat="1">
      <alignment horizontal="center" readingOrder="0"/>
    </xf>
    <xf borderId="2" fillId="0" fontId="5" numFmtId="0" xfId="0" applyAlignment="1" applyBorder="1" applyFont="1">
      <alignment shrinkToFit="0" wrapText="0"/>
    </xf>
    <xf borderId="0" fillId="0" fontId="5" numFmtId="0" xfId="0" applyAlignment="1" applyFont="1">
      <alignment horizontal="center" shrinkToFit="0" wrapText="0"/>
    </xf>
    <xf borderId="2" fillId="2" fontId="1" numFmtId="1" xfId="0" applyAlignment="1" applyBorder="1" applyFont="1" applyNumberFormat="1">
      <alignment horizontal="center" shrinkToFit="0" vertical="center" wrapText="0"/>
    </xf>
    <xf borderId="7" fillId="7" fontId="9" numFmtId="0" xfId="0" applyAlignment="1" applyBorder="1" applyFill="1" applyFont="1">
      <alignment horizontal="center" shrinkToFit="0" wrapText="0"/>
    </xf>
    <xf borderId="10" fillId="0" fontId="4" numFmtId="0" xfId="0" applyBorder="1" applyFont="1"/>
    <xf borderId="13" fillId="5" fontId="2" numFmtId="0" xfId="0" applyAlignment="1" applyBorder="1" applyFont="1">
      <alignment readingOrder="0" shrinkToFit="0" wrapText="0"/>
    </xf>
    <xf borderId="8" fillId="8" fontId="2" numFmtId="0" xfId="0" applyAlignment="1" applyBorder="1" applyFill="1" applyFont="1">
      <alignment shrinkToFit="0" wrapText="0"/>
    </xf>
    <xf borderId="8" fillId="8" fontId="2" numFmtId="0" xfId="0" applyAlignment="1" applyBorder="1" applyFont="1">
      <alignment horizontal="center" shrinkToFit="0" wrapText="0"/>
    </xf>
    <xf borderId="8" fillId="0" fontId="5" numFmtId="0" xfId="0" applyAlignment="1" applyBorder="1" applyFont="1">
      <alignment readingOrder="0" shrinkToFit="0" wrapText="0"/>
    </xf>
    <xf borderId="8" fillId="5" fontId="5" numFmtId="9" xfId="0" applyAlignment="1" applyBorder="1" applyFont="1" applyNumberFormat="1">
      <alignment horizontal="center" readingOrder="0" shrinkToFit="0" wrapText="0"/>
    </xf>
    <xf borderId="8" fillId="0" fontId="5" numFmtId="165" xfId="0" applyAlignment="1" applyBorder="1" applyFont="1" applyNumberFormat="1">
      <alignment shrinkToFit="0" vertical="center" wrapText="0"/>
    </xf>
    <xf borderId="8" fillId="5" fontId="5" numFmtId="9" xfId="0" applyAlignment="1" applyBorder="1" applyFont="1" applyNumberFormat="1">
      <alignment horizontal="center" shrinkToFit="0" wrapText="0"/>
    </xf>
    <xf borderId="0" fillId="0" fontId="10" numFmtId="0" xfId="0" applyAlignment="1" applyFont="1">
      <alignment readingOrder="0" shrinkToFit="0" wrapText="0"/>
    </xf>
    <xf borderId="1" fillId="0" fontId="5" numFmtId="0" xfId="0" applyAlignment="1" applyBorder="1" applyFont="1">
      <alignment shrinkToFit="0" wrapText="0"/>
    </xf>
    <xf borderId="14" fillId="0" fontId="5" numFmtId="0" xfId="0" applyAlignment="1" applyBorder="1" applyFont="1">
      <alignment shrinkToFit="0" wrapText="0"/>
    </xf>
    <xf borderId="0" fillId="0" fontId="2" numFmtId="0" xfId="0" applyAlignment="1" applyFont="1">
      <alignment readingOrder="0" shrinkToFit="0" wrapText="0"/>
    </xf>
    <xf borderId="0" fillId="5" fontId="4" numFmtId="0" xfId="0" applyAlignment="1" applyFont="1">
      <alignment readingOrder="0"/>
    </xf>
    <xf borderId="0" fillId="9" fontId="11" numFmtId="165" xfId="0" applyAlignment="1" applyFill="1" applyFont="1" applyNumberFormat="1">
      <alignment horizontal="left" readingOrder="0"/>
    </xf>
    <xf borderId="2" fillId="2" fontId="1" numFmtId="2" xfId="0" applyAlignment="1" applyBorder="1" applyFont="1" applyNumberFormat="1">
      <alignment horizontal="center" readingOrder="0" shrinkToFit="0" vertical="center" wrapText="0"/>
    </xf>
    <xf borderId="2" fillId="2" fontId="1" numFmtId="0" xfId="0" applyAlignment="1" applyBorder="1" applyFont="1">
      <alignment horizontal="center" readingOrder="0" shrinkToFit="0" vertical="center" wrapText="0"/>
    </xf>
    <xf borderId="8" fillId="4" fontId="5" numFmtId="0" xfId="0" applyAlignment="1" applyBorder="1" applyFont="1">
      <alignment horizontal="right" readingOrder="0" shrinkToFit="0" wrapText="0"/>
    </xf>
    <xf borderId="0" fillId="9" fontId="12" numFmtId="0" xfId="0" applyAlignment="1" applyFont="1">
      <alignment readingOrder="0"/>
    </xf>
    <xf borderId="0" fillId="0" fontId="5" numFmtId="0" xfId="0" applyAlignment="1" applyFont="1">
      <alignment horizontal="center" shrinkToFit="0" wrapText="0"/>
    </xf>
    <xf borderId="0" fillId="0" fontId="5" numFmtId="2" xfId="0" applyAlignment="1" applyFont="1" applyNumberFormat="1">
      <alignment horizontal="center" shrinkToFit="0" wrapText="0"/>
    </xf>
    <xf borderId="0" fillId="0" fontId="4" numFmtId="0" xfId="0" applyAlignment="1" applyFont="1">
      <alignment horizontal="center"/>
    </xf>
    <xf borderId="1" fillId="2" fontId="1" numFmtId="2" xfId="0" applyAlignment="1" applyBorder="1" applyFont="1" applyNumberFormat="1">
      <alignment horizontal="center" shrinkToFit="0" vertical="center" wrapText="0"/>
    </xf>
    <xf borderId="0" fillId="0" fontId="5" numFmtId="0" xfId="0" applyAlignment="1" applyFont="1">
      <alignment readingOrder="0" shrinkToFit="0" wrapText="0"/>
    </xf>
    <xf borderId="0" fillId="0" fontId="4" numFmtId="0" xfId="0" applyAlignment="1" applyFont="1">
      <alignment horizontal="center" readingOrder="0"/>
    </xf>
    <xf borderId="0" fillId="0" fontId="5" numFmtId="0" xfId="0" applyAlignment="1" applyFont="1">
      <alignment horizontal="center" readingOrder="0" shrinkToFit="0" wrapText="0"/>
    </xf>
    <xf borderId="8" fillId="4" fontId="5" numFmtId="0" xfId="0" applyAlignment="1" applyBorder="1" applyFont="1">
      <alignment horizontal="center" shrinkToFit="0" wrapText="0"/>
    </xf>
    <xf borderId="0" fillId="0" fontId="5" numFmtId="2" xfId="0" applyAlignment="1" applyFont="1" applyNumberFormat="1">
      <alignment horizontal="center" shrinkToFit="0" wrapText="0"/>
    </xf>
    <xf borderId="0" fillId="0" fontId="5" numFmtId="1" xfId="0" applyAlignment="1" applyFont="1" applyNumberFormat="1">
      <alignment horizontal="center" shrinkToFit="0" wrapText="0"/>
    </xf>
    <xf borderId="6" fillId="10" fontId="13" numFmtId="0" xfId="0" applyAlignment="1" applyBorder="1" applyFill="1" applyFont="1">
      <alignment horizontal="center" shrinkToFit="0" vertical="center" wrapText="0"/>
    </xf>
    <xf borderId="0" fillId="0" fontId="14" numFmtId="0" xfId="0" applyAlignment="1" applyFont="1">
      <alignment shrinkToFit="0" vertical="center" wrapText="0"/>
    </xf>
    <xf borderId="0" fillId="0" fontId="2" numFmtId="0" xfId="0" applyAlignment="1" applyFont="1">
      <alignment shrinkToFit="0" wrapText="1"/>
    </xf>
    <xf borderId="8" fillId="0" fontId="2" numFmtId="0" xfId="0" applyAlignment="1" applyBorder="1" applyFont="1">
      <alignment horizontal="center" readingOrder="0" shrinkToFit="0" wrapText="0"/>
    </xf>
    <xf borderId="0" fillId="0" fontId="5" numFmtId="0" xfId="0" applyAlignment="1" applyFont="1">
      <alignment horizontal="center" readingOrder="0" shrinkToFit="0" wrapText="0"/>
    </xf>
    <xf borderId="8" fillId="0" fontId="5" numFmtId="0" xfId="0" applyAlignment="1" applyBorder="1" applyFont="1">
      <alignment horizontal="center" readingOrder="0" shrinkToFit="0" wrapText="0"/>
    </xf>
    <xf borderId="8" fillId="6" fontId="2" numFmtId="2" xfId="0" applyAlignment="1" applyBorder="1" applyFont="1" applyNumberFormat="1">
      <alignment horizontal="center" readingOrder="0" shrinkToFit="0" wrapText="0"/>
    </xf>
    <xf borderId="6" fillId="11" fontId="5" numFmtId="0" xfId="0" applyAlignment="1" applyBorder="1" applyFill="1" applyFont="1">
      <alignment horizontal="center" shrinkToFit="0" wrapText="0"/>
    </xf>
    <xf borderId="6" fillId="11" fontId="5" numFmtId="0" xfId="0" applyAlignment="1" applyBorder="1" applyFont="1">
      <alignment horizontal="center" readingOrder="0" shrinkToFit="0" wrapText="0"/>
    </xf>
    <xf borderId="2" fillId="0" fontId="5" numFmtId="0" xfId="0" applyAlignment="1" applyBorder="1" applyFont="1">
      <alignment horizontal="center" readingOrder="0" shrinkToFit="0" wrapText="0"/>
    </xf>
    <xf borderId="15" fillId="0" fontId="5" numFmtId="0" xfId="0" applyAlignment="1" applyBorder="1" applyFont="1">
      <alignment horizontal="center" readingOrder="0" shrinkToFit="0" wrapText="0"/>
    </xf>
    <xf borderId="0" fillId="9" fontId="12" numFmtId="0" xfId="0" applyAlignment="1" applyFont="1">
      <alignment readingOrder="0"/>
    </xf>
    <xf borderId="8" fillId="4" fontId="6" numFmtId="0" xfId="0" applyAlignment="1" applyBorder="1" applyFont="1">
      <alignment horizontal="left" shrinkToFit="0" vertical="center" wrapText="0"/>
    </xf>
    <xf borderId="8" fillId="4" fontId="5" numFmtId="0" xfId="0" applyAlignment="1" applyBorder="1" applyFont="1">
      <alignment horizontal="right" shrinkToFit="0" wrapText="0"/>
    </xf>
    <xf borderId="8" fillId="0" fontId="2" numFmtId="0" xfId="0" applyAlignment="1" applyBorder="1" applyFont="1">
      <alignment readingOrder="0" shrinkToFit="0" wrapText="0"/>
    </xf>
    <xf borderId="8" fillId="6" fontId="2" numFmtId="2" xfId="0" applyAlignment="1" applyBorder="1" applyFont="1" applyNumberFormat="1">
      <alignment horizontal="center" shrinkToFit="0" wrapText="0"/>
    </xf>
    <xf borderId="11" fillId="0" fontId="5" numFmtId="2" xfId="0" applyAlignment="1" applyBorder="1" applyFont="1" applyNumberFormat="1">
      <alignment horizontal="center" readingOrder="0" shrinkToFit="0" wrapText="0"/>
    </xf>
    <xf borderId="6" fillId="11" fontId="5" numFmtId="0" xfId="0" applyAlignment="1" applyBorder="1" applyFont="1">
      <alignment readingOrder="0" shrinkToFit="0" wrapText="0"/>
    </xf>
    <xf borderId="8" fillId="9" fontId="5" numFmtId="2" xfId="0" applyAlignment="1" applyBorder="1" applyFont="1" applyNumberFormat="1">
      <alignment horizontal="center" shrinkToFit="0" wrapText="0"/>
    </xf>
    <xf borderId="11" fillId="0" fontId="5" numFmtId="2" xfId="0" applyAlignment="1" applyBorder="1" applyFont="1" applyNumberFormat="1">
      <alignment horizontal="center" shrinkToFit="0" wrapText="0"/>
    </xf>
    <xf borderId="8" fillId="9" fontId="5" numFmtId="2" xfId="0" applyAlignment="1" applyBorder="1" applyFont="1" applyNumberFormat="1">
      <alignment horizontal="center" readingOrder="0" shrinkToFit="0" wrapText="0"/>
    </xf>
    <xf borderId="0" fillId="0" fontId="5" numFmtId="0" xfId="0" applyAlignment="1" applyFont="1">
      <alignment horizontal="center" shrinkToFit="0" wrapText="1"/>
    </xf>
    <xf borderId="0" fillId="11" fontId="5" numFmtId="0" xfId="0" applyAlignment="1" applyFont="1">
      <alignment horizontal="center" readingOrder="0" shrinkToFit="0" wrapText="0"/>
    </xf>
  </cellXfs>
  <cellStyles count="1">
    <cellStyle xfId="0" name="Normal" builtinId="0"/>
  </cellStyles>
  <dxfs count="1">
    <dxf>
      <font/>
      <fill>
        <patternFill patternType="none"/>
      </fill>
      <alignment shrinkToFit="0" wrapText="0"/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11" Type="http://schemas.openxmlformats.org/officeDocument/2006/relationships/worksheet" Target="worksheets/sheet9.xml"/><Relationship Id="rId10" Type="http://schemas.openxmlformats.org/officeDocument/2006/relationships/worksheet" Target="worksheets/sheet8.xml"/><Relationship Id="rId12" Type="http://schemas.openxmlformats.org/officeDocument/2006/relationships/worksheet" Target="worksheets/sheet10.xml"/><Relationship Id="rId9" Type="http://schemas.openxmlformats.org/officeDocument/2006/relationships/worksheet" Target="worksheets/sheet7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Relationship Id="rId2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7</xdr:col>
      <xdr:colOff>523875</xdr:colOff>
      <xdr:row>3</xdr:row>
      <xdr:rowOff>152400</xdr:rowOff>
    </xdr:from>
    <xdr:ext cx="2200275" cy="9715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0</xdr:col>
      <xdr:colOff>4591050</xdr:colOff>
      <xdr:row>8</xdr:row>
      <xdr:rowOff>9525</xdr:rowOff>
    </xdr:from>
    <xdr:ext cx="3314700" cy="1495425"/>
    <xdr:pic>
      <xdr:nvPicPr>
        <xdr:cNvPr id="0" name="image2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1</xdr:row>
      <xdr:rowOff>95250</xdr:rowOff>
    </xdr:from>
    <xdr:ext cx="1047750" cy="323850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7677150</xdr:colOff>
      <xdr:row>1</xdr:row>
      <xdr:rowOff>76200</xdr:rowOff>
    </xdr:from>
    <xdr:ext cx="1085850" cy="352425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0" width="8.0"/>
    <col customWidth="1" min="11" max="11" width="44.43"/>
    <col customWidth="1" min="12" max="26" width="8.0"/>
  </cols>
  <sheetData>
    <row r="1" ht="18.0" customHeight="1">
      <c r="A1" s="6" t="s">
        <v>3</v>
      </c>
      <c r="B1" s="7"/>
      <c r="C1" s="8"/>
    </row>
    <row r="2" ht="12.75" customHeight="1"/>
    <row r="3" ht="12.75" customHeight="1">
      <c r="A3" s="9" t="s">
        <v>16</v>
      </c>
    </row>
    <row r="4" ht="12.75" customHeight="1">
      <c r="A4" s="9" t="s">
        <v>17</v>
      </c>
    </row>
    <row r="5" ht="12.75" customHeight="1">
      <c r="A5" s="9" t="s">
        <v>18</v>
      </c>
    </row>
    <row r="6" ht="12.75" customHeight="1"/>
    <row r="7" ht="12.75" customHeight="1">
      <c r="A7" s="9"/>
    </row>
    <row r="8" ht="12.75" customHeight="1">
      <c r="A8" s="9"/>
      <c r="B8" s="9"/>
      <c r="C8" s="9"/>
      <c r="D8" s="9"/>
      <c r="E8" s="9"/>
      <c r="F8" s="9"/>
      <c r="G8" s="9"/>
    </row>
    <row r="9" ht="12.75" customHeight="1">
      <c r="A9" s="12" t="s">
        <v>20</v>
      </c>
    </row>
    <row r="10" ht="12.75" customHeight="1">
      <c r="A10" s="15" t="s">
        <v>21</v>
      </c>
    </row>
    <row r="11" ht="12.75" customHeight="1">
      <c r="A11" s="16" t="s">
        <v>23</v>
      </c>
      <c r="B11" s="20"/>
      <c r="C11" s="20"/>
      <c r="D11" s="20"/>
      <c r="E11" s="20"/>
      <c r="F11" s="20"/>
    </row>
    <row r="12" ht="12.75" customHeight="1">
      <c r="A12" s="9" t="s">
        <v>24</v>
      </c>
    </row>
    <row r="13" ht="12.75" customHeight="1">
      <c r="A13" s="9" t="s">
        <v>25</v>
      </c>
    </row>
    <row r="14" ht="12.75" customHeight="1">
      <c r="A14" s="15" t="s">
        <v>27</v>
      </c>
    </row>
    <row r="15" ht="12.75" customHeight="1"/>
    <row r="16" ht="12.75" customHeight="1"/>
    <row r="17" ht="12.75" customHeight="1"/>
    <row r="18" ht="12.75" customHeight="1">
      <c r="A18" s="23" t="s">
        <v>28</v>
      </c>
      <c r="B18" s="24"/>
    </row>
    <row r="19" ht="12.75" customHeight="1"/>
    <row r="20" ht="12.75" customHeight="1">
      <c r="A20" s="9" t="s">
        <v>29</v>
      </c>
    </row>
    <row r="21" ht="12.75" customHeight="1">
      <c r="A21" s="26" t="s">
        <v>30</v>
      </c>
    </row>
    <row r="22" ht="12.75" customHeight="1">
      <c r="A22" s="26" t="s">
        <v>33</v>
      </c>
    </row>
    <row r="23" ht="12.75" customHeight="1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4" ht="12.75" customHeight="1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</row>
    <row r="25" ht="12.75" customHeight="1"/>
    <row r="26" ht="12.75" customHeight="1">
      <c r="A26" s="29" t="s">
        <v>35</v>
      </c>
    </row>
    <row r="27" ht="12.75" customHeight="1">
      <c r="A27" s="29" t="s">
        <v>36</v>
      </c>
    </row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3">
    <mergeCell ref="A3:K3"/>
    <mergeCell ref="A4:K4"/>
    <mergeCell ref="A5:K5"/>
    <mergeCell ref="A1:C1"/>
    <mergeCell ref="A13:K13"/>
    <mergeCell ref="A14:K14"/>
    <mergeCell ref="A20:K20"/>
    <mergeCell ref="A21:K21"/>
    <mergeCell ref="A22:K22"/>
    <mergeCell ref="A18:B18"/>
    <mergeCell ref="A12:K12"/>
    <mergeCell ref="A10:H10"/>
    <mergeCell ref="A7:G7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topLeftCell="B1" activePane="topRight" state="frozen"/>
      <selection activeCell="C2" sqref="C2" pane="topRight"/>
    </sheetView>
  </sheetViews>
  <sheetFormatPr customHeight="1" defaultColWidth="14.43" defaultRowHeight="15.0"/>
  <cols>
    <col customWidth="1" min="1" max="1" width="10.0"/>
    <col customWidth="1" min="2" max="2" width="16.71"/>
    <col customWidth="1" min="3" max="11" width="2.86"/>
    <col customWidth="1" min="12" max="12" width="3.14"/>
    <col customWidth="1" min="13" max="13" width="3.0"/>
    <col customWidth="1" min="14" max="26" width="3.14"/>
    <col customWidth="1" min="27" max="27" width="6.86"/>
  </cols>
  <sheetData>
    <row r="1" ht="12.75" customHeight="1">
      <c r="A1" s="71" t="s">
        <v>650</v>
      </c>
      <c r="B1" s="71" t="s">
        <v>652</v>
      </c>
      <c r="C1" s="72">
        <v>1.0</v>
      </c>
      <c r="D1" s="62">
        <v>2.0</v>
      </c>
      <c r="E1" s="62">
        <v>3.0</v>
      </c>
      <c r="F1" s="72">
        <v>4.0</v>
      </c>
      <c r="G1" s="72">
        <v>5.0</v>
      </c>
      <c r="H1" s="72">
        <v>6.0</v>
      </c>
      <c r="I1" s="72">
        <v>7.0</v>
      </c>
      <c r="J1" s="72">
        <v>8.0</v>
      </c>
      <c r="K1" s="72">
        <v>9.0</v>
      </c>
      <c r="L1" s="72">
        <v>10.0</v>
      </c>
      <c r="M1" s="72">
        <v>11.0</v>
      </c>
      <c r="N1" s="72">
        <v>12.0</v>
      </c>
      <c r="O1" s="72">
        <v>13.0</v>
      </c>
      <c r="P1" s="72">
        <v>14.0</v>
      </c>
      <c r="Q1" s="72">
        <v>15.0</v>
      </c>
      <c r="R1" s="72">
        <v>16.0</v>
      </c>
      <c r="S1" s="72">
        <v>17.0</v>
      </c>
      <c r="T1" s="72">
        <v>18.0</v>
      </c>
      <c r="U1" s="72">
        <v>19.0</v>
      </c>
      <c r="V1" s="72">
        <v>20.0</v>
      </c>
      <c r="W1" s="72">
        <v>21.0</v>
      </c>
      <c r="X1" s="72">
        <v>22.0</v>
      </c>
      <c r="Y1" s="72">
        <v>23.0</v>
      </c>
      <c r="Z1" s="72">
        <v>24.0</v>
      </c>
      <c r="AA1" s="62" t="s">
        <v>653</v>
      </c>
    </row>
    <row r="2" ht="12.75" customHeight="1">
      <c r="A2" s="73" t="s">
        <v>654</v>
      </c>
      <c r="B2" s="74">
        <f t="shared" ref="B2:B8" si="1">average(AVERAGEIF(C2:Z2,"&gt;-5"),AA2,AA2,AA2,AA2)</f>
        <v>1.263157895</v>
      </c>
      <c r="C2" s="62">
        <v>3.0</v>
      </c>
      <c r="D2" s="62">
        <v>3.0</v>
      </c>
      <c r="E2" s="62">
        <v>3.0</v>
      </c>
      <c r="F2" s="62">
        <v>2.0</v>
      </c>
      <c r="G2" s="62">
        <v>3.0</v>
      </c>
      <c r="H2" s="62">
        <v>2.0</v>
      </c>
      <c r="I2" s="62">
        <v>2.0</v>
      </c>
      <c r="J2" s="62">
        <v>3.0</v>
      </c>
      <c r="K2" s="62">
        <v>3.0</v>
      </c>
      <c r="L2" s="62">
        <v>1.0</v>
      </c>
      <c r="M2" s="62">
        <v>2.0</v>
      </c>
      <c r="N2" s="62">
        <v>2.0</v>
      </c>
      <c r="O2" s="62">
        <v>2.0</v>
      </c>
      <c r="P2" s="62">
        <v>4.0</v>
      </c>
      <c r="Q2" s="62">
        <v>1.0</v>
      </c>
      <c r="R2" s="62">
        <v>2.0</v>
      </c>
      <c r="S2" s="62">
        <v>3.0</v>
      </c>
      <c r="T2" s="62">
        <v>1.0</v>
      </c>
      <c r="U2" s="62">
        <v>2.0</v>
      </c>
      <c r="V2" s="62"/>
      <c r="W2" s="62"/>
      <c r="X2" s="62"/>
      <c r="Y2" s="62"/>
      <c r="Z2" s="62"/>
      <c r="AA2" s="90">
        <v>1.0</v>
      </c>
    </row>
    <row r="3" ht="12.75" customHeight="1">
      <c r="A3" s="73" t="s">
        <v>655</v>
      </c>
      <c r="B3" s="74">
        <f t="shared" si="1"/>
        <v>-2.621052632</v>
      </c>
      <c r="C3" s="62">
        <v>-2.0</v>
      </c>
      <c r="D3" s="62">
        <v>-3.0</v>
      </c>
      <c r="E3" s="62">
        <v>-1.0</v>
      </c>
      <c r="F3" s="62">
        <v>1.0</v>
      </c>
      <c r="G3" s="62">
        <v>-2.0</v>
      </c>
      <c r="H3" s="62">
        <v>0.0</v>
      </c>
      <c r="I3" s="62">
        <v>0.0</v>
      </c>
      <c r="J3" s="62">
        <v>-1.0</v>
      </c>
      <c r="K3" s="62">
        <v>-1.0</v>
      </c>
      <c r="L3" s="62">
        <v>-1.0</v>
      </c>
      <c r="M3" s="62">
        <v>-2.0</v>
      </c>
      <c r="N3" s="62">
        <v>-1.0</v>
      </c>
      <c r="O3" s="62">
        <v>-1.0</v>
      </c>
      <c r="P3" s="62">
        <v>2.0</v>
      </c>
      <c r="Q3" s="62">
        <v>0.0</v>
      </c>
      <c r="R3" s="62">
        <v>-4.0</v>
      </c>
      <c r="S3" s="62">
        <v>-1.0</v>
      </c>
      <c r="T3" s="62">
        <v>-2.0</v>
      </c>
      <c r="U3" s="62">
        <v>-2.0</v>
      </c>
      <c r="V3" s="62"/>
      <c r="W3" s="62"/>
      <c r="X3" s="62"/>
      <c r="Y3" s="62"/>
      <c r="Z3" s="62"/>
      <c r="AA3" s="90">
        <v>-3.0</v>
      </c>
    </row>
    <row r="4" ht="12.75" customHeight="1">
      <c r="A4" s="73" t="s">
        <v>657</v>
      </c>
      <c r="B4" s="74">
        <f t="shared" si="1"/>
        <v>-1.610526316</v>
      </c>
      <c r="C4" s="62">
        <v>0.0</v>
      </c>
      <c r="D4" s="62">
        <v>0.0</v>
      </c>
      <c r="E4" s="62">
        <v>-1.0</v>
      </c>
      <c r="F4" s="62">
        <v>3.0</v>
      </c>
      <c r="G4" s="62">
        <v>0.0</v>
      </c>
      <c r="H4" s="62">
        <v>1.0</v>
      </c>
      <c r="I4" s="62">
        <v>0.0</v>
      </c>
      <c r="J4" s="62">
        <v>-1.0</v>
      </c>
      <c r="K4" s="62">
        <v>-1.0</v>
      </c>
      <c r="L4" s="62">
        <v>0.0</v>
      </c>
      <c r="M4" s="62">
        <v>0.0</v>
      </c>
      <c r="N4" s="62">
        <v>0.0</v>
      </c>
      <c r="O4" s="62">
        <v>-2.0</v>
      </c>
      <c r="P4" s="62">
        <v>2.0</v>
      </c>
      <c r="Q4" s="62">
        <v>3.0</v>
      </c>
      <c r="R4" s="62">
        <v>-2.0</v>
      </c>
      <c r="S4" s="62">
        <v>-1.0</v>
      </c>
      <c r="T4" s="62">
        <v>-2.0</v>
      </c>
      <c r="U4" s="62">
        <v>0.0</v>
      </c>
      <c r="V4" s="62"/>
      <c r="W4" s="62"/>
      <c r="X4" s="62"/>
      <c r="Y4" s="62"/>
      <c r="Z4" s="62"/>
      <c r="AA4" s="90">
        <v>-2.0</v>
      </c>
    </row>
    <row r="5" ht="12.75" customHeight="1">
      <c r="A5" s="73" t="s">
        <v>658</v>
      </c>
      <c r="B5" s="74">
        <f t="shared" si="1"/>
        <v>-2.766666667</v>
      </c>
      <c r="C5" s="62">
        <v>-2.0</v>
      </c>
      <c r="D5" s="62">
        <v>-2.0</v>
      </c>
      <c r="E5" s="62">
        <v>-2.0</v>
      </c>
      <c r="F5" s="62">
        <v>-2.0</v>
      </c>
      <c r="G5" s="62">
        <v>-1.0</v>
      </c>
      <c r="H5" s="62">
        <v>-3.0</v>
      </c>
      <c r="I5" s="62">
        <v>-1.0</v>
      </c>
      <c r="J5" s="62">
        <v>-2.0</v>
      </c>
      <c r="K5" s="62">
        <v>-2.0</v>
      </c>
      <c r="L5" s="62">
        <v>-1.0</v>
      </c>
      <c r="M5" s="62">
        <v>-1.0</v>
      </c>
      <c r="N5" s="62">
        <v>-2.0</v>
      </c>
      <c r="O5" s="62">
        <v>0.0</v>
      </c>
      <c r="P5" s="62">
        <v>-2.0</v>
      </c>
      <c r="Q5" s="62">
        <v>-4.0</v>
      </c>
      <c r="R5" s="62">
        <v>-5.0</v>
      </c>
      <c r="S5" s="62">
        <v>-2.0</v>
      </c>
      <c r="T5" s="62">
        <v>-3.0</v>
      </c>
      <c r="U5" s="62">
        <v>-1.0</v>
      </c>
      <c r="V5" s="62"/>
      <c r="W5" s="62"/>
      <c r="X5" s="62"/>
      <c r="Y5" s="62"/>
      <c r="Z5" s="62"/>
      <c r="AA5" s="90">
        <v>-3.0</v>
      </c>
    </row>
    <row r="6" ht="12.75" customHeight="1">
      <c r="A6" s="73" t="s">
        <v>659</v>
      </c>
      <c r="B6" s="74">
        <f t="shared" si="1"/>
        <v>0.9157894737</v>
      </c>
      <c r="C6" s="62">
        <v>0.0</v>
      </c>
      <c r="D6" s="62">
        <v>1.0</v>
      </c>
      <c r="E6" s="62">
        <v>1.0</v>
      </c>
      <c r="F6" s="62">
        <v>1.0</v>
      </c>
      <c r="G6" s="62">
        <v>0.0</v>
      </c>
      <c r="H6" s="62">
        <v>2.0</v>
      </c>
      <c r="I6" s="62">
        <v>0.0</v>
      </c>
      <c r="J6" s="62">
        <v>1.0</v>
      </c>
      <c r="K6" s="62">
        <v>1.0</v>
      </c>
      <c r="L6" s="62">
        <v>0.0</v>
      </c>
      <c r="M6" s="62">
        <v>2.0</v>
      </c>
      <c r="N6" s="62">
        <v>-1.0</v>
      </c>
      <c r="O6" s="62">
        <v>1.0</v>
      </c>
      <c r="P6" s="62">
        <v>-3.0</v>
      </c>
      <c r="Q6" s="62">
        <v>-3.0</v>
      </c>
      <c r="R6" s="62">
        <v>3.0</v>
      </c>
      <c r="S6" s="62">
        <v>1.0</v>
      </c>
      <c r="T6" s="62">
        <v>2.0</v>
      </c>
      <c r="U6" s="62">
        <v>2.0</v>
      </c>
      <c r="V6" s="62"/>
      <c r="W6" s="62"/>
      <c r="X6" s="62"/>
      <c r="Y6" s="62"/>
      <c r="Z6" s="62"/>
      <c r="AA6" s="90">
        <v>1.0</v>
      </c>
    </row>
    <row r="7" ht="12.75" customHeight="1">
      <c r="A7" s="73" t="s">
        <v>660</v>
      </c>
      <c r="B7" s="74">
        <f t="shared" si="1"/>
        <v>-1.252631579</v>
      </c>
      <c r="C7" s="62">
        <v>2.0</v>
      </c>
      <c r="D7" s="62">
        <v>2.0</v>
      </c>
      <c r="E7" s="62">
        <v>2.0</v>
      </c>
      <c r="F7" s="62">
        <v>3.0</v>
      </c>
      <c r="G7" s="62">
        <v>2.0</v>
      </c>
      <c r="H7" s="62">
        <v>2.0</v>
      </c>
      <c r="I7" s="62">
        <v>1.0</v>
      </c>
      <c r="J7" s="62">
        <v>2.0</v>
      </c>
      <c r="K7" s="62">
        <v>2.0</v>
      </c>
      <c r="L7" s="62">
        <v>1.0</v>
      </c>
      <c r="M7" s="62">
        <v>1.0</v>
      </c>
      <c r="N7" s="62">
        <v>2.0</v>
      </c>
      <c r="O7" s="62">
        <v>1.0</v>
      </c>
      <c r="P7" s="62">
        <v>2.0</v>
      </c>
      <c r="Q7" s="62">
        <v>2.0</v>
      </c>
      <c r="R7" s="62">
        <v>1.0</v>
      </c>
      <c r="S7" s="62">
        <v>2.0</v>
      </c>
      <c r="T7" s="62">
        <v>2.0</v>
      </c>
      <c r="U7" s="62">
        <v>1.0</v>
      </c>
      <c r="V7" s="62"/>
      <c r="W7" s="62"/>
      <c r="X7" s="62"/>
      <c r="Y7" s="62"/>
      <c r="Z7" s="62"/>
      <c r="AA7" s="90">
        <v>-2.0</v>
      </c>
    </row>
    <row r="8" ht="12.75" customHeight="1">
      <c r="A8" s="73" t="s">
        <v>661</v>
      </c>
      <c r="B8" s="74">
        <f t="shared" si="1"/>
        <v>-1.021052632</v>
      </c>
      <c r="C8" s="62">
        <v>-1.0</v>
      </c>
      <c r="D8" s="62">
        <v>-1.0</v>
      </c>
      <c r="E8" s="62">
        <v>-1.0</v>
      </c>
      <c r="F8" s="62">
        <v>0.0</v>
      </c>
      <c r="G8" s="62">
        <v>-1.0</v>
      </c>
      <c r="H8" s="62">
        <v>0.0</v>
      </c>
      <c r="I8" s="62">
        <v>-1.0</v>
      </c>
      <c r="J8" s="62">
        <v>-1.0</v>
      </c>
      <c r="K8" s="62">
        <v>-1.0</v>
      </c>
      <c r="L8" s="62">
        <v>-2.0</v>
      </c>
      <c r="M8" s="62">
        <v>-2.0</v>
      </c>
      <c r="N8" s="62">
        <v>-1.0</v>
      </c>
      <c r="O8" s="62">
        <v>0.0</v>
      </c>
      <c r="P8" s="62">
        <v>2.0</v>
      </c>
      <c r="Q8" s="62">
        <v>-4.0</v>
      </c>
      <c r="R8" s="62">
        <v>-2.0</v>
      </c>
      <c r="S8" s="62">
        <v>-1.0</v>
      </c>
      <c r="T8" s="62">
        <v>-2.0</v>
      </c>
      <c r="U8" s="62">
        <v>-2.0</v>
      </c>
      <c r="V8" s="62"/>
      <c r="W8" s="62"/>
      <c r="X8" s="62"/>
      <c r="Y8" s="62"/>
      <c r="Z8" s="62"/>
      <c r="AA8" s="90">
        <v>-1.0</v>
      </c>
    </row>
    <row r="9" ht="12.75" customHeight="1">
      <c r="A9" s="73" t="s">
        <v>662</v>
      </c>
      <c r="B9" s="74">
        <f>average(AVERAGEIF(C9:Z9,"&gt;-5"),AA9,AA9)</f>
        <v>-3.842105263</v>
      </c>
      <c r="C9" s="62">
        <v>-1.0</v>
      </c>
      <c r="D9" s="62">
        <v>-1.0</v>
      </c>
      <c r="E9" s="62">
        <v>-1.0</v>
      </c>
      <c r="F9" s="62">
        <v>-1.0</v>
      </c>
      <c r="G9" s="62">
        <v>-1.0</v>
      </c>
      <c r="H9" s="62">
        <v>-3.0</v>
      </c>
      <c r="I9" s="62">
        <v>-2.0</v>
      </c>
      <c r="J9" s="62">
        <v>-1.0</v>
      </c>
      <c r="K9" s="62">
        <v>-1.0</v>
      </c>
      <c r="L9" s="62">
        <v>-2.0</v>
      </c>
      <c r="M9" s="62">
        <v>-3.0</v>
      </c>
      <c r="N9" s="62">
        <v>-3.0</v>
      </c>
      <c r="O9" s="62">
        <v>-1.0</v>
      </c>
      <c r="P9" s="62">
        <v>1.0</v>
      </c>
      <c r="Q9" s="62">
        <v>-1.0</v>
      </c>
      <c r="R9" s="62">
        <v>-3.0</v>
      </c>
      <c r="S9" s="62">
        <v>-1.0</v>
      </c>
      <c r="T9" s="62">
        <v>-1.0</v>
      </c>
      <c r="U9" s="62">
        <v>-3.0</v>
      </c>
      <c r="V9" s="62"/>
      <c r="W9" s="62"/>
      <c r="X9" s="62"/>
      <c r="Y9" s="62"/>
      <c r="Z9" s="62"/>
      <c r="AA9" s="90">
        <v>-5.0</v>
      </c>
    </row>
    <row r="10" ht="12.75" customHeight="1">
      <c r="A10" s="73" t="s">
        <v>664</v>
      </c>
      <c r="B10" s="74">
        <f>average(AVERAGEIF(C10:Z10,"&gt;-5"),AA10,AA10,AA10,AA10)</f>
        <v>1.178947368</v>
      </c>
      <c r="C10" s="62">
        <v>3.0</v>
      </c>
      <c r="D10" s="62">
        <v>3.0</v>
      </c>
      <c r="E10" s="62">
        <v>2.0</v>
      </c>
      <c r="F10" s="62">
        <v>2.0</v>
      </c>
      <c r="G10" s="62">
        <v>3.0</v>
      </c>
      <c r="H10" s="62">
        <v>3.0</v>
      </c>
      <c r="I10" s="62">
        <v>-2.0</v>
      </c>
      <c r="J10" s="62">
        <v>2.0</v>
      </c>
      <c r="K10" s="62">
        <v>2.0</v>
      </c>
      <c r="L10" s="62">
        <v>1.0</v>
      </c>
      <c r="M10" s="62">
        <v>1.0</v>
      </c>
      <c r="N10" s="62">
        <v>-1.0</v>
      </c>
      <c r="O10" s="62">
        <v>3.0</v>
      </c>
      <c r="P10" s="62">
        <v>0.0</v>
      </c>
      <c r="Q10" s="62">
        <v>4.0</v>
      </c>
      <c r="R10" s="62">
        <v>4.0</v>
      </c>
      <c r="S10" s="62">
        <v>2.0</v>
      </c>
      <c r="T10" s="62">
        <v>3.0</v>
      </c>
      <c r="U10" s="62">
        <v>1.0</v>
      </c>
      <c r="V10" s="62"/>
      <c r="W10" s="62"/>
      <c r="X10" s="62"/>
      <c r="Y10" s="62"/>
      <c r="Z10" s="62"/>
      <c r="AA10" s="90">
        <v>1.0</v>
      </c>
    </row>
    <row r="11" ht="12.75" customHeight="1">
      <c r="A11" s="73" t="s">
        <v>665</v>
      </c>
      <c r="B11" s="74">
        <f>average(AVERAGEIF(C11:Z11,"&gt;-5"),AA11,AA11)</f>
        <v>0.05263157895</v>
      </c>
      <c r="C11" s="62">
        <v>4.0</v>
      </c>
      <c r="D11" s="62">
        <v>4.0</v>
      </c>
      <c r="E11" s="62">
        <v>3.0</v>
      </c>
      <c r="F11" s="62">
        <v>3.0</v>
      </c>
      <c r="G11" s="62">
        <v>4.0</v>
      </c>
      <c r="H11" s="62">
        <v>3.0</v>
      </c>
      <c r="I11" s="62">
        <v>-1.0</v>
      </c>
      <c r="J11" s="62">
        <v>3.0</v>
      </c>
      <c r="K11" s="62">
        <v>3.0</v>
      </c>
      <c r="L11" s="62">
        <v>0.0</v>
      </c>
      <c r="M11" s="62">
        <v>2.0</v>
      </c>
      <c r="N11" s="62">
        <v>-1.0</v>
      </c>
      <c r="O11" s="62">
        <v>3.0</v>
      </c>
      <c r="P11" s="62">
        <v>-3.0</v>
      </c>
      <c r="Q11" s="62">
        <v>4.0</v>
      </c>
      <c r="R11" s="62">
        <v>3.0</v>
      </c>
      <c r="S11" s="62">
        <v>3.0</v>
      </c>
      <c r="T11" s="62">
        <v>2.0</v>
      </c>
      <c r="U11" s="62">
        <v>2.0</v>
      </c>
      <c r="V11" s="62"/>
      <c r="W11" s="62"/>
      <c r="X11" s="62"/>
      <c r="Y11" s="62"/>
      <c r="Z11" s="62"/>
      <c r="AA11" s="90">
        <v>-1.0</v>
      </c>
    </row>
    <row r="12" ht="12.75" customHeight="1">
      <c r="A12" s="73" t="s">
        <v>666</v>
      </c>
      <c r="B12" s="74">
        <f t="shared" ref="B12:B15" si="2">average(AVERAGEIF(C12:Z12,"&gt;-5"),AA12,AA12,AA12,AA12)</f>
        <v>3.031578947</v>
      </c>
      <c r="C12" s="62">
        <v>3.0</v>
      </c>
      <c r="D12" s="62">
        <v>3.0</v>
      </c>
      <c r="E12" s="62">
        <v>3.0</v>
      </c>
      <c r="F12" s="62">
        <v>4.0</v>
      </c>
      <c r="G12" s="62">
        <v>4.0</v>
      </c>
      <c r="H12" s="62">
        <v>2.0</v>
      </c>
      <c r="I12" s="62">
        <v>3.0</v>
      </c>
      <c r="J12" s="62">
        <v>3.0</v>
      </c>
      <c r="K12" s="62">
        <v>3.0</v>
      </c>
      <c r="L12" s="62">
        <v>3.0</v>
      </c>
      <c r="M12" s="62">
        <v>3.0</v>
      </c>
      <c r="N12" s="62">
        <v>3.0</v>
      </c>
      <c r="O12" s="62">
        <v>2.0</v>
      </c>
      <c r="P12" s="62">
        <v>4.0</v>
      </c>
      <c r="Q12" s="62">
        <v>2.0</v>
      </c>
      <c r="R12" s="62">
        <v>5.0</v>
      </c>
      <c r="S12" s="62">
        <v>3.0</v>
      </c>
      <c r="T12" s="62">
        <v>4.0</v>
      </c>
      <c r="U12" s="62">
        <v>3.0</v>
      </c>
      <c r="V12" s="62"/>
      <c r="W12" s="62"/>
      <c r="X12" s="62"/>
      <c r="Y12" s="62"/>
      <c r="Z12" s="62"/>
      <c r="AA12" s="90">
        <v>3.0</v>
      </c>
    </row>
    <row r="13" ht="12.75" customHeight="1">
      <c r="A13" s="73" t="s">
        <v>667</v>
      </c>
      <c r="B13" s="74">
        <f t="shared" si="2"/>
        <v>2.6</v>
      </c>
      <c r="C13" s="62">
        <v>2.0</v>
      </c>
      <c r="D13" s="62">
        <v>2.0</v>
      </c>
      <c r="E13" s="62">
        <v>2.0</v>
      </c>
      <c r="F13" s="62">
        <v>1.0</v>
      </c>
      <c r="G13" s="62">
        <v>2.0</v>
      </c>
      <c r="H13" s="62">
        <v>2.0</v>
      </c>
      <c r="I13" s="62">
        <v>1.0</v>
      </c>
      <c r="J13" s="62">
        <v>2.0</v>
      </c>
      <c r="K13" s="62">
        <v>2.0</v>
      </c>
      <c r="L13" s="62">
        <v>-1.0</v>
      </c>
      <c r="M13" s="62">
        <v>-1.0</v>
      </c>
      <c r="N13" s="62">
        <v>0.0</v>
      </c>
      <c r="O13" s="62">
        <v>-1.0</v>
      </c>
      <c r="P13" s="62">
        <v>2.0</v>
      </c>
      <c r="Q13" s="62">
        <v>2.0</v>
      </c>
      <c r="R13" s="62">
        <v>-1.0</v>
      </c>
      <c r="S13" s="62">
        <v>2.0</v>
      </c>
      <c r="T13" s="62">
        <v>2.0</v>
      </c>
      <c r="U13" s="62">
        <v>-1.0</v>
      </c>
      <c r="V13" s="62"/>
      <c r="W13" s="62"/>
      <c r="X13" s="62"/>
      <c r="Y13" s="62"/>
      <c r="Z13" s="62"/>
      <c r="AA13" s="90">
        <v>3.0</v>
      </c>
    </row>
    <row r="14" ht="12.75" customHeight="1">
      <c r="A14" s="73" t="s">
        <v>668</v>
      </c>
      <c r="B14" s="74">
        <f t="shared" si="2"/>
        <v>2.894736842</v>
      </c>
      <c r="C14" s="62">
        <v>2.0</v>
      </c>
      <c r="D14" s="62">
        <v>2.0</v>
      </c>
      <c r="E14" s="62">
        <v>3.0</v>
      </c>
      <c r="F14" s="62">
        <v>3.0</v>
      </c>
      <c r="G14" s="62">
        <v>2.0</v>
      </c>
      <c r="H14" s="62">
        <v>3.0</v>
      </c>
      <c r="I14" s="62">
        <v>2.0</v>
      </c>
      <c r="J14" s="62">
        <v>2.0</v>
      </c>
      <c r="K14" s="62">
        <v>3.0</v>
      </c>
      <c r="L14" s="62">
        <v>1.0</v>
      </c>
      <c r="M14" s="62">
        <v>1.0</v>
      </c>
      <c r="N14" s="62">
        <v>2.0</v>
      </c>
      <c r="O14" s="62">
        <v>2.0</v>
      </c>
      <c r="P14" s="62">
        <v>4.0</v>
      </c>
      <c r="Q14" s="62">
        <v>4.0</v>
      </c>
      <c r="R14" s="62">
        <v>3.0</v>
      </c>
      <c r="S14" s="62">
        <v>3.0</v>
      </c>
      <c r="T14" s="62">
        <v>4.0</v>
      </c>
      <c r="U14" s="62">
        <v>1.0</v>
      </c>
      <c r="V14" s="62"/>
      <c r="W14" s="62"/>
      <c r="X14" s="62"/>
      <c r="Y14" s="62"/>
      <c r="Z14" s="62"/>
      <c r="AA14" s="90">
        <v>3.0</v>
      </c>
    </row>
    <row r="15" ht="12.75" customHeight="1">
      <c r="A15" s="73" t="s">
        <v>669</v>
      </c>
      <c r="B15" s="74">
        <f t="shared" si="2"/>
        <v>-0.2315789474</v>
      </c>
      <c r="C15" s="62">
        <v>0.0</v>
      </c>
      <c r="D15" s="62">
        <v>-1.0</v>
      </c>
      <c r="E15" s="62">
        <v>-1.0</v>
      </c>
      <c r="F15" s="62">
        <v>0.0</v>
      </c>
      <c r="G15" s="62">
        <v>0.0</v>
      </c>
      <c r="H15" s="62">
        <v>1.0</v>
      </c>
      <c r="I15" s="62">
        <v>0.0</v>
      </c>
      <c r="J15" s="62">
        <v>-2.0</v>
      </c>
      <c r="K15" s="62">
        <v>-1.0</v>
      </c>
      <c r="L15" s="62">
        <v>-2.0</v>
      </c>
      <c r="M15" s="62">
        <v>-2.0</v>
      </c>
      <c r="N15" s="62">
        <v>0.0</v>
      </c>
      <c r="O15" s="62">
        <v>-2.0</v>
      </c>
      <c r="P15" s="62">
        <v>-2.0</v>
      </c>
      <c r="Q15" s="62">
        <v>-4.0</v>
      </c>
      <c r="R15" s="62">
        <v>-3.0</v>
      </c>
      <c r="S15" s="62">
        <v>-1.0</v>
      </c>
      <c r="T15" s="62">
        <v>0.0</v>
      </c>
      <c r="U15" s="62">
        <v>-2.0</v>
      </c>
      <c r="V15" s="62"/>
      <c r="W15" s="62"/>
      <c r="X15" s="62"/>
      <c r="Y15" s="62"/>
      <c r="Z15" s="62"/>
      <c r="AA15" s="90">
        <v>0.0</v>
      </c>
    </row>
    <row r="16" ht="12.75" customHeight="1">
      <c r="A16" s="73" t="s">
        <v>670</v>
      </c>
      <c r="B16" s="74">
        <f>average(AVERAGEIF(C16:Z16,"&gt;-5"),AA16,AA16,AA16)</f>
        <v>-1.631578947</v>
      </c>
      <c r="C16" s="62">
        <v>2.0</v>
      </c>
      <c r="D16" s="62">
        <v>3.0</v>
      </c>
      <c r="E16" s="62">
        <v>3.0</v>
      </c>
      <c r="F16" s="62">
        <v>4.0</v>
      </c>
      <c r="G16" s="62">
        <v>2.0</v>
      </c>
      <c r="H16" s="62">
        <v>3.0</v>
      </c>
      <c r="I16" s="62">
        <v>1.0</v>
      </c>
      <c r="J16" s="62">
        <v>3.0</v>
      </c>
      <c r="K16" s="62">
        <v>3.0</v>
      </c>
      <c r="L16" s="62">
        <v>-1.0</v>
      </c>
      <c r="M16" s="62">
        <v>2.0</v>
      </c>
      <c r="N16" s="62">
        <v>1.0</v>
      </c>
      <c r="O16" s="62">
        <v>1.0</v>
      </c>
      <c r="P16" s="62">
        <v>4.0</v>
      </c>
      <c r="Q16" s="62">
        <v>4.0</v>
      </c>
      <c r="R16" s="62">
        <v>4.0</v>
      </c>
      <c r="S16" s="62">
        <v>3.0</v>
      </c>
      <c r="T16" s="62">
        <v>3.0</v>
      </c>
      <c r="U16" s="62">
        <v>2.0</v>
      </c>
      <c r="V16" s="62"/>
      <c r="W16" s="62"/>
      <c r="X16" s="62"/>
      <c r="Y16" s="62"/>
      <c r="Z16" s="62"/>
      <c r="AA16" s="90">
        <v>-3.0</v>
      </c>
    </row>
    <row r="17" ht="12.75" customHeight="1">
      <c r="A17" s="77" t="s">
        <v>672</v>
      </c>
      <c r="B17" s="74">
        <f t="shared" ref="B17:B19" si="3">average(AVERAGEIF(C17:Z17,"&gt;-5"),AA17,AA17,AA17,AA17)</f>
        <v>1.873684211</v>
      </c>
      <c r="C17" s="62">
        <v>1.0</v>
      </c>
      <c r="D17" s="62">
        <v>1.0</v>
      </c>
      <c r="E17" s="62">
        <v>1.0</v>
      </c>
      <c r="F17" s="62">
        <v>2.0</v>
      </c>
      <c r="G17" s="62">
        <v>1.0</v>
      </c>
      <c r="H17" s="62">
        <v>2.0</v>
      </c>
      <c r="I17" s="62">
        <v>1.0</v>
      </c>
      <c r="J17" s="62">
        <v>1.0</v>
      </c>
      <c r="K17" s="62">
        <v>1.0</v>
      </c>
      <c r="L17" s="62">
        <v>1.0</v>
      </c>
      <c r="M17" s="62">
        <v>2.0</v>
      </c>
      <c r="N17" s="62">
        <v>0.0</v>
      </c>
      <c r="O17" s="62">
        <v>1.0</v>
      </c>
      <c r="P17" s="62">
        <v>1.0</v>
      </c>
      <c r="Q17" s="62">
        <v>3.0</v>
      </c>
      <c r="R17" s="62">
        <v>3.0</v>
      </c>
      <c r="S17" s="62">
        <v>1.0</v>
      </c>
      <c r="T17" s="62">
        <v>1.0</v>
      </c>
      <c r="U17" s="62">
        <v>2.0</v>
      </c>
      <c r="V17" s="62"/>
      <c r="W17" s="62"/>
      <c r="X17" s="62"/>
      <c r="Y17" s="62"/>
      <c r="Z17" s="62"/>
      <c r="AA17" s="90">
        <v>2.0</v>
      </c>
    </row>
    <row r="18" ht="12.75" customHeight="1">
      <c r="A18" s="73" t="s">
        <v>673</v>
      </c>
      <c r="B18" s="74">
        <f t="shared" si="3"/>
        <v>2.768421053</v>
      </c>
      <c r="C18" s="62">
        <v>2.0</v>
      </c>
      <c r="D18" s="62">
        <v>2.0</v>
      </c>
      <c r="E18" s="62">
        <v>2.0</v>
      </c>
      <c r="F18" s="62">
        <v>1.0</v>
      </c>
      <c r="G18" s="62">
        <v>2.0</v>
      </c>
      <c r="H18" s="62">
        <v>0.0</v>
      </c>
      <c r="I18" s="62">
        <v>2.0</v>
      </c>
      <c r="J18" s="62">
        <v>2.0</v>
      </c>
      <c r="K18" s="62">
        <v>2.0</v>
      </c>
      <c r="L18" s="62">
        <v>2.0</v>
      </c>
      <c r="M18" s="62">
        <v>3.0</v>
      </c>
      <c r="N18" s="62">
        <v>0.0</v>
      </c>
      <c r="O18" s="62">
        <v>1.0</v>
      </c>
      <c r="P18" s="62">
        <v>3.0</v>
      </c>
      <c r="Q18" s="62">
        <v>0.0</v>
      </c>
      <c r="R18" s="62">
        <v>4.0</v>
      </c>
      <c r="S18" s="62">
        <v>2.0</v>
      </c>
      <c r="T18" s="62">
        <v>2.0</v>
      </c>
      <c r="U18" s="62">
        <v>3.0</v>
      </c>
      <c r="V18" s="62"/>
      <c r="W18" s="62"/>
      <c r="X18" s="62"/>
      <c r="Y18" s="62"/>
      <c r="Z18" s="62"/>
      <c r="AA18" s="90">
        <v>3.0</v>
      </c>
    </row>
    <row r="19" ht="12.75" customHeight="1">
      <c r="A19" s="73" t="s">
        <v>674</v>
      </c>
      <c r="B19" s="74">
        <f t="shared" si="3"/>
        <v>-1.884210526</v>
      </c>
      <c r="C19" s="62">
        <v>-1.0</v>
      </c>
      <c r="D19" s="62">
        <v>-2.0</v>
      </c>
      <c r="E19" s="62">
        <v>-2.0</v>
      </c>
      <c r="F19" s="62">
        <v>0.0</v>
      </c>
      <c r="G19" s="62">
        <v>-1.0</v>
      </c>
      <c r="H19" s="62">
        <v>1.0</v>
      </c>
      <c r="I19" s="62">
        <v>-1.0</v>
      </c>
      <c r="J19" s="62">
        <v>-1.0</v>
      </c>
      <c r="K19" s="62">
        <v>-2.0</v>
      </c>
      <c r="L19" s="62">
        <v>-1.0</v>
      </c>
      <c r="M19" s="62">
        <v>-2.0</v>
      </c>
      <c r="N19" s="62">
        <v>-1.0</v>
      </c>
      <c r="O19" s="62">
        <v>-1.0</v>
      </c>
      <c r="P19" s="62">
        <v>1.0</v>
      </c>
      <c r="Q19" s="62">
        <v>-4.0</v>
      </c>
      <c r="R19" s="62">
        <v>-4.0</v>
      </c>
      <c r="S19" s="62">
        <v>-3.0</v>
      </c>
      <c r="T19" s="62">
        <v>-1.0</v>
      </c>
      <c r="U19" s="62">
        <v>-2.0</v>
      </c>
      <c r="V19" s="62"/>
      <c r="W19" s="62"/>
      <c r="X19" s="62"/>
      <c r="Y19" s="62"/>
      <c r="Z19" s="62"/>
      <c r="AA19" s="90">
        <v>-2.0</v>
      </c>
    </row>
    <row r="20" ht="12.75" customHeight="1">
      <c r="A20" s="73" t="s">
        <v>675</v>
      </c>
      <c r="B20" s="74">
        <f>average(AVERAGEIF(C20:Z20,"&gt;-5"),AA20,AA20)</f>
        <v>-1.771929825</v>
      </c>
      <c r="C20" s="62">
        <v>1.0</v>
      </c>
      <c r="D20" s="62">
        <v>0.0</v>
      </c>
      <c r="E20" s="62">
        <v>1.0</v>
      </c>
      <c r="F20" s="62">
        <v>2.0</v>
      </c>
      <c r="G20" s="62">
        <v>1.0</v>
      </c>
      <c r="H20" s="62">
        <v>1.0</v>
      </c>
      <c r="I20" s="62">
        <v>-2.0</v>
      </c>
      <c r="J20" s="62">
        <v>1.0</v>
      </c>
      <c r="K20" s="62">
        <v>1.0</v>
      </c>
      <c r="L20" s="62">
        <v>0.0</v>
      </c>
      <c r="M20" s="62">
        <v>1.0</v>
      </c>
      <c r="N20" s="62">
        <v>0.0</v>
      </c>
      <c r="O20" s="62">
        <v>1.0</v>
      </c>
      <c r="P20" s="62">
        <v>0.0</v>
      </c>
      <c r="Q20" s="62">
        <v>2.0</v>
      </c>
      <c r="R20" s="62">
        <v>2.0</v>
      </c>
      <c r="S20" s="62">
        <v>0.0</v>
      </c>
      <c r="T20" s="62">
        <v>0.0</v>
      </c>
      <c r="U20" s="62">
        <v>1.0</v>
      </c>
      <c r="V20" s="62"/>
      <c r="W20" s="62"/>
      <c r="X20" s="62"/>
      <c r="Y20" s="62"/>
      <c r="Z20" s="62"/>
      <c r="AA20" s="90">
        <v>-3.0</v>
      </c>
    </row>
    <row r="21" ht="12.75" customHeight="1">
      <c r="A21" s="78" t="s">
        <v>676</v>
      </c>
      <c r="B21" s="74">
        <f>average(AVERAGEIF(C21:Z21,"&gt;-5"),AA21,AA21,AA21,AA21)</f>
        <v>1.8</v>
      </c>
      <c r="C21" s="62">
        <v>2.0</v>
      </c>
      <c r="D21" s="62">
        <v>3.0</v>
      </c>
      <c r="E21" s="62">
        <v>2.0</v>
      </c>
      <c r="F21" s="62">
        <v>1.0</v>
      </c>
      <c r="G21" s="62">
        <v>2.0</v>
      </c>
      <c r="H21" s="62">
        <v>0.0</v>
      </c>
      <c r="I21" s="62">
        <v>2.0</v>
      </c>
      <c r="J21" s="62">
        <v>1.0</v>
      </c>
      <c r="K21" s="62">
        <v>2.0</v>
      </c>
      <c r="L21" s="62">
        <v>1.0</v>
      </c>
      <c r="M21" s="62">
        <v>2.0</v>
      </c>
      <c r="N21" s="62">
        <v>1.0</v>
      </c>
      <c r="O21" s="62">
        <v>0.0</v>
      </c>
      <c r="P21" s="62">
        <v>2.0</v>
      </c>
      <c r="Q21" s="62">
        <v>-3.0</v>
      </c>
      <c r="R21" s="62">
        <v>2.0</v>
      </c>
      <c r="S21" s="62">
        <v>1.0</v>
      </c>
      <c r="T21" s="62">
        <v>-3.0</v>
      </c>
      <c r="U21" s="62">
        <v>1.0</v>
      </c>
      <c r="V21" s="62"/>
      <c r="W21" s="62"/>
      <c r="X21" s="62"/>
      <c r="Y21" s="62"/>
      <c r="Z21" s="62"/>
      <c r="AA21" s="90">
        <v>2.0</v>
      </c>
    </row>
    <row r="22" ht="12.75" customHeight="1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37"/>
      <c r="V22" s="21"/>
      <c r="W22" s="21"/>
      <c r="X22" s="21"/>
      <c r="Y22" s="21"/>
      <c r="Z22" s="21"/>
      <c r="AA22" s="21"/>
    </row>
    <row r="23" ht="12.75" customHeight="1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</row>
    <row r="24" ht="12.75" customHeight="1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</row>
    <row r="25" ht="12.75" customHeight="1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</row>
    <row r="26" ht="12.75" customHeight="1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</row>
    <row r="27" ht="12.75" customHeight="1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</row>
    <row r="28" ht="12.75" customHeight="1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</row>
    <row r="29" ht="12.75" customHeight="1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</row>
    <row r="30" ht="12.75" customHeight="1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</row>
    <row r="31" ht="12.75" customHeight="1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</row>
    <row r="32" ht="12.75" customHeight="1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</row>
    <row r="33" ht="12.75" customHeight="1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</row>
    <row r="34" ht="12.75" customHeight="1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</row>
    <row r="35" ht="12.75" customHeight="1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</row>
    <row r="36" ht="12.75" customHeight="1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</row>
    <row r="37" ht="12.75" customHeight="1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</row>
    <row r="38" ht="12.75" customHeight="1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</row>
    <row r="39" ht="12.75" customHeight="1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</row>
    <row r="40" ht="12.75" customHeight="1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</row>
    <row r="41" ht="12.75" customHeight="1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</row>
    <row r="42" ht="12.75" customHeight="1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</row>
    <row r="43" ht="12.75" customHeight="1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</row>
    <row r="44" ht="12.75" customHeight="1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</row>
    <row r="45" ht="12.75" customHeight="1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</row>
    <row r="46" ht="12.75" customHeight="1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</row>
    <row r="47" ht="12.75" customHeight="1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</row>
    <row r="48" ht="12.75" customHeight="1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</row>
    <row r="49" ht="12.75" customHeight="1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</row>
    <row r="50" ht="12.75" customHeight="1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</row>
    <row r="51" ht="12.75" customHeight="1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</row>
    <row r="52" ht="12.75" customHeight="1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</row>
    <row r="53" ht="12.75" customHeight="1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</row>
    <row r="54" ht="12.75" customHeight="1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</row>
    <row r="55" ht="12.75" customHeight="1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</row>
    <row r="56" ht="12.75" customHeight="1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</row>
    <row r="57" ht="12.75" customHeight="1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</row>
    <row r="58" ht="12.75" customHeight="1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</row>
    <row r="59" ht="12.75" customHeight="1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</row>
    <row r="60" ht="12.75" customHeight="1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</row>
    <row r="61" ht="12.75" customHeight="1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</row>
    <row r="62" ht="12.75" customHeight="1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</row>
    <row r="63" ht="12.75" customHeight="1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</row>
    <row r="64" ht="12.75" customHeight="1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</row>
    <row r="65" ht="12.75" customHeight="1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</row>
    <row r="66" ht="12.75" customHeight="1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</row>
    <row r="67" ht="12.75" customHeight="1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</row>
    <row r="68" ht="12.75" customHeight="1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</row>
    <row r="69" ht="12.75" customHeight="1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</row>
    <row r="70" ht="12.75" customHeight="1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</row>
    <row r="71" ht="12.75" customHeight="1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</row>
    <row r="72" ht="12.75" customHeight="1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</row>
    <row r="73" ht="12.75" customHeight="1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</row>
    <row r="74" ht="12.75" customHeight="1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</row>
    <row r="75" ht="12.75" customHeight="1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</row>
    <row r="76" ht="12.75" customHeight="1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</row>
    <row r="77" ht="12.75" customHeight="1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</row>
    <row r="78" ht="12.75" customHeight="1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</row>
    <row r="79" ht="12.75" customHeight="1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</row>
    <row r="80" ht="12.75" customHeight="1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</row>
    <row r="81" ht="12.75" customHeight="1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</row>
    <row r="82" ht="12.75" customHeight="1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</row>
    <row r="83" ht="12.75" customHeight="1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</row>
    <row r="84" ht="12.75" customHeight="1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</row>
    <row r="85" ht="12.75" customHeight="1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</row>
    <row r="86" ht="12.75" customHeight="1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</row>
    <row r="87" ht="12.75" customHeight="1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</row>
    <row r="88" ht="12.75" customHeight="1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</row>
    <row r="89" ht="12.75" customHeight="1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</row>
    <row r="90" ht="12.75" customHeight="1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</row>
    <row r="91" ht="12.75" customHeight="1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</row>
    <row r="92" ht="12.75" customHeight="1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</row>
    <row r="93" ht="12.75" customHeight="1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</row>
    <row r="94" ht="12.75" customHeight="1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</row>
    <row r="95" ht="12.75" customHeight="1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</row>
    <row r="96" ht="12.75" customHeight="1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</row>
    <row r="97" ht="12.75" customHeight="1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</row>
    <row r="98" ht="12.75" customHeight="1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</row>
    <row r="99" ht="12.75" customHeight="1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</row>
    <row r="100" ht="12.75" customHeight="1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</row>
    <row r="101" ht="12.75" customHeight="1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</row>
    <row r="102" ht="12.75" customHeight="1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</row>
    <row r="103" ht="12.75" customHeight="1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</row>
    <row r="104" ht="12.75" customHeight="1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</row>
    <row r="105" ht="12.75" customHeight="1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</row>
    <row r="106" ht="12.75" customHeight="1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</row>
    <row r="107" ht="12.75" customHeight="1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</row>
    <row r="108" ht="12.75" customHeight="1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</row>
    <row r="109" ht="12.75" customHeight="1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</row>
    <row r="110" ht="12.75" customHeight="1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</row>
    <row r="111" ht="12.75" customHeight="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</row>
    <row r="112" ht="12.75" customHeight="1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</row>
    <row r="113" ht="12.75" customHeight="1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</row>
    <row r="114" ht="12.75" customHeight="1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</row>
    <row r="115" ht="12.75" customHeight="1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</row>
    <row r="116" ht="12.75" customHeight="1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</row>
    <row r="117" ht="12.75" customHeight="1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</row>
    <row r="118" ht="12.75" customHeight="1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</row>
    <row r="119" ht="12.75" customHeight="1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</row>
    <row r="120" ht="12.75" customHeight="1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</row>
    <row r="121" ht="12.75" customHeight="1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</row>
    <row r="122" ht="12.75" customHeight="1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</row>
    <row r="123" ht="12.75" customHeight="1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</row>
    <row r="124" ht="12.75" customHeight="1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</row>
    <row r="125" ht="12.75" customHeight="1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</row>
    <row r="126" ht="12.75" customHeight="1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</row>
    <row r="127" ht="12.75" customHeight="1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</row>
    <row r="128" ht="12.75" customHeight="1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</row>
    <row r="129" ht="12.75" customHeight="1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</row>
    <row r="130" ht="12.75" customHeight="1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</row>
    <row r="131" ht="12.75" customHeight="1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</row>
    <row r="132" ht="12.75" customHeight="1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</row>
    <row r="133" ht="12.75" customHeight="1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</row>
    <row r="134" ht="12.75" customHeight="1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</row>
    <row r="135" ht="12.75" customHeight="1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</row>
    <row r="136" ht="12.75" customHeight="1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</row>
    <row r="137" ht="12.75" customHeight="1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</row>
    <row r="138" ht="12.75" customHeight="1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</row>
    <row r="139" ht="12.75" customHeight="1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</row>
    <row r="140" ht="12.75" customHeight="1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</row>
    <row r="141" ht="12.75" customHeight="1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</row>
    <row r="142" ht="12.75" customHeight="1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</row>
    <row r="143" ht="12.75" customHeight="1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</row>
    <row r="144" ht="12.75" customHeight="1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</row>
    <row r="145" ht="12.75" customHeight="1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</row>
    <row r="146" ht="12.75" customHeight="1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</row>
    <row r="147" ht="12.75" customHeight="1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</row>
    <row r="148" ht="12.75" customHeight="1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</row>
    <row r="149" ht="12.75" customHeight="1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</row>
    <row r="150" ht="12.75" customHeight="1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</row>
    <row r="151" ht="12.75" customHeight="1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</row>
    <row r="152" ht="12.75" customHeight="1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</row>
    <row r="153" ht="12.75" customHeight="1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</row>
    <row r="154" ht="12.75" customHeight="1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</row>
    <row r="155" ht="12.75" customHeight="1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</row>
    <row r="156" ht="12.75" customHeight="1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</row>
    <row r="157" ht="12.75" customHeight="1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</row>
    <row r="158" ht="12.75" customHeight="1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</row>
    <row r="159" ht="12.75" customHeight="1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</row>
    <row r="160" ht="12.75" customHeight="1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</row>
    <row r="161" ht="12.75" customHeight="1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</row>
    <row r="162" ht="12.75" customHeight="1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</row>
    <row r="163" ht="12.75" customHeight="1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</row>
    <row r="164" ht="12.75" customHeight="1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</row>
    <row r="165" ht="12.75" customHeight="1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</row>
    <row r="166" ht="12.75" customHeight="1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</row>
    <row r="167" ht="12.75" customHeight="1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</row>
    <row r="168" ht="12.75" customHeight="1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</row>
    <row r="169" ht="12.75" customHeight="1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</row>
    <row r="170" ht="12.75" customHeight="1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</row>
    <row r="171" ht="12.75" customHeight="1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</row>
    <row r="172" ht="12.75" customHeight="1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</row>
    <row r="173" ht="12.75" customHeight="1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</row>
    <row r="174" ht="12.75" customHeight="1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</row>
    <row r="175" ht="12.75" customHeight="1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</row>
    <row r="176" ht="12.75" customHeight="1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</row>
    <row r="177" ht="12.75" customHeight="1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</row>
    <row r="178" ht="12.75" customHeight="1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</row>
    <row r="179" ht="12.75" customHeight="1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</row>
    <row r="180" ht="12.75" customHeight="1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</row>
    <row r="181" ht="12.75" customHeight="1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</row>
    <row r="182" ht="12.75" customHeight="1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</row>
    <row r="183" ht="12.75" customHeight="1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</row>
    <row r="184" ht="12.75" customHeight="1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</row>
    <row r="185" ht="12.75" customHeight="1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</row>
    <row r="186" ht="12.75" customHeight="1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</row>
    <row r="187" ht="12.75" customHeight="1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</row>
    <row r="188" ht="12.75" customHeight="1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</row>
    <row r="189" ht="12.75" customHeight="1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</row>
    <row r="190" ht="12.75" customHeight="1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</row>
    <row r="191" ht="12.75" customHeight="1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</row>
    <row r="192" ht="12.75" customHeight="1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</row>
    <row r="193" ht="12.75" customHeight="1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</row>
    <row r="194" ht="12.75" customHeight="1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</row>
    <row r="195" ht="12.75" customHeight="1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</row>
    <row r="196" ht="12.75" customHeight="1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</row>
    <row r="197" ht="12.75" customHeight="1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</row>
    <row r="198" ht="12.75" customHeight="1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</row>
    <row r="199" ht="12.75" customHeight="1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</row>
    <row r="200" ht="12.75" customHeight="1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</row>
    <row r="201" ht="12.75" customHeight="1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</row>
    <row r="202" ht="12.75" customHeight="1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</row>
    <row r="203" ht="12.75" customHeight="1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</row>
    <row r="204" ht="12.75" customHeight="1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</row>
    <row r="205" ht="12.75" customHeight="1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</row>
    <row r="206" ht="12.75" customHeight="1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</row>
    <row r="207" ht="12.75" customHeight="1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</row>
    <row r="208" ht="12.75" customHeight="1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</row>
    <row r="209" ht="12.75" customHeight="1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</row>
    <row r="210" ht="12.75" customHeight="1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</row>
    <row r="211" ht="12.75" customHeight="1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</row>
    <row r="212" ht="12.75" customHeight="1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</row>
    <row r="213" ht="12.75" customHeight="1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</row>
    <row r="214" ht="12.75" customHeight="1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</row>
    <row r="215" ht="12.75" customHeight="1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</row>
    <row r="216" ht="12.75" customHeight="1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</row>
    <row r="217" ht="12.75" customHeight="1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</row>
    <row r="218" ht="12.75" customHeight="1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</row>
    <row r="219" ht="12.75" customHeight="1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</row>
    <row r="220" ht="12.75" customHeight="1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</row>
    <row r="221" ht="12.75" customHeight="1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</row>
    <row r="222" ht="12.75" customHeight="1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</row>
    <row r="223" ht="12.75" customHeight="1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</row>
    <row r="224" ht="12.75" customHeight="1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</row>
    <row r="225" ht="12.75" customHeight="1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</row>
    <row r="226" ht="12.75" customHeight="1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</row>
    <row r="227" ht="12.75" customHeight="1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</row>
    <row r="228" ht="12.75" customHeight="1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</row>
    <row r="229" ht="12.75" customHeight="1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</row>
    <row r="230" ht="12.75" customHeight="1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</row>
    <row r="231" ht="12.75" customHeight="1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</row>
    <row r="232" ht="12.75" customHeight="1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</row>
    <row r="233" ht="12.75" customHeight="1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</row>
    <row r="234" ht="12.75" customHeight="1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</row>
    <row r="235" ht="12.75" customHeight="1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</row>
    <row r="236" ht="12.75" customHeight="1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</row>
    <row r="237" ht="12.75" customHeight="1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</row>
    <row r="238" ht="12.75" customHeight="1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</row>
    <row r="239" ht="12.75" customHeight="1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</row>
    <row r="240" ht="12.75" customHeight="1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</row>
    <row r="241" ht="12.75" customHeight="1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</row>
    <row r="242" ht="12.75" customHeight="1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</row>
    <row r="243" ht="12.75" customHeight="1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</row>
    <row r="244" ht="12.75" customHeight="1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</row>
    <row r="245" ht="12.75" customHeight="1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</row>
    <row r="246" ht="12.75" customHeight="1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</row>
    <row r="247" ht="12.75" customHeight="1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</row>
    <row r="248" ht="12.75" customHeight="1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</row>
    <row r="249" ht="12.75" customHeight="1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</row>
    <row r="250" ht="12.75" customHeight="1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</row>
    <row r="251" ht="12.75" customHeight="1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</row>
    <row r="252" ht="12.75" customHeight="1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</row>
    <row r="253" ht="12.75" customHeight="1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</row>
    <row r="254" ht="12.75" customHeight="1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</row>
    <row r="255" ht="12.75" customHeight="1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</row>
    <row r="256" ht="12.75" customHeight="1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</row>
    <row r="257" ht="12.75" customHeight="1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</row>
    <row r="258" ht="12.75" customHeight="1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</row>
    <row r="259" ht="12.75" customHeight="1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</row>
    <row r="260" ht="12.75" customHeight="1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</row>
    <row r="261" ht="12.75" customHeight="1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</row>
    <row r="262" ht="12.75" customHeight="1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</row>
    <row r="263" ht="12.75" customHeight="1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</row>
    <row r="264" ht="12.75" customHeight="1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</row>
    <row r="265" ht="12.75" customHeight="1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</row>
    <row r="266" ht="12.75" customHeight="1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</row>
    <row r="267" ht="12.75" customHeight="1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</row>
    <row r="268" ht="12.75" customHeight="1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</row>
    <row r="269" ht="12.75" customHeight="1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</row>
    <row r="270" ht="12.75" customHeight="1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</row>
    <row r="271" ht="12.75" customHeight="1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</row>
    <row r="272" ht="12.75" customHeight="1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</row>
    <row r="273" ht="12.75" customHeight="1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</row>
    <row r="274" ht="12.75" customHeight="1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</row>
    <row r="275" ht="12.75" customHeight="1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</row>
    <row r="276" ht="12.75" customHeight="1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</row>
    <row r="277" ht="12.75" customHeight="1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</row>
    <row r="278" ht="12.75" customHeight="1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</row>
    <row r="279" ht="12.75" customHeight="1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</row>
    <row r="280" ht="12.75" customHeight="1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</row>
    <row r="281" ht="12.75" customHeight="1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</row>
    <row r="282" ht="12.75" customHeight="1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</row>
    <row r="283" ht="12.75" customHeight="1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</row>
    <row r="284" ht="12.75" customHeight="1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</row>
    <row r="285" ht="12.75" customHeight="1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</row>
    <row r="286" ht="12.75" customHeight="1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</row>
    <row r="287" ht="12.75" customHeight="1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</row>
    <row r="288" ht="12.75" customHeight="1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</row>
    <row r="289" ht="12.75" customHeight="1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</row>
    <row r="290" ht="12.75" customHeight="1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</row>
    <row r="291" ht="12.75" customHeight="1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</row>
    <row r="292" ht="12.75" customHeight="1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</row>
    <row r="293" ht="12.75" customHeight="1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</row>
    <row r="294" ht="12.75" customHeight="1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</row>
    <row r="295" ht="12.75" customHeight="1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</row>
    <row r="296" ht="12.75" customHeight="1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</row>
    <row r="297" ht="12.75" customHeight="1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</row>
    <row r="298" ht="12.75" customHeight="1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</row>
    <row r="299" ht="12.75" customHeight="1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</row>
    <row r="300" ht="12.75" customHeight="1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</row>
    <row r="301" ht="12.75" customHeight="1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</row>
    <row r="302" ht="12.75" customHeight="1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</row>
    <row r="303" ht="12.75" customHeight="1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</row>
    <row r="304" ht="12.75" customHeight="1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</row>
    <row r="305" ht="12.75" customHeight="1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</row>
    <row r="306" ht="12.75" customHeight="1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</row>
    <row r="307" ht="12.75" customHeight="1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</row>
    <row r="308" ht="12.75" customHeight="1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</row>
    <row r="309" ht="12.75" customHeight="1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</row>
    <row r="310" ht="12.75" customHeight="1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</row>
    <row r="311" ht="12.75" customHeight="1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</row>
    <row r="312" ht="12.75" customHeight="1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</row>
    <row r="313" ht="12.75" customHeight="1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</row>
    <row r="314" ht="12.75" customHeight="1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</row>
    <row r="315" ht="12.75" customHeight="1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</row>
    <row r="316" ht="12.75" customHeight="1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</row>
    <row r="317" ht="12.75" customHeight="1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</row>
    <row r="318" ht="12.75" customHeight="1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</row>
    <row r="319" ht="12.75" customHeight="1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</row>
    <row r="320" ht="12.75" customHeight="1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</row>
    <row r="321" ht="12.75" customHeight="1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</row>
    <row r="322" ht="12.75" customHeight="1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</row>
    <row r="323" ht="12.75" customHeight="1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</row>
    <row r="324" ht="12.75" customHeight="1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</row>
    <row r="325" ht="12.75" customHeight="1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</row>
    <row r="326" ht="12.75" customHeight="1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</row>
    <row r="327" ht="12.75" customHeight="1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</row>
    <row r="328" ht="12.75" customHeight="1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</row>
    <row r="329" ht="12.75" customHeight="1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</row>
    <row r="330" ht="12.75" customHeight="1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</row>
    <row r="331" ht="12.75" customHeight="1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</row>
    <row r="332" ht="12.75" customHeight="1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</row>
    <row r="333" ht="12.75" customHeight="1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</row>
    <row r="334" ht="12.75" customHeight="1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</row>
    <row r="335" ht="12.75" customHeight="1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</row>
    <row r="336" ht="12.75" customHeight="1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</row>
    <row r="337" ht="12.75" customHeight="1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</row>
    <row r="338" ht="12.75" customHeight="1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</row>
    <row r="339" ht="12.75" customHeight="1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</row>
    <row r="340" ht="12.75" customHeight="1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</row>
    <row r="341" ht="12.75" customHeight="1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</row>
    <row r="342" ht="12.75" customHeight="1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</row>
    <row r="343" ht="12.75" customHeight="1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</row>
    <row r="344" ht="12.75" customHeight="1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</row>
    <row r="345" ht="12.75" customHeight="1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</row>
    <row r="346" ht="12.75" customHeight="1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</row>
    <row r="347" ht="12.75" customHeight="1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</row>
    <row r="348" ht="12.75" customHeight="1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</row>
    <row r="349" ht="12.75" customHeight="1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</row>
    <row r="350" ht="12.75" customHeight="1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</row>
    <row r="351" ht="12.75" customHeight="1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</row>
    <row r="352" ht="12.75" customHeight="1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</row>
    <row r="353" ht="12.75" customHeight="1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</row>
    <row r="354" ht="12.75" customHeight="1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</row>
    <row r="355" ht="12.75" customHeight="1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</row>
    <row r="356" ht="12.75" customHeight="1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</row>
    <row r="357" ht="12.75" customHeight="1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</row>
    <row r="358" ht="12.75" customHeight="1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</row>
    <row r="359" ht="12.75" customHeight="1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</row>
    <row r="360" ht="12.75" customHeight="1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</row>
    <row r="361" ht="12.75" customHeight="1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</row>
    <row r="362" ht="12.75" customHeight="1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</row>
    <row r="363" ht="12.75" customHeight="1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</row>
    <row r="364" ht="12.75" customHeight="1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</row>
    <row r="365" ht="12.75" customHeight="1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</row>
    <row r="366" ht="12.75" customHeight="1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</row>
    <row r="367" ht="12.75" customHeight="1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</row>
    <row r="368" ht="12.75" customHeight="1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</row>
    <row r="369" ht="12.75" customHeight="1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</row>
    <row r="370" ht="12.75" customHeight="1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</row>
    <row r="371" ht="12.75" customHeight="1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</row>
    <row r="372" ht="12.75" customHeight="1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</row>
    <row r="373" ht="12.75" customHeight="1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</row>
    <row r="374" ht="12.75" customHeight="1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</row>
    <row r="375" ht="12.75" customHeight="1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</row>
    <row r="376" ht="12.75" customHeight="1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</row>
    <row r="377" ht="12.75" customHeight="1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</row>
    <row r="378" ht="12.75" customHeight="1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</row>
    <row r="379" ht="12.75" customHeight="1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</row>
    <row r="380" ht="12.75" customHeight="1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</row>
    <row r="381" ht="12.75" customHeight="1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</row>
    <row r="382" ht="12.75" customHeight="1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</row>
    <row r="383" ht="12.75" customHeight="1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</row>
    <row r="384" ht="12.75" customHeight="1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</row>
    <row r="385" ht="12.75" customHeight="1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</row>
    <row r="386" ht="12.75" customHeight="1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</row>
    <row r="387" ht="12.75" customHeight="1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</row>
    <row r="388" ht="12.75" customHeight="1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</row>
    <row r="389" ht="12.75" customHeight="1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</row>
    <row r="390" ht="12.75" customHeight="1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</row>
    <row r="391" ht="12.75" customHeight="1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</row>
    <row r="392" ht="12.75" customHeight="1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</row>
    <row r="393" ht="12.75" customHeight="1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</row>
    <row r="394" ht="12.75" customHeight="1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</row>
    <row r="395" ht="12.75" customHeight="1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</row>
    <row r="396" ht="12.75" customHeight="1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</row>
    <row r="397" ht="12.75" customHeight="1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</row>
    <row r="398" ht="12.75" customHeight="1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</row>
    <row r="399" ht="12.75" customHeight="1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</row>
    <row r="400" ht="12.75" customHeight="1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</row>
    <row r="401" ht="12.75" customHeight="1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</row>
    <row r="402" ht="12.75" customHeight="1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</row>
    <row r="403" ht="12.75" customHeight="1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</row>
    <row r="404" ht="12.75" customHeight="1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</row>
    <row r="405" ht="12.75" customHeight="1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</row>
    <row r="406" ht="12.75" customHeight="1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</row>
    <row r="407" ht="12.75" customHeight="1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</row>
    <row r="408" ht="12.75" customHeight="1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</row>
    <row r="409" ht="12.75" customHeight="1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</row>
    <row r="410" ht="12.75" customHeight="1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</row>
    <row r="411" ht="12.75" customHeight="1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</row>
    <row r="412" ht="12.75" customHeight="1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</row>
    <row r="413" ht="12.75" customHeight="1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</row>
    <row r="414" ht="12.75" customHeight="1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</row>
    <row r="415" ht="12.75" customHeight="1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</row>
    <row r="416" ht="12.75" customHeight="1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</row>
    <row r="417" ht="12.75" customHeight="1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</row>
    <row r="418" ht="12.75" customHeight="1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</row>
    <row r="419" ht="12.75" customHeight="1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</row>
    <row r="420" ht="12.75" customHeight="1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</row>
    <row r="421" ht="12.75" customHeight="1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</row>
    <row r="422" ht="12.75" customHeight="1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</row>
    <row r="423" ht="12.75" customHeight="1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</row>
    <row r="424" ht="12.75" customHeight="1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</row>
    <row r="425" ht="12.75" customHeight="1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</row>
    <row r="426" ht="12.75" customHeight="1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</row>
    <row r="427" ht="12.75" customHeight="1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</row>
    <row r="428" ht="12.75" customHeight="1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</row>
    <row r="429" ht="12.75" customHeight="1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</row>
    <row r="430" ht="12.75" customHeight="1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</row>
    <row r="431" ht="12.75" customHeight="1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</row>
    <row r="432" ht="12.75" customHeight="1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</row>
    <row r="433" ht="12.75" customHeight="1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</row>
    <row r="434" ht="12.75" customHeight="1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</row>
    <row r="435" ht="12.75" customHeight="1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</row>
    <row r="436" ht="12.75" customHeight="1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</row>
    <row r="437" ht="12.75" customHeight="1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</row>
    <row r="438" ht="12.75" customHeight="1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</row>
    <row r="439" ht="12.75" customHeight="1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</row>
    <row r="440" ht="12.75" customHeight="1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</row>
    <row r="441" ht="12.75" customHeight="1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</row>
    <row r="442" ht="12.75" customHeight="1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</row>
    <row r="443" ht="12.75" customHeight="1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</row>
    <row r="444" ht="12.75" customHeight="1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</row>
    <row r="445" ht="12.75" customHeight="1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</row>
    <row r="446" ht="12.75" customHeight="1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</row>
    <row r="447" ht="12.75" customHeight="1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</row>
    <row r="448" ht="12.75" customHeight="1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</row>
    <row r="449" ht="12.75" customHeight="1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</row>
    <row r="450" ht="12.75" customHeight="1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</row>
    <row r="451" ht="12.75" customHeight="1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</row>
    <row r="452" ht="12.75" customHeight="1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</row>
    <row r="453" ht="12.75" customHeight="1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</row>
    <row r="454" ht="12.75" customHeight="1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</row>
    <row r="455" ht="12.75" customHeight="1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</row>
    <row r="456" ht="12.75" customHeight="1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</row>
    <row r="457" ht="12.75" customHeight="1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</row>
    <row r="458" ht="12.75" customHeight="1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</row>
    <row r="459" ht="12.75" customHeight="1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</row>
    <row r="460" ht="12.75" customHeight="1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</row>
    <row r="461" ht="12.75" customHeight="1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</row>
    <row r="462" ht="12.75" customHeight="1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</row>
    <row r="463" ht="12.75" customHeight="1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</row>
    <row r="464" ht="12.75" customHeight="1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</row>
    <row r="465" ht="12.75" customHeight="1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</row>
    <row r="466" ht="12.75" customHeight="1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</row>
    <row r="467" ht="12.75" customHeight="1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</row>
    <row r="468" ht="12.75" customHeight="1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</row>
    <row r="469" ht="12.75" customHeight="1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</row>
    <row r="470" ht="12.75" customHeight="1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</row>
    <row r="471" ht="12.75" customHeight="1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</row>
    <row r="472" ht="12.75" customHeight="1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</row>
    <row r="473" ht="12.75" customHeight="1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</row>
    <row r="474" ht="12.75" customHeight="1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</row>
    <row r="475" ht="12.75" customHeight="1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</row>
    <row r="476" ht="12.75" customHeight="1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</row>
    <row r="477" ht="12.75" customHeight="1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</row>
    <row r="478" ht="12.75" customHeight="1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</row>
    <row r="479" ht="12.75" customHeight="1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</row>
    <row r="480" ht="12.75" customHeight="1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</row>
    <row r="481" ht="12.75" customHeight="1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</row>
    <row r="482" ht="12.75" customHeight="1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</row>
    <row r="483" ht="12.75" customHeight="1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</row>
    <row r="484" ht="12.75" customHeight="1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</row>
    <row r="485" ht="12.75" customHeight="1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</row>
    <row r="486" ht="12.75" customHeight="1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</row>
    <row r="487" ht="12.75" customHeight="1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</row>
    <row r="488" ht="12.75" customHeight="1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</row>
    <row r="489" ht="12.75" customHeight="1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</row>
    <row r="490" ht="12.75" customHeight="1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</row>
    <row r="491" ht="12.75" customHeight="1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</row>
    <row r="492" ht="12.75" customHeight="1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</row>
    <row r="493" ht="12.75" customHeight="1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</row>
    <row r="494" ht="12.75" customHeight="1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</row>
    <row r="495" ht="12.75" customHeight="1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</row>
    <row r="496" ht="12.75" customHeight="1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</row>
    <row r="497" ht="12.75" customHeight="1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</row>
    <row r="498" ht="12.75" customHeight="1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</row>
    <row r="499" ht="12.75" customHeight="1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</row>
    <row r="500" ht="12.75" customHeight="1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</row>
    <row r="501" ht="12.75" customHeight="1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</row>
    <row r="502" ht="12.75" customHeight="1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</row>
    <row r="503" ht="12.75" customHeight="1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</row>
    <row r="504" ht="12.75" customHeight="1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</row>
    <row r="505" ht="12.75" customHeight="1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</row>
    <row r="506" ht="12.75" customHeight="1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</row>
    <row r="507" ht="12.75" customHeight="1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</row>
    <row r="508" ht="12.75" customHeight="1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</row>
    <row r="509" ht="12.75" customHeight="1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</row>
    <row r="510" ht="12.75" customHeight="1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</row>
    <row r="511" ht="12.75" customHeight="1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</row>
    <row r="512" ht="12.75" customHeight="1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</row>
    <row r="513" ht="12.75" customHeight="1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</row>
    <row r="514" ht="12.75" customHeight="1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</row>
    <row r="515" ht="12.75" customHeight="1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</row>
    <row r="516" ht="12.75" customHeight="1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</row>
    <row r="517" ht="12.75" customHeight="1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</row>
    <row r="518" ht="12.75" customHeight="1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</row>
    <row r="519" ht="12.75" customHeight="1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</row>
    <row r="520" ht="12.75" customHeight="1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</row>
    <row r="521" ht="12.75" customHeight="1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</row>
    <row r="522" ht="12.75" customHeight="1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</row>
    <row r="523" ht="12.75" customHeight="1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</row>
    <row r="524" ht="12.75" customHeight="1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</row>
    <row r="525" ht="12.75" customHeight="1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</row>
    <row r="526" ht="12.75" customHeight="1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</row>
    <row r="527" ht="12.75" customHeight="1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</row>
    <row r="528" ht="12.75" customHeight="1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</row>
    <row r="529" ht="12.75" customHeight="1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</row>
    <row r="530" ht="12.75" customHeight="1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</row>
    <row r="531" ht="12.75" customHeight="1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</row>
    <row r="532" ht="12.75" customHeight="1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</row>
    <row r="533" ht="12.75" customHeight="1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</row>
    <row r="534" ht="12.75" customHeight="1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</row>
    <row r="535" ht="12.75" customHeight="1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</row>
    <row r="536" ht="12.75" customHeight="1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</row>
    <row r="537" ht="12.75" customHeight="1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</row>
    <row r="538" ht="12.75" customHeight="1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</row>
    <row r="539" ht="12.75" customHeight="1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</row>
    <row r="540" ht="12.75" customHeight="1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</row>
    <row r="541" ht="12.75" customHeight="1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</row>
    <row r="542" ht="12.75" customHeight="1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</row>
    <row r="543" ht="12.75" customHeight="1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</row>
    <row r="544" ht="12.75" customHeight="1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</row>
    <row r="545" ht="12.75" customHeight="1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</row>
    <row r="546" ht="12.75" customHeight="1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</row>
    <row r="547" ht="12.75" customHeight="1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</row>
    <row r="548" ht="12.75" customHeight="1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</row>
    <row r="549" ht="12.75" customHeight="1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</row>
    <row r="550" ht="12.75" customHeight="1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</row>
    <row r="551" ht="12.75" customHeight="1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</row>
    <row r="552" ht="12.75" customHeight="1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</row>
    <row r="553" ht="12.75" customHeight="1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</row>
    <row r="554" ht="12.75" customHeight="1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</row>
    <row r="555" ht="12.75" customHeight="1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</row>
    <row r="556" ht="12.75" customHeight="1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</row>
    <row r="557" ht="12.75" customHeight="1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</row>
    <row r="558" ht="12.75" customHeight="1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</row>
    <row r="559" ht="12.75" customHeight="1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</row>
    <row r="560" ht="12.75" customHeight="1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</row>
    <row r="561" ht="12.75" customHeight="1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</row>
    <row r="562" ht="12.75" customHeight="1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</row>
    <row r="563" ht="12.75" customHeight="1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</row>
    <row r="564" ht="12.75" customHeight="1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</row>
    <row r="565" ht="12.75" customHeight="1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</row>
    <row r="566" ht="12.75" customHeight="1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</row>
    <row r="567" ht="12.75" customHeight="1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</row>
    <row r="568" ht="12.75" customHeight="1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</row>
    <row r="569" ht="12.75" customHeight="1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</row>
    <row r="570" ht="12.75" customHeight="1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</row>
    <row r="571" ht="12.75" customHeight="1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</row>
    <row r="572" ht="12.75" customHeight="1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</row>
    <row r="573" ht="12.75" customHeight="1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</row>
    <row r="574" ht="12.75" customHeight="1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</row>
    <row r="575" ht="12.75" customHeight="1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</row>
    <row r="576" ht="12.75" customHeight="1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</row>
    <row r="577" ht="12.75" customHeight="1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</row>
    <row r="578" ht="12.75" customHeight="1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</row>
    <row r="579" ht="12.75" customHeight="1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</row>
    <row r="580" ht="12.75" customHeight="1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</row>
    <row r="581" ht="12.75" customHeight="1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</row>
    <row r="582" ht="12.75" customHeight="1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</row>
    <row r="583" ht="12.75" customHeight="1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</row>
    <row r="584" ht="12.75" customHeight="1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</row>
    <row r="585" ht="12.75" customHeight="1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</row>
    <row r="586" ht="12.75" customHeight="1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</row>
    <row r="587" ht="12.75" customHeight="1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</row>
    <row r="588" ht="12.75" customHeight="1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</row>
    <row r="589" ht="12.75" customHeight="1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</row>
    <row r="590" ht="12.75" customHeight="1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</row>
    <row r="591" ht="12.75" customHeight="1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</row>
    <row r="592" ht="12.75" customHeight="1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</row>
    <row r="593" ht="12.75" customHeight="1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</row>
    <row r="594" ht="12.75" customHeight="1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</row>
    <row r="595" ht="12.75" customHeight="1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</row>
    <row r="596" ht="12.75" customHeight="1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</row>
    <row r="597" ht="12.75" customHeight="1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</row>
    <row r="598" ht="12.75" customHeight="1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</row>
    <row r="599" ht="12.75" customHeight="1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</row>
    <row r="600" ht="12.75" customHeight="1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</row>
    <row r="601" ht="12.75" customHeight="1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</row>
    <row r="602" ht="12.75" customHeight="1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</row>
    <row r="603" ht="12.75" customHeight="1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</row>
    <row r="604" ht="12.75" customHeight="1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</row>
    <row r="605" ht="12.75" customHeight="1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</row>
    <row r="606" ht="12.75" customHeight="1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</row>
    <row r="607" ht="12.75" customHeight="1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</row>
    <row r="608" ht="12.75" customHeight="1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</row>
    <row r="609" ht="12.75" customHeight="1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</row>
    <row r="610" ht="12.75" customHeight="1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</row>
    <row r="611" ht="12.75" customHeight="1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</row>
    <row r="612" ht="12.75" customHeight="1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</row>
    <row r="613" ht="12.75" customHeight="1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</row>
    <row r="614" ht="12.75" customHeight="1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</row>
    <row r="615" ht="12.75" customHeight="1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</row>
    <row r="616" ht="12.75" customHeight="1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</row>
    <row r="617" ht="12.75" customHeight="1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</row>
    <row r="618" ht="12.75" customHeight="1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</row>
    <row r="619" ht="12.75" customHeight="1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</row>
    <row r="620" ht="12.75" customHeight="1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</row>
    <row r="621" ht="12.75" customHeight="1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</row>
    <row r="622" ht="12.75" customHeight="1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</row>
    <row r="623" ht="12.75" customHeight="1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</row>
    <row r="624" ht="12.75" customHeight="1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</row>
    <row r="625" ht="12.75" customHeight="1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</row>
    <row r="626" ht="12.75" customHeight="1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</row>
    <row r="627" ht="12.75" customHeight="1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</row>
    <row r="628" ht="12.75" customHeight="1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</row>
    <row r="629" ht="12.75" customHeight="1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</row>
    <row r="630" ht="12.75" customHeight="1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</row>
    <row r="631" ht="12.75" customHeight="1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</row>
    <row r="632" ht="12.75" customHeight="1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</row>
    <row r="633" ht="12.75" customHeight="1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</row>
    <row r="634" ht="12.75" customHeight="1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</row>
    <row r="635" ht="12.75" customHeight="1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</row>
    <row r="636" ht="12.75" customHeight="1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</row>
    <row r="637" ht="12.75" customHeight="1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</row>
    <row r="638" ht="12.75" customHeight="1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</row>
    <row r="639" ht="12.75" customHeight="1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</row>
    <row r="640" ht="12.75" customHeight="1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</row>
    <row r="641" ht="12.75" customHeight="1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</row>
    <row r="642" ht="12.75" customHeight="1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</row>
    <row r="643" ht="12.75" customHeight="1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</row>
    <row r="644" ht="12.75" customHeight="1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</row>
    <row r="645" ht="12.75" customHeight="1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</row>
    <row r="646" ht="12.75" customHeight="1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</row>
    <row r="647" ht="12.75" customHeight="1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</row>
    <row r="648" ht="12.75" customHeight="1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</row>
    <row r="649" ht="12.75" customHeight="1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</row>
    <row r="650" ht="12.75" customHeight="1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</row>
    <row r="651" ht="12.75" customHeight="1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</row>
    <row r="652" ht="12.75" customHeight="1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</row>
    <row r="653" ht="12.75" customHeight="1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</row>
    <row r="654" ht="12.75" customHeight="1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</row>
    <row r="655" ht="12.75" customHeight="1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</row>
    <row r="656" ht="12.75" customHeight="1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</row>
    <row r="657" ht="12.75" customHeight="1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</row>
    <row r="658" ht="12.75" customHeight="1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</row>
    <row r="659" ht="12.75" customHeight="1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</row>
    <row r="660" ht="12.75" customHeight="1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</row>
    <row r="661" ht="12.75" customHeight="1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</row>
    <row r="662" ht="12.75" customHeight="1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</row>
    <row r="663" ht="12.75" customHeight="1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</row>
    <row r="664" ht="12.75" customHeight="1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</row>
    <row r="665" ht="12.75" customHeight="1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</row>
    <row r="666" ht="12.75" customHeight="1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</row>
    <row r="667" ht="12.75" customHeight="1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</row>
    <row r="668" ht="12.75" customHeight="1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</row>
    <row r="669" ht="12.75" customHeight="1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</row>
    <row r="670" ht="12.75" customHeight="1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</row>
    <row r="671" ht="12.75" customHeight="1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</row>
    <row r="672" ht="12.75" customHeight="1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</row>
    <row r="673" ht="12.75" customHeight="1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</row>
    <row r="674" ht="12.75" customHeight="1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</row>
    <row r="675" ht="12.75" customHeight="1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</row>
    <row r="676" ht="12.75" customHeight="1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</row>
    <row r="677" ht="12.75" customHeight="1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</row>
    <row r="678" ht="12.75" customHeight="1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</row>
    <row r="679" ht="12.75" customHeight="1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</row>
    <row r="680" ht="12.75" customHeight="1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</row>
    <row r="681" ht="12.75" customHeight="1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</row>
    <row r="682" ht="12.75" customHeight="1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</row>
    <row r="683" ht="12.75" customHeight="1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</row>
    <row r="684" ht="12.75" customHeight="1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</row>
    <row r="685" ht="12.75" customHeight="1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</row>
    <row r="686" ht="12.75" customHeight="1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</row>
    <row r="687" ht="12.75" customHeight="1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</row>
    <row r="688" ht="12.75" customHeight="1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</row>
    <row r="689" ht="12.75" customHeight="1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</row>
    <row r="690" ht="12.75" customHeight="1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</row>
    <row r="691" ht="12.75" customHeight="1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</row>
    <row r="692" ht="12.75" customHeight="1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</row>
    <row r="693" ht="12.75" customHeight="1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</row>
    <row r="694" ht="12.75" customHeight="1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</row>
    <row r="695" ht="12.75" customHeight="1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</row>
    <row r="696" ht="12.75" customHeight="1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</row>
    <row r="697" ht="12.75" customHeight="1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</row>
    <row r="698" ht="12.75" customHeight="1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</row>
    <row r="699" ht="12.75" customHeight="1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</row>
    <row r="700" ht="12.75" customHeight="1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</row>
    <row r="701" ht="12.75" customHeight="1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</row>
    <row r="702" ht="12.75" customHeight="1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</row>
    <row r="703" ht="12.75" customHeight="1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</row>
    <row r="704" ht="12.75" customHeight="1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</row>
    <row r="705" ht="12.75" customHeight="1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</row>
    <row r="706" ht="12.75" customHeight="1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</row>
    <row r="707" ht="12.75" customHeight="1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</row>
    <row r="708" ht="12.75" customHeight="1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</row>
    <row r="709" ht="12.75" customHeight="1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</row>
    <row r="710" ht="12.75" customHeight="1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</row>
    <row r="711" ht="12.75" customHeight="1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</row>
    <row r="712" ht="12.75" customHeight="1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</row>
    <row r="713" ht="12.75" customHeight="1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</row>
    <row r="714" ht="12.75" customHeight="1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</row>
    <row r="715" ht="12.75" customHeight="1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</row>
    <row r="716" ht="12.75" customHeight="1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</row>
    <row r="717" ht="12.75" customHeight="1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</row>
    <row r="718" ht="12.75" customHeight="1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</row>
    <row r="719" ht="12.75" customHeight="1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</row>
    <row r="720" ht="12.75" customHeight="1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</row>
    <row r="721" ht="12.75" customHeight="1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</row>
    <row r="722" ht="12.75" customHeight="1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</row>
    <row r="723" ht="12.75" customHeight="1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</row>
    <row r="724" ht="12.75" customHeight="1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</row>
    <row r="725" ht="12.75" customHeight="1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</row>
    <row r="726" ht="12.75" customHeight="1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</row>
    <row r="727" ht="12.75" customHeight="1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</row>
    <row r="728" ht="12.75" customHeight="1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</row>
    <row r="729" ht="12.75" customHeight="1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</row>
    <row r="730" ht="12.75" customHeight="1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</row>
    <row r="731" ht="12.75" customHeight="1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</row>
    <row r="732" ht="12.75" customHeight="1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</row>
    <row r="733" ht="12.75" customHeight="1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</row>
    <row r="734" ht="12.75" customHeight="1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</row>
    <row r="735" ht="12.75" customHeight="1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</row>
    <row r="736" ht="12.75" customHeight="1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</row>
    <row r="737" ht="12.75" customHeight="1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</row>
    <row r="738" ht="12.75" customHeight="1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</row>
    <row r="739" ht="12.75" customHeight="1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</row>
    <row r="740" ht="12.75" customHeight="1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</row>
    <row r="741" ht="12.75" customHeight="1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</row>
    <row r="742" ht="12.75" customHeight="1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</row>
    <row r="743" ht="12.75" customHeight="1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</row>
    <row r="744" ht="12.75" customHeight="1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</row>
    <row r="745" ht="12.75" customHeight="1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</row>
    <row r="746" ht="12.75" customHeight="1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</row>
    <row r="747" ht="12.75" customHeight="1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</row>
    <row r="748" ht="12.75" customHeight="1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</row>
    <row r="749" ht="12.75" customHeight="1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</row>
    <row r="750" ht="12.75" customHeight="1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</row>
    <row r="751" ht="12.75" customHeight="1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</row>
    <row r="752" ht="12.75" customHeight="1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</row>
    <row r="753" ht="12.75" customHeight="1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</row>
    <row r="754" ht="12.75" customHeight="1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</row>
    <row r="755" ht="12.75" customHeight="1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</row>
    <row r="756" ht="12.75" customHeight="1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</row>
    <row r="757" ht="12.75" customHeight="1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</row>
    <row r="758" ht="12.75" customHeight="1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</row>
    <row r="759" ht="12.75" customHeight="1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</row>
    <row r="760" ht="12.75" customHeight="1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</row>
    <row r="761" ht="12.75" customHeight="1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</row>
    <row r="762" ht="12.75" customHeight="1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</row>
    <row r="763" ht="12.75" customHeight="1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</row>
    <row r="764" ht="12.75" customHeight="1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</row>
    <row r="765" ht="12.75" customHeight="1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</row>
    <row r="766" ht="12.75" customHeight="1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</row>
    <row r="767" ht="12.75" customHeight="1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</row>
    <row r="768" ht="12.75" customHeight="1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</row>
    <row r="769" ht="12.75" customHeight="1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</row>
    <row r="770" ht="12.75" customHeight="1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</row>
    <row r="771" ht="12.75" customHeight="1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</row>
    <row r="772" ht="12.75" customHeight="1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</row>
    <row r="773" ht="12.75" customHeight="1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</row>
    <row r="774" ht="12.75" customHeight="1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</row>
    <row r="775" ht="12.75" customHeight="1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</row>
    <row r="776" ht="12.75" customHeight="1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</row>
    <row r="777" ht="12.75" customHeight="1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</row>
    <row r="778" ht="12.75" customHeight="1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</row>
    <row r="779" ht="12.75" customHeight="1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</row>
    <row r="780" ht="12.75" customHeight="1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</row>
    <row r="781" ht="12.75" customHeight="1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</row>
    <row r="782" ht="12.75" customHeight="1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</row>
    <row r="783" ht="12.75" customHeight="1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</row>
    <row r="784" ht="12.75" customHeight="1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</row>
    <row r="785" ht="12.75" customHeight="1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</row>
    <row r="786" ht="12.75" customHeight="1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</row>
    <row r="787" ht="12.75" customHeight="1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</row>
    <row r="788" ht="12.75" customHeight="1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</row>
    <row r="789" ht="12.75" customHeight="1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</row>
    <row r="790" ht="12.75" customHeight="1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</row>
    <row r="791" ht="12.75" customHeight="1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</row>
    <row r="792" ht="12.75" customHeight="1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</row>
    <row r="793" ht="12.75" customHeight="1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</row>
    <row r="794" ht="12.75" customHeight="1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</row>
    <row r="795" ht="12.75" customHeight="1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</row>
    <row r="796" ht="12.75" customHeight="1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</row>
    <row r="797" ht="12.75" customHeight="1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</row>
    <row r="798" ht="12.75" customHeight="1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</row>
    <row r="799" ht="12.75" customHeight="1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</row>
    <row r="800" ht="12.75" customHeight="1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</row>
    <row r="801" ht="12.75" customHeight="1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</row>
    <row r="802" ht="12.75" customHeight="1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</row>
    <row r="803" ht="12.75" customHeight="1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</row>
    <row r="804" ht="12.75" customHeight="1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</row>
    <row r="805" ht="12.75" customHeight="1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</row>
    <row r="806" ht="12.75" customHeight="1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</row>
    <row r="807" ht="12.75" customHeight="1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</row>
    <row r="808" ht="12.75" customHeight="1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</row>
    <row r="809" ht="12.75" customHeight="1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</row>
    <row r="810" ht="12.75" customHeight="1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</row>
    <row r="811" ht="12.75" customHeight="1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</row>
    <row r="812" ht="12.75" customHeight="1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</row>
    <row r="813" ht="12.75" customHeight="1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</row>
    <row r="814" ht="12.75" customHeight="1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</row>
    <row r="815" ht="12.75" customHeight="1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</row>
    <row r="816" ht="12.75" customHeight="1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</row>
    <row r="817" ht="12.75" customHeight="1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</row>
    <row r="818" ht="12.75" customHeight="1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</row>
    <row r="819" ht="12.75" customHeight="1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</row>
    <row r="820" ht="12.75" customHeight="1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</row>
    <row r="821" ht="12.75" customHeight="1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</row>
    <row r="822" ht="12.75" customHeight="1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</row>
    <row r="823" ht="12.75" customHeight="1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</row>
    <row r="824" ht="12.75" customHeight="1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</row>
    <row r="825" ht="12.75" customHeight="1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</row>
    <row r="826" ht="12.75" customHeight="1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</row>
    <row r="827" ht="12.75" customHeight="1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</row>
    <row r="828" ht="12.75" customHeight="1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</row>
    <row r="829" ht="12.75" customHeight="1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</row>
    <row r="830" ht="12.75" customHeight="1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</row>
    <row r="831" ht="12.75" customHeight="1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</row>
    <row r="832" ht="12.75" customHeight="1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</row>
    <row r="833" ht="12.75" customHeight="1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</row>
    <row r="834" ht="12.75" customHeight="1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</row>
    <row r="835" ht="12.75" customHeight="1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</row>
    <row r="836" ht="12.75" customHeight="1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</row>
    <row r="837" ht="12.75" customHeight="1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</row>
    <row r="838" ht="12.75" customHeight="1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</row>
    <row r="839" ht="12.75" customHeight="1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</row>
    <row r="840" ht="12.75" customHeight="1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</row>
    <row r="841" ht="12.75" customHeight="1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</row>
    <row r="842" ht="12.75" customHeight="1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</row>
    <row r="843" ht="12.75" customHeight="1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</row>
    <row r="844" ht="12.75" customHeight="1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</row>
    <row r="845" ht="12.75" customHeight="1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</row>
    <row r="846" ht="12.75" customHeight="1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</row>
    <row r="847" ht="12.75" customHeight="1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</row>
    <row r="848" ht="12.75" customHeight="1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</row>
    <row r="849" ht="12.75" customHeight="1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</row>
    <row r="850" ht="12.75" customHeight="1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</row>
    <row r="851" ht="12.75" customHeight="1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</row>
    <row r="852" ht="12.75" customHeight="1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</row>
    <row r="853" ht="12.75" customHeight="1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</row>
    <row r="854" ht="12.75" customHeight="1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</row>
    <row r="855" ht="12.75" customHeight="1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</row>
    <row r="856" ht="12.75" customHeight="1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</row>
    <row r="857" ht="12.75" customHeight="1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</row>
    <row r="858" ht="12.75" customHeight="1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</row>
    <row r="859" ht="12.75" customHeight="1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</row>
    <row r="860" ht="12.75" customHeight="1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</row>
    <row r="861" ht="12.75" customHeight="1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</row>
    <row r="862" ht="12.75" customHeight="1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</row>
    <row r="863" ht="12.75" customHeight="1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</row>
    <row r="864" ht="12.75" customHeight="1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</row>
    <row r="865" ht="12.75" customHeight="1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</row>
    <row r="866" ht="12.75" customHeight="1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</row>
    <row r="867" ht="12.75" customHeight="1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</row>
    <row r="868" ht="12.75" customHeight="1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</row>
    <row r="869" ht="12.75" customHeight="1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</row>
    <row r="870" ht="12.75" customHeight="1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</row>
    <row r="871" ht="12.75" customHeight="1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</row>
    <row r="872" ht="12.75" customHeight="1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</row>
    <row r="873" ht="12.75" customHeight="1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</row>
    <row r="874" ht="12.75" customHeight="1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</row>
    <row r="875" ht="12.75" customHeight="1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</row>
    <row r="876" ht="12.75" customHeight="1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</row>
    <row r="877" ht="12.75" customHeight="1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</row>
    <row r="878" ht="12.75" customHeight="1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</row>
    <row r="879" ht="12.75" customHeight="1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</row>
    <row r="880" ht="12.75" customHeight="1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</row>
    <row r="881" ht="12.75" customHeight="1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</row>
    <row r="882" ht="12.75" customHeight="1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</row>
    <row r="883" ht="12.75" customHeight="1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</row>
    <row r="884" ht="12.75" customHeight="1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</row>
    <row r="885" ht="12.75" customHeight="1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</row>
    <row r="886" ht="12.75" customHeight="1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</row>
    <row r="887" ht="12.75" customHeight="1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</row>
    <row r="888" ht="12.75" customHeight="1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</row>
    <row r="889" ht="12.75" customHeight="1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</row>
    <row r="890" ht="12.75" customHeight="1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</row>
    <row r="891" ht="12.75" customHeight="1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</row>
    <row r="892" ht="12.75" customHeight="1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</row>
    <row r="893" ht="12.75" customHeight="1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</row>
    <row r="894" ht="12.75" customHeight="1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</row>
    <row r="895" ht="12.75" customHeight="1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</row>
    <row r="896" ht="12.75" customHeight="1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</row>
    <row r="897" ht="12.75" customHeight="1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</row>
    <row r="898" ht="12.75" customHeight="1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</row>
    <row r="899" ht="12.75" customHeight="1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</row>
    <row r="900" ht="12.75" customHeight="1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</row>
    <row r="901" ht="12.75" customHeight="1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</row>
    <row r="902" ht="12.75" customHeight="1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</row>
    <row r="903" ht="12.75" customHeight="1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</row>
    <row r="904" ht="12.75" customHeight="1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</row>
    <row r="905" ht="12.75" customHeight="1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</row>
    <row r="906" ht="12.75" customHeight="1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</row>
    <row r="907" ht="12.75" customHeight="1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</row>
    <row r="908" ht="12.75" customHeight="1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</row>
    <row r="909" ht="12.75" customHeight="1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</row>
    <row r="910" ht="12.75" customHeight="1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</row>
    <row r="911" ht="12.75" customHeight="1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</row>
    <row r="912" ht="12.75" customHeight="1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</row>
    <row r="913" ht="12.75" customHeight="1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</row>
    <row r="914" ht="12.75" customHeight="1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</row>
    <row r="915" ht="12.75" customHeight="1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</row>
    <row r="916" ht="12.75" customHeight="1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</row>
    <row r="917" ht="12.75" customHeight="1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</row>
    <row r="918" ht="12.75" customHeight="1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</row>
    <row r="919" ht="12.75" customHeight="1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</row>
    <row r="920" ht="12.75" customHeight="1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</row>
    <row r="921" ht="12.75" customHeight="1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</row>
    <row r="922" ht="12.75" customHeight="1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</row>
    <row r="923" ht="12.75" customHeight="1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</row>
    <row r="924" ht="12.75" customHeight="1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</row>
    <row r="925" ht="12.75" customHeight="1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</row>
    <row r="926" ht="12.75" customHeight="1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</row>
    <row r="927" ht="12.75" customHeight="1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</row>
    <row r="928" ht="12.75" customHeight="1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</row>
    <row r="929" ht="12.75" customHeight="1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</row>
    <row r="930" ht="12.75" customHeight="1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</row>
    <row r="931" ht="12.75" customHeight="1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</row>
    <row r="932" ht="12.75" customHeight="1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</row>
    <row r="933" ht="12.75" customHeight="1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</row>
    <row r="934" ht="12.75" customHeight="1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</row>
    <row r="935" ht="12.75" customHeight="1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</row>
    <row r="936" ht="12.75" customHeight="1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</row>
    <row r="937" ht="12.75" customHeight="1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</row>
    <row r="938" ht="12.75" customHeight="1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</row>
    <row r="939" ht="12.75" customHeight="1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</row>
    <row r="940" ht="12.75" customHeight="1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</row>
    <row r="941" ht="12.75" customHeight="1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</row>
    <row r="942" ht="12.75" customHeight="1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</row>
    <row r="943" ht="12.75" customHeight="1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</row>
    <row r="944" ht="12.75" customHeight="1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</row>
    <row r="945" ht="12.75" customHeight="1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</row>
    <row r="946" ht="12.75" customHeight="1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</row>
    <row r="947" ht="12.75" customHeight="1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</row>
    <row r="948" ht="12.75" customHeight="1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</row>
    <row r="949" ht="12.75" customHeight="1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</row>
    <row r="950" ht="12.75" customHeight="1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</row>
    <row r="951" ht="12.75" customHeight="1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</row>
    <row r="952" ht="12.75" customHeight="1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</row>
    <row r="953" ht="12.75" customHeight="1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</row>
    <row r="954" ht="12.75" customHeight="1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</row>
    <row r="955" ht="12.75" customHeight="1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</row>
    <row r="956" ht="12.75" customHeight="1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</row>
    <row r="957" ht="12.75" customHeight="1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</row>
    <row r="958" ht="12.75" customHeight="1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</row>
    <row r="959" ht="12.75" customHeight="1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</row>
    <row r="960" ht="12.75" customHeight="1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</row>
    <row r="961" ht="12.75" customHeight="1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</row>
    <row r="962" ht="12.75" customHeight="1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</row>
    <row r="963" ht="12.75" customHeight="1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</row>
    <row r="964" ht="12.75" customHeight="1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  <c r="AA964" s="21"/>
    </row>
    <row r="965" ht="12.75" customHeight="1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21"/>
    </row>
    <row r="966" ht="12.75" customHeight="1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  <c r="AA966" s="21"/>
    </row>
    <row r="967" ht="12.75" customHeight="1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  <c r="AA967" s="21"/>
    </row>
    <row r="968" ht="12.75" customHeight="1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  <c r="AA968" s="21"/>
    </row>
    <row r="969" ht="12.75" customHeight="1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  <c r="AA969" s="21"/>
    </row>
    <row r="970" ht="12.75" customHeight="1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  <c r="AA970" s="21"/>
    </row>
    <row r="971" ht="12.75" customHeight="1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  <c r="AA971" s="21"/>
    </row>
    <row r="972" ht="12.75" customHeight="1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  <c r="AA972" s="21"/>
    </row>
    <row r="973" ht="12.75" customHeight="1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  <c r="AA973" s="21"/>
    </row>
    <row r="974" ht="12.75" customHeight="1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  <c r="AA974" s="21"/>
    </row>
    <row r="975" ht="12.75" customHeight="1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  <c r="AA975" s="21"/>
    </row>
    <row r="976" ht="12.75" customHeight="1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  <c r="AA976" s="21"/>
    </row>
    <row r="977" ht="12.75" customHeight="1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  <c r="AA977" s="21"/>
    </row>
    <row r="978" ht="12.75" customHeight="1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  <c r="AA978" s="21"/>
    </row>
    <row r="979" ht="12.75" customHeight="1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  <c r="AA979" s="21"/>
    </row>
    <row r="980" ht="12.75" customHeight="1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  <c r="AA980" s="21"/>
    </row>
    <row r="981" ht="12.75" customHeight="1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  <c r="AA981" s="21"/>
    </row>
    <row r="982" ht="12.75" customHeight="1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  <c r="AA982" s="21"/>
    </row>
    <row r="983" ht="12.75" customHeight="1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  <c r="AA983" s="21"/>
    </row>
    <row r="984" ht="12.75" customHeight="1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  <c r="AA984" s="21"/>
    </row>
    <row r="985" ht="12.75" customHeight="1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  <c r="AA985" s="21"/>
    </row>
    <row r="986" ht="12.75" customHeight="1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  <c r="AA986" s="21"/>
    </row>
    <row r="987" ht="12.75" customHeight="1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  <c r="AA987" s="21"/>
    </row>
    <row r="988" ht="12.75" customHeight="1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  <c r="AA988" s="21"/>
    </row>
    <row r="989" ht="12.75" customHeight="1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  <c r="AA989" s="21"/>
    </row>
    <row r="990" ht="12.75" customHeight="1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  <c r="AA990" s="21"/>
    </row>
    <row r="991" ht="12.75" customHeight="1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  <c r="AA991" s="21"/>
    </row>
    <row r="992" ht="12.75" customHeight="1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  <c r="AA992" s="21"/>
    </row>
    <row r="993" ht="12.75" customHeight="1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  <c r="AA993" s="21"/>
    </row>
    <row r="994" ht="12.75" customHeight="1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  <c r="AA994" s="21"/>
    </row>
    <row r="995" ht="12.75" customHeight="1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  <c r="AA995" s="21"/>
    </row>
    <row r="996" ht="12.75" customHeight="1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  <c r="AA996" s="21"/>
    </row>
    <row r="997" ht="12.75" customHeight="1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  <c r="AA997" s="21"/>
    </row>
    <row r="998" ht="12.75" customHeight="1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  <c r="AA998" s="21"/>
    </row>
    <row r="999" ht="12.75" customHeight="1">
      <c r="A999" s="21"/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  <c r="AA999" s="21"/>
    </row>
    <row r="1000" ht="12.75" customHeight="1">
      <c r="A1000" s="21"/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  <c r="AA1000" s="21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21.0"/>
    <col customWidth="1" min="2" max="2" width="14.43"/>
    <col customWidth="1" min="3" max="3" width="9.29"/>
    <col customWidth="1" min="4" max="4" width="8.0"/>
    <col customWidth="1" min="5" max="5" width="10.57"/>
    <col customWidth="1" min="6" max="6" width="8.0"/>
    <col customWidth="1" min="7" max="7" width="9.86"/>
    <col customWidth="1" min="8" max="8" width="9.57"/>
    <col customWidth="1" min="9" max="9" width="8.0"/>
    <col customWidth="1" min="10" max="10" width="11.0"/>
    <col customWidth="1" min="11" max="11" width="9.71"/>
    <col customWidth="1" min="12" max="13" width="8.0"/>
    <col customWidth="1" min="14" max="14" width="9.57"/>
    <col customWidth="1" min="15" max="16" width="10.0"/>
    <col customWidth="1" min="17" max="18" width="8.0"/>
    <col customWidth="1" hidden="1" min="19" max="25" width="8.0"/>
    <col customWidth="1" min="26" max="26" width="8.0"/>
  </cols>
  <sheetData>
    <row r="1" ht="12.75" customHeight="1">
      <c r="A1" s="10" t="s">
        <v>2</v>
      </c>
      <c r="B1" s="11" t="s">
        <v>19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8"/>
    </row>
    <row r="2" ht="12.75" customHeight="1">
      <c r="A2" s="16"/>
      <c r="B2" s="19"/>
      <c r="C2" s="19"/>
      <c r="D2" s="19"/>
      <c r="E2" s="19"/>
      <c r="F2" s="19"/>
      <c r="G2" s="19"/>
      <c r="H2" s="19"/>
      <c r="I2" s="19"/>
      <c r="J2" s="19"/>
      <c r="K2" s="19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ht="12.75" customHeight="1">
      <c r="A3" s="21"/>
      <c r="C3" s="21"/>
    </row>
    <row r="4" ht="12.75" customHeight="1">
      <c r="A4" s="25" t="s">
        <v>26</v>
      </c>
      <c r="B4" s="24"/>
      <c r="C4" s="25" t="s">
        <v>31</v>
      </c>
      <c r="D4" s="24"/>
      <c r="E4" s="27" t="s">
        <v>32</v>
      </c>
      <c r="F4" s="24"/>
      <c r="G4" s="25" t="s">
        <v>34</v>
      </c>
      <c r="H4" s="24"/>
      <c r="J4" s="25" t="s">
        <v>26</v>
      </c>
      <c r="K4" s="24"/>
      <c r="L4" s="25" t="s">
        <v>31</v>
      </c>
      <c r="M4" s="24"/>
      <c r="N4" s="27" t="s">
        <v>32</v>
      </c>
      <c r="O4" s="24"/>
      <c r="P4" s="25" t="s">
        <v>34</v>
      </c>
      <c r="Q4" s="24"/>
      <c r="S4" s="31">
        <v>0.3</v>
      </c>
      <c r="U4" s="31">
        <v>0.3</v>
      </c>
      <c r="W4" s="31">
        <v>0.3</v>
      </c>
      <c r="Y4" s="31">
        <v>0.3</v>
      </c>
    </row>
    <row r="5" ht="12.75" customHeight="1">
      <c r="A5" s="32" t="s">
        <v>37</v>
      </c>
      <c r="B5" s="28">
        <f t="shared" ref="B5:B12" si="1">S5</f>
        <v>1.3</v>
      </c>
      <c r="C5" s="32" t="s">
        <v>37</v>
      </c>
      <c r="D5" s="28">
        <f t="shared" ref="D5:D12" si="2">U5</f>
        <v>1.3</v>
      </c>
      <c r="E5" s="32" t="s">
        <v>37</v>
      </c>
      <c r="F5" s="28">
        <f t="shared" ref="F5:F12" si="3">W5</f>
        <v>1.73875</v>
      </c>
      <c r="G5" s="33" t="s">
        <v>37</v>
      </c>
      <c r="H5" s="28">
        <f t="shared" ref="H5:H12" si="4">Y5</f>
        <v>1.73875</v>
      </c>
      <c r="J5" s="32" t="s">
        <v>37</v>
      </c>
      <c r="K5" s="34">
        <v>1.0</v>
      </c>
      <c r="L5" s="32" t="s">
        <v>37</v>
      </c>
      <c r="M5" s="35">
        <v>1.0</v>
      </c>
      <c r="N5" s="32" t="s">
        <v>37</v>
      </c>
      <c r="O5" s="35">
        <v>1.3375</v>
      </c>
      <c r="P5" s="33" t="s">
        <v>37</v>
      </c>
      <c r="Q5" s="35">
        <v>1.3375</v>
      </c>
      <c r="S5">
        <f t="shared" ref="S5:S12" si="5">K5*(1+$S$4)</f>
        <v>1.3</v>
      </c>
      <c r="U5">
        <f t="shared" ref="U5:U12" si="6">M5*(1+$S$4)</f>
        <v>1.3</v>
      </c>
      <c r="W5">
        <f t="shared" ref="W5:W12" si="7">O5*(1+$W$4)</f>
        <v>1.73875</v>
      </c>
      <c r="Y5">
        <f t="shared" ref="Y5:Y12" si="8">Q5*(1+$W$4)</f>
        <v>1.73875</v>
      </c>
    </row>
    <row r="6" ht="12.75" customHeight="1">
      <c r="A6" s="32" t="s">
        <v>41</v>
      </c>
      <c r="B6" s="28">
        <f t="shared" si="1"/>
        <v>1.82</v>
      </c>
      <c r="C6" s="32" t="s">
        <v>41</v>
      </c>
      <c r="D6" s="28">
        <f t="shared" si="2"/>
        <v>2.015</v>
      </c>
      <c r="E6" s="32" t="s">
        <v>41</v>
      </c>
      <c r="F6" s="28">
        <f t="shared" si="3"/>
        <v>1.83625</v>
      </c>
      <c r="G6" s="33" t="s">
        <v>41</v>
      </c>
      <c r="H6" s="28">
        <f t="shared" si="4"/>
        <v>2.55125</v>
      </c>
      <c r="J6" s="32" t="s">
        <v>41</v>
      </c>
      <c r="K6" s="34">
        <v>1.4</v>
      </c>
      <c r="L6" s="32" t="s">
        <v>41</v>
      </c>
      <c r="M6" s="35">
        <v>1.55</v>
      </c>
      <c r="N6" s="32" t="s">
        <v>41</v>
      </c>
      <c r="O6" s="35">
        <v>1.4125</v>
      </c>
      <c r="P6" s="33" t="s">
        <v>41</v>
      </c>
      <c r="Q6" s="35">
        <v>1.9625</v>
      </c>
      <c r="S6">
        <f t="shared" si="5"/>
        <v>1.82</v>
      </c>
      <c r="U6">
        <f t="shared" si="6"/>
        <v>2.015</v>
      </c>
      <c r="W6">
        <f t="shared" si="7"/>
        <v>1.83625</v>
      </c>
      <c r="Y6">
        <f t="shared" si="8"/>
        <v>2.55125</v>
      </c>
    </row>
    <row r="7" ht="12.75" customHeight="1">
      <c r="A7" s="32" t="s">
        <v>42</v>
      </c>
      <c r="B7" s="28">
        <f t="shared" si="1"/>
        <v>1.51125</v>
      </c>
      <c r="C7" s="32" t="s">
        <v>42</v>
      </c>
      <c r="D7" s="28">
        <f t="shared" si="2"/>
        <v>1.51125</v>
      </c>
      <c r="E7" s="32" t="s">
        <v>42</v>
      </c>
      <c r="F7" s="28">
        <f t="shared" si="3"/>
        <v>1.625</v>
      </c>
      <c r="G7" s="33" t="s">
        <v>42</v>
      </c>
      <c r="H7" s="28">
        <f t="shared" si="4"/>
        <v>1.625</v>
      </c>
      <c r="J7" s="32" t="s">
        <v>42</v>
      </c>
      <c r="K7" s="34">
        <v>1.1625</v>
      </c>
      <c r="L7" s="32" t="s">
        <v>42</v>
      </c>
      <c r="M7" s="35">
        <v>1.1625</v>
      </c>
      <c r="N7" s="32" t="s">
        <v>42</v>
      </c>
      <c r="O7" s="35">
        <v>1.25</v>
      </c>
      <c r="P7" s="33" t="s">
        <v>42</v>
      </c>
      <c r="Q7" s="35">
        <v>1.25</v>
      </c>
      <c r="S7">
        <f t="shared" si="5"/>
        <v>1.51125</v>
      </c>
      <c r="U7">
        <f t="shared" si="6"/>
        <v>1.51125</v>
      </c>
      <c r="W7">
        <f t="shared" si="7"/>
        <v>1.625</v>
      </c>
      <c r="Y7">
        <f t="shared" si="8"/>
        <v>1.625</v>
      </c>
    </row>
    <row r="8" ht="12.75" customHeight="1">
      <c r="A8" s="32" t="s">
        <v>43</v>
      </c>
      <c r="B8" s="28">
        <f t="shared" si="1"/>
        <v>1.86875</v>
      </c>
      <c r="C8" s="32" t="s">
        <v>43</v>
      </c>
      <c r="D8" s="28">
        <f t="shared" si="2"/>
        <v>1.86875</v>
      </c>
      <c r="E8" s="32" t="s">
        <v>43</v>
      </c>
      <c r="F8" s="28">
        <f t="shared" si="3"/>
        <v>1.73329</v>
      </c>
      <c r="G8" s="33" t="s">
        <v>43</v>
      </c>
      <c r="H8" s="28">
        <f t="shared" si="4"/>
        <v>1.73329</v>
      </c>
      <c r="J8" s="32" t="s">
        <v>43</v>
      </c>
      <c r="K8" s="34">
        <v>1.4375</v>
      </c>
      <c r="L8" s="32" t="s">
        <v>43</v>
      </c>
      <c r="M8" s="35">
        <v>1.4375</v>
      </c>
      <c r="N8" s="32" t="s">
        <v>43</v>
      </c>
      <c r="O8" s="35">
        <v>1.3333</v>
      </c>
      <c r="P8" s="33" t="s">
        <v>43</v>
      </c>
      <c r="Q8" s="35">
        <v>1.3333</v>
      </c>
      <c r="S8">
        <f t="shared" si="5"/>
        <v>1.86875</v>
      </c>
      <c r="U8">
        <f t="shared" si="6"/>
        <v>1.86875</v>
      </c>
      <c r="W8">
        <f t="shared" si="7"/>
        <v>1.73329</v>
      </c>
      <c r="Y8">
        <f t="shared" si="8"/>
        <v>1.73329</v>
      </c>
    </row>
    <row r="9" ht="12.75" customHeight="1">
      <c r="A9" s="32" t="s">
        <v>44</v>
      </c>
      <c r="B9" s="28">
        <f t="shared" si="1"/>
        <v>1.73329</v>
      </c>
      <c r="C9" s="32" t="s">
        <v>44</v>
      </c>
      <c r="D9" s="28">
        <f t="shared" si="2"/>
        <v>1.73329</v>
      </c>
      <c r="E9" s="32" t="s">
        <v>44</v>
      </c>
      <c r="F9" s="28">
        <f t="shared" si="3"/>
        <v>1.73329</v>
      </c>
      <c r="G9" s="33" t="s">
        <v>44</v>
      </c>
      <c r="H9" s="28">
        <f t="shared" si="4"/>
        <v>1.73329</v>
      </c>
      <c r="J9" s="32" t="s">
        <v>44</v>
      </c>
      <c r="K9" s="34">
        <v>1.3333</v>
      </c>
      <c r="L9" s="32" t="s">
        <v>44</v>
      </c>
      <c r="M9" s="35">
        <v>1.3333</v>
      </c>
      <c r="N9" s="32" t="s">
        <v>44</v>
      </c>
      <c r="O9" s="35">
        <v>1.3333</v>
      </c>
      <c r="P9" s="33" t="s">
        <v>44</v>
      </c>
      <c r="Q9" s="35">
        <v>1.3333</v>
      </c>
      <c r="S9">
        <f t="shared" si="5"/>
        <v>1.73329</v>
      </c>
      <c r="U9">
        <f t="shared" si="6"/>
        <v>1.73329</v>
      </c>
      <c r="W9">
        <f t="shared" si="7"/>
        <v>1.73329</v>
      </c>
      <c r="Y9">
        <f t="shared" si="8"/>
        <v>1.73329</v>
      </c>
    </row>
    <row r="10" ht="12.75" customHeight="1">
      <c r="A10" s="32" t="s">
        <v>45</v>
      </c>
      <c r="B10" s="28">
        <f t="shared" si="1"/>
        <v>1.43</v>
      </c>
      <c r="C10" s="32" t="s">
        <v>45</v>
      </c>
      <c r="D10" s="28">
        <f t="shared" si="2"/>
        <v>1.43</v>
      </c>
      <c r="E10" s="32" t="s">
        <v>45</v>
      </c>
      <c r="F10" s="28">
        <f t="shared" si="3"/>
        <v>1.43</v>
      </c>
      <c r="G10" s="33" t="s">
        <v>45</v>
      </c>
      <c r="H10" s="28">
        <f t="shared" si="4"/>
        <v>1.43</v>
      </c>
      <c r="J10" s="32" t="s">
        <v>45</v>
      </c>
      <c r="K10" s="34">
        <v>1.1</v>
      </c>
      <c r="L10" s="32" t="s">
        <v>45</v>
      </c>
      <c r="M10" s="35">
        <v>1.1</v>
      </c>
      <c r="N10" s="32" t="s">
        <v>45</v>
      </c>
      <c r="O10" s="35">
        <v>1.1</v>
      </c>
      <c r="P10" s="33" t="s">
        <v>45</v>
      </c>
      <c r="Q10" s="35">
        <v>1.1</v>
      </c>
      <c r="S10">
        <f t="shared" si="5"/>
        <v>1.43</v>
      </c>
      <c r="U10">
        <f t="shared" si="6"/>
        <v>1.43</v>
      </c>
      <c r="W10">
        <f t="shared" si="7"/>
        <v>1.43</v>
      </c>
      <c r="Y10">
        <f t="shared" si="8"/>
        <v>1.43</v>
      </c>
    </row>
    <row r="11" ht="12.75" customHeight="1">
      <c r="A11" s="32" t="s">
        <v>49</v>
      </c>
      <c r="B11" s="28">
        <f t="shared" si="1"/>
        <v>1.56</v>
      </c>
      <c r="C11" s="32" t="s">
        <v>49</v>
      </c>
      <c r="D11" s="28">
        <f t="shared" si="2"/>
        <v>1.56</v>
      </c>
      <c r="E11" s="32" t="s">
        <v>49</v>
      </c>
      <c r="F11" s="28">
        <f t="shared" si="3"/>
        <v>1.56</v>
      </c>
      <c r="G11" s="33" t="s">
        <v>49</v>
      </c>
      <c r="H11" s="28">
        <f t="shared" si="4"/>
        <v>1.56</v>
      </c>
      <c r="J11" s="32" t="s">
        <v>49</v>
      </c>
      <c r="K11" s="34">
        <v>1.2</v>
      </c>
      <c r="L11" s="32" t="s">
        <v>49</v>
      </c>
      <c r="M11" s="35">
        <v>1.2</v>
      </c>
      <c r="N11" s="32" t="s">
        <v>49</v>
      </c>
      <c r="O11" s="35">
        <v>1.2</v>
      </c>
      <c r="P11" s="33" t="s">
        <v>49</v>
      </c>
      <c r="Q11" s="35">
        <v>1.2</v>
      </c>
      <c r="S11">
        <f t="shared" si="5"/>
        <v>1.56</v>
      </c>
      <c r="U11">
        <f t="shared" si="6"/>
        <v>1.56</v>
      </c>
      <c r="W11">
        <f t="shared" si="7"/>
        <v>1.56</v>
      </c>
      <c r="Y11">
        <f t="shared" si="8"/>
        <v>1.56</v>
      </c>
    </row>
    <row r="12" ht="12.75" customHeight="1">
      <c r="A12" s="32" t="s">
        <v>50</v>
      </c>
      <c r="B12" s="28">
        <f t="shared" si="1"/>
        <v>-1.365</v>
      </c>
      <c r="C12" s="32" t="s">
        <v>50</v>
      </c>
      <c r="D12" s="28">
        <f t="shared" si="2"/>
        <v>-1.365</v>
      </c>
      <c r="E12" s="32" t="s">
        <v>50</v>
      </c>
      <c r="F12" s="28">
        <f t="shared" si="3"/>
        <v>-1.365</v>
      </c>
      <c r="G12" s="33" t="s">
        <v>50</v>
      </c>
      <c r="H12" s="28">
        <f t="shared" si="4"/>
        <v>-1.365</v>
      </c>
      <c r="J12" s="32" t="s">
        <v>50</v>
      </c>
      <c r="K12" s="34">
        <v>-1.05</v>
      </c>
      <c r="L12" s="32" t="s">
        <v>50</v>
      </c>
      <c r="M12" s="35">
        <v>-1.05</v>
      </c>
      <c r="N12" s="32" t="s">
        <v>50</v>
      </c>
      <c r="O12" s="35">
        <v>-1.05</v>
      </c>
      <c r="P12" s="33" t="s">
        <v>50</v>
      </c>
      <c r="Q12" s="35">
        <v>-1.05</v>
      </c>
      <c r="S12">
        <f t="shared" si="5"/>
        <v>-1.365</v>
      </c>
      <c r="U12">
        <f t="shared" si="6"/>
        <v>-1.365</v>
      </c>
      <c r="W12">
        <f t="shared" si="7"/>
        <v>-1.365</v>
      </c>
      <c r="Y12">
        <f t="shared" si="8"/>
        <v>-1.365</v>
      </c>
    </row>
    <row r="13" ht="12.75" customHeight="1">
      <c r="A13" s="21"/>
      <c r="C13" s="21"/>
      <c r="K13" s="37"/>
    </row>
    <row r="14" ht="12.75" customHeight="1">
      <c r="A14" s="25" t="s">
        <v>52</v>
      </c>
      <c r="B14" s="24"/>
      <c r="C14" s="25" t="s">
        <v>57</v>
      </c>
      <c r="D14" s="24"/>
      <c r="E14" s="25" t="s">
        <v>58</v>
      </c>
      <c r="F14" s="24"/>
      <c r="J14" s="25" t="s">
        <v>52</v>
      </c>
      <c r="K14" s="24"/>
      <c r="L14" s="25" t="s">
        <v>57</v>
      </c>
      <c r="M14" s="24"/>
      <c r="N14" s="25" t="s">
        <v>58</v>
      </c>
      <c r="O14" s="24"/>
      <c r="S14" s="31">
        <v>0.3</v>
      </c>
      <c r="U14" s="31">
        <v>0.3</v>
      </c>
      <c r="W14" s="31">
        <v>0.2</v>
      </c>
    </row>
    <row r="15" ht="12.75" customHeight="1">
      <c r="A15" s="32" t="s">
        <v>37</v>
      </c>
      <c r="B15" s="28">
        <f t="shared" ref="B15:B22" si="9">S15</f>
        <v>1.57625</v>
      </c>
      <c r="C15" s="33" t="s">
        <v>37</v>
      </c>
      <c r="D15" s="28">
        <f t="shared" ref="D15:D22" si="10">U15</f>
        <v>1.57625</v>
      </c>
      <c r="E15" s="32" t="s">
        <v>37</v>
      </c>
      <c r="F15" s="28">
        <f t="shared" ref="F15:F22" si="11">W15</f>
        <v>2.205</v>
      </c>
      <c r="J15" s="32" t="s">
        <v>37</v>
      </c>
      <c r="K15" s="35">
        <v>1.2125</v>
      </c>
      <c r="L15" s="33" t="s">
        <v>37</v>
      </c>
      <c r="M15" s="35">
        <v>1.2125</v>
      </c>
      <c r="N15" s="32" t="s">
        <v>37</v>
      </c>
      <c r="O15" s="35">
        <v>1.8375</v>
      </c>
      <c r="S15">
        <f t="shared" ref="S15:S22" si="12">K15*(1+$S$14)</f>
        <v>1.57625</v>
      </c>
      <c r="U15">
        <f t="shared" ref="U15:U22" si="13">M15*(1+$S$14)</f>
        <v>1.57625</v>
      </c>
      <c r="W15">
        <f t="shared" ref="W15:W22" si="14">O15*(1+$W$14)</f>
        <v>2.205</v>
      </c>
    </row>
    <row r="16" ht="12.75" customHeight="1">
      <c r="A16" s="32" t="s">
        <v>41</v>
      </c>
      <c r="B16" s="28">
        <f t="shared" si="9"/>
        <v>2.08</v>
      </c>
      <c r="C16" s="33" t="s">
        <v>41</v>
      </c>
      <c r="D16" s="28">
        <f t="shared" si="10"/>
        <v>1.625</v>
      </c>
      <c r="E16" s="32" t="s">
        <v>41</v>
      </c>
      <c r="F16" s="28">
        <f t="shared" si="11"/>
        <v>1.44</v>
      </c>
      <c r="J16" s="32" t="s">
        <v>41</v>
      </c>
      <c r="K16" s="35">
        <v>1.6</v>
      </c>
      <c r="L16" s="33" t="s">
        <v>41</v>
      </c>
      <c r="M16" s="35">
        <v>1.25</v>
      </c>
      <c r="N16" s="32" t="s">
        <v>41</v>
      </c>
      <c r="O16" s="35">
        <v>1.2</v>
      </c>
      <c r="S16">
        <f t="shared" si="12"/>
        <v>2.08</v>
      </c>
      <c r="U16">
        <f t="shared" si="13"/>
        <v>1.625</v>
      </c>
      <c r="W16">
        <f t="shared" si="14"/>
        <v>1.44</v>
      </c>
    </row>
    <row r="17" ht="12.75" customHeight="1">
      <c r="A17" s="32" t="s">
        <v>42</v>
      </c>
      <c r="B17" s="28">
        <f t="shared" si="9"/>
        <v>1.93375</v>
      </c>
      <c r="C17" s="33" t="s">
        <v>42</v>
      </c>
      <c r="D17" s="28">
        <f t="shared" si="10"/>
        <v>1.86875</v>
      </c>
      <c r="E17" s="32" t="s">
        <v>42</v>
      </c>
      <c r="F17" s="28">
        <f t="shared" si="11"/>
        <v>2.115</v>
      </c>
      <c r="J17" s="32" t="s">
        <v>42</v>
      </c>
      <c r="K17" s="35">
        <v>1.4875</v>
      </c>
      <c r="L17" s="33" t="s">
        <v>42</v>
      </c>
      <c r="M17" s="35">
        <v>1.4375</v>
      </c>
      <c r="N17" s="32" t="s">
        <v>42</v>
      </c>
      <c r="O17" s="35">
        <v>1.7625</v>
      </c>
      <c r="S17">
        <f t="shared" si="12"/>
        <v>1.93375</v>
      </c>
      <c r="U17">
        <f t="shared" si="13"/>
        <v>1.86875</v>
      </c>
      <c r="W17">
        <f t="shared" si="14"/>
        <v>2.115</v>
      </c>
    </row>
    <row r="18" ht="12.75" customHeight="1">
      <c r="A18" s="32" t="s">
        <v>43</v>
      </c>
      <c r="B18" s="28">
        <f t="shared" si="9"/>
        <v>1.73329</v>
      </c>
      <c r="C18" s="33" t="s">
        <v>43</v>
      </c>
      <c r="D18" s="28">
        <f t="shared" si="10"/>
        <v>1.73329</v>
      </c>
      <c r="E18" s="32" t="s">
        <v>43</v>
      </c>
      <c r="F18" s="28">
        <f t="shared" si="11"/>
        <v>1.59996</v>
      </c>
      <c r="J18" s="32" t="s">
        <v>43</v>
      </c>
      <c r="K18" s="35">
        <v>1.3333</v>
      </c>
      <c r="L18" s="33" t="s">
        <v>43</v>
      </c>
      <c r="M18" s="35">
        <v>1.3333</v>
      </c>
      <c r="N18" s="32" t="s">
        <v>43</v>
      </c>
      <c r="O18" s="35">
        <v>1.3333</v>
      </c>
      <c r="S18">
        <f t="shared" si="12"/>
        <v>1.73329</v>
      </c>
      <c r="U18">
        <f t="shared" si="13"/>
        <v>1.73329</v>
      </c>
      <c r="W18">
        <f t="shared" si="14"/>
        <v>1.59996</v>
      </c>
    </row>
    <row r="19" ht="12.75" customHeight="1">
      <c r="A19" s="32" t="s">
        <v>44</v>
      </c>
      <c r="B19" s="28">
        <f t="shared" si="9"/>
        <v>1.73329</v>
      </c>
      <c r="C19" s="33" t="s">
        <v>44</v>
      </c>
      <c r="D19" s="28">
        <f t="shared" si="10"/>
        <v>1.73329</v>
      </c>
      <c r="E19" s="32" t="s">
        <v>44</v>
      </c>
      <c r="F19" s="28">
        <f t="shared" si="11"/>
        <v>2.16</v>
      </c>
      <c r="J19" s="32" t="s">
        <v>44</v>
      </c>
      <c r="K19" s="35">
        <v>1.3333</v>
      </c>
      <c r="L19" s="33" t="s">
        <v>44</v>
      </c>
      <c r="M19" s="35">
        <v>1.3333</v>
      </c>
      <c r="N19" s="32" t="s">
        <v>44</v>
      </c>
      <c r="O19" s="35">
        <v>1.8</v>
      </c>
      <c r="S19">
        <f t="shared" si="12"/>
        <v>1.73329</v>
      </c>
      <c r="U19">
        <f t="shared" si="13"/>
        <v>1.73329</v>
      </c>
      <c r="W19">
        <f t="shared" si="14"/>
        <v>2.16</v>
      </c>
    </row>
    <row r="20" ht="12.75" customHeight="1">
      <c r="A20" s="32" t="s">
        <v>45</v>
      </c>
      <c r="B20" s="28">
        <f t="shared" si="9"/>
        <v>1.43</v>
      </c>
      <c r="C20" s="33" t="s">
        <v>45</v>
      </c>
      <c r="D20" s="28">
        <f t="shared" si="10"/>
        <v>1.43</v>
      </c>
      <c r="E20" s="32" t="s">
        <v>45</v>
      </c>
      <c r="F20" s="28">
        <f t="shared" si="11"/>
        <v>2.16</v>
      </c>
      <c r="J20" s="32" t="s">
        <v>45</v>
      </c>
      <c r="K20" s="35">
        <v>1.1</v>
      </c>
      <c r="L20" s="33" t="s">
        <v>45</v>
      </c>
      <c r="M20" s="35">
        <v>1.1</v>
      </c>
      <c r="N20" s="32" t="s">
        <v>45</v>
      </c>
      <c r="O20" s="35">
        <v>1.8</v>
      </c>
      <c r="S20">
        <f t="shared" si="12"/>
        <v>1.43</v>
      </c>
      <c r="U20">
        <f t="shared" si="13"/>
        <v>1.43</v>
      </c>
      <c r="W20">
        <f t="shared" si="14"/>
        <v>2.16</v>
      </c>
    </row>
    <row r="21" ht="12.75" customHeight="1">
      <c r="A21" s="32" t="s">
        <v>49</v>
      </c>
      <c r="B21" s="28">
        <f t="shared" si="9"/>
        <v>1.56</v>
      </c>
      <c r="C21" s="33" t="s">
        <v>49</v>
      </c>
      <c r="D21" s="28">
        <f t="shared" si="10"/>
        <v>1.56</v>
      </c>
      <c r="E21" s="32" t="s">
        <v>49</v>
      </c>
      <c r="F21" s="28">
        <f t="shared" si="11"/>
        <v>1.32</v>
      </c>
      <c r="J21" s="32" t="s">
        <v>49</v>
      </c>
      <c r="K21" s="35">
        <v>1.2</v>
      </c>
      <c r="L21" s="33" t="s">
        <v>49</v>
      </c>
      <c r="M21" s="35">
        <v>1.2</v>
      </c>
      <c r="N21" s="32" t="s">
        <v>49</v>
      </c>
      <c r="O21" s="35">
        <v>1.1</v>
      </c>
      <c r="S21">
        <f t="shared" si="12"/>
        <v>1.56</v>
      </c>
      <c r="U21">
        <f t="shared" si="13"/>
        <v>1.56</v>
      </c>
      <c r="W21">
        <f t="shared" si="14"/>
        <v>1.32</v>
      </c>
    </row>
    <row r="22" ht="12.75" customHeight="1">
      <c r="A22" s="32" t="s">
        <v>50</v>
      </c>
      <c r="B22" s="28">
        <f t="shared" si="9"/>
        <v>1.365</v>
      </c>
      <c r="C22" s="33" t="s">
        <v>50</v>
      </c>
      <c r="D22" s="28">
        <f t="shared" si="10"/>
        <v>1.365</v>
      </c>
      <c r="E22" s="32" t="s">
        <v>50</v>
      </c>
      <c r="F22" s="28">
        <f t="shared" si="11"/>
        <v>1.26</v>
      </c>
      <c r="J22" s="32" t="s">
        <v>50</v>
      </c>
      <c r="K22" s="35">
        <v>1.05</v>
      </c>
      <c r="L22" s="33" t="s">
        <v>50</v>
      </c>
      <c r="M22" s="35">
        <v>1.05</v>
      </c>
      <c r="N22" s="32" t="s">
        <v>50</v>
      </c>
      <c r="O22" s="35">
        <v>1.05</v>
      </c>
      <c r="S22">
        <f t="shared" si="12"/>
        <v>1.365</v>
      </c>
      <c r="U22">
        <f t="shared" si="13"/>
        <v>1.365</v>
      </c>
      <c r="W22">
        <f t="shared" si="14"/>
        <v>1.26</v>
      </c>
    </row>
    <row r="23" ht="12.75" customHeight="1">
      <c r="A23" s="21"/>
      <c r="C23" s="21"/>
    </row>
    <row r="24" ht="12.75" customHeight="1">
      <c r="A24" s="21"/>
      <c r="C24" s="21"/>
    </row>
    <row r="25" ht="12.75" customHeight="1">
      <c r="A25" s="21"/>
      <c r="C25" s="21"/>
    </row>
    <row r="26" ht="12.75" customHeight="1">
      <c r="A26" s="39" t="s">
        <v>67</v>
      </c>
      <c r="B26" s="40"/>
      <c r="C26" s="41">
        <v>500.0</v>
      </c>
    </row>
    <row r="27" ht="12.75" customHeight="1">
      <c r="A27" s="21"/>
      <c r="C27" s="21"/>
    </row>
    <row r="28" ht="12.75" customHeight="1">
      <c r="A28" s="42" t="s">
        <v>71</v>
      </c>
      <c r="B28" s="43" t="s">
        <v>72</v>
      </c>
      <c r="C28" s="43" t="s">
        <v>73</v>
      </c>
    </row>
    <row r="29" ht="12.75" customHeight="1">
      <c r="A29" s="44" t="s">
        <v>15</v>
      </c>
      <c r="B29" s="45">
        <v>0.06</v>
      </c>
      <c r="C29" s="46">
        <f t="shared" ref="C29:C32" si="15">B29*$C$26</f>
        <v>30</v>
      </c>
    </row>
    <row r="30" ht="12.75" customHeight="1">
      <c r="A30" s="44" t="s">
        <v>59</v>
      </c>
      <c r="B30" s="47">
        <v>0.05</v>
      </c>
      <c r="C30" s="46">
        <f t="shared" si="15"/>
        <v>25</v>
      </c>
    </row>
    <row r="31" ht="12.75" customHeight="1">
      <c r="A31" s="44" t="s">
        <v>78</v>
      </c>
      <c r="B31" s="47">
        <v>0.15</v>
      </c>
      <c r="C31" s="46">
        <f t="shared" si="15"/>
        <v>75</v>
      </c>
    </row>
    <row r="32" ht="12.75" customHeight="1">
      <c r="A32" s="44" t="s">
        <v>79</v>
      </c>
      <c r="B32" s="45">
        <v>0.4</v>
      </c>
      <c r="C32" s="46">
        <f t="shared" si="15"/>
        <v>200</v>
      </c>
    </row>
    <row r="33" ht="12.75" customHeight="1">
      <c r="A33" s="21"/>
      <c r="C33" s="21"/>
    </row>
    <row r="34" ht="12.75" customHeight="1">
      <c r="A34" s="21"/>
      <c r="C34" s="21"/>
    </row>
    <row r="35" ht="12.75" customHeight="1">
      <c r="A35" s="48" t="s">
        <v>80</v>
      </c>
      <c r="C35" s="21"/>
    </row>
    <row r="36" ht="12.75" customHeight="1">
      <c r="A36" s="21"/>
      <c r="C36" s="21"/>
    </row>
    <row r="37" ht="12.75" customHeight="1">
      <c r="A37" s="21"/>
      <c r="C37" s="21"/>
    </row>
    <row r="38" ht="12.75" customHeight="1">
      <c r="A38" s="21"/>
      <c r="C38" s="21"/>
    </row>
    <row r="39" ht="12.75" customHeight="1">
      <c r="A39" s="21"/>
      <c r="C39" s="21"/>
    </row>
    <row r="40" ht="12.75" customHeight="1">
      <c r="A40" s="21"/>
      <c r="C40" s="21"/>
    </row>
    <row r="41" ht="12.75" customHeight="1">
      <c r="A41" s="21"/>
      <c r="C41" s="21"/>
    </row>
    <row r="42" ht="12.75" customHeight="1">
      <c r="A42" s="21"/>
      <c r="C42" s="21"/>
    </row>
    <row r="43" ht="12.75" customHeight="1">
      <c r="A43" s="21"/>
      <c r="C43" s="21"/>
    </row>
    <row r="44" ht="12.75" customHeight="1">
      <c r="A44" s="21"/>
      <c r="C44" s="21"/>
    </row>
    <row r="45" ht="12.75" customHeight="1">
      <c r="A45" s="21"/>
      <c r="C45" s="21"/>
    </row>
    <row r="46" ht="12.75" customHeight="1">
      <c r="A46" s="21"/>
      <c r="C46" s="21"/>
    </row>
    <row r="47" ht="12.75" customHeight="1">
      <c r="A47" s="21"/>
      <c r="C47" s="21"/>
    </row>
    <row r="48" ht="12.75" customHeight="1">
      <c r="A48" s="21"/>
      <c r="C48" s="21"/>
    </row>
    <row r="49" ht="12.75" customHeight="1">
      <c r="A49" s="21"/>
      <c r="C49" s="21"/>
    </row>
    <row r="50" ht="12.75" customHeight="1">
      <c r="A50" s="21"/>
      <c r="C50" s="21"/>
    </row>
    <row r="51" ht="12.75" customHeight="1">
      <c r="A51" s="21"/>
      <c r="C51" s="21"/>
    </row>
    <row r="52" ht="12.75" customHeight="1">
      <c r="A52" s="21"/>
      <c r="C52" s="21"/>
    </row>
    <row r="53" ht="12.75" customHeight="1">
      <c r="A53" s="21"/>
      <c r="C53" s="21"/>
    </row>
    <row r="54" ht="12.75" customHeight="1">
      <c r="A54" s="21"/>
      <c r="C54" s="21"/>
    </row>
    <row r="55" ht="12.75" customHeight="1">
      <c r="A55" s="21"/>
      <c r="C55" s="21"/>
    </row>
    <row r="56" ht="12.75" customHeight="1">
      <c r="A56" s="21"/>
      <c r="C56" s="21"/>
    </row>
    <row r="57" ht="12.75" customHeight="1">
      <c r="A57" s="21"/>
      <c r="C57" s="21"/>
    </row>
    <row r="58" ht="12.75" customHeight="1">
      <c r="A58" s="21"/>
      <c r="C58" s="21"/>
    </row>
    <row r="59" ht="12.75" customHeight="1">
      <c r="A59" s="21"/>
      <c r="C59" s="21"/>
    </row>
    <row r="60" ht="12.75" customHeight="1">
      <c r="A60" s="21"/>
      <c r="C60" s="21"/>
    </row>
    <row r="61" ht="12.75" customHeight="1">
      <c r="A61" s="21"/>
      <c r="C61" s="21"/>
    </row>
    <row r="62" ht="12.75" customHeight="1">
      <c r="A62" s="21"/>
      <c r="C62" s="21"/>
    </row>
    <row r="63" ht="12.75" customHeight="1">
      <c r="A63" s="21"/>
      <c r="C63" s="21"/>
    </row>
    <row r="64" ht="12.75" customHeight="1">
      <c r="A64" s="21"/>
      <c r="C64" s="21"/>
    </row>
    <row r="65" ht="12.75" customHeight="1">
      <c r="A65" s="21"/>
      <c r="C65" s="21"/>
    </row>
    <row r="66" ht="12.75" customHeight="1">
      <c r="A66" s="21"/>
      <c r="C66" s="21"/>
    </row>
    <row r="67" ht="12.75" customHeight="1">
      <c r="A67" s="21"/>
      <c r="C67" s="21"/>
    </row>
    <row r="68" ht="12.75" customHeight="1">
      <c r="A68" s="21"/>
      <c r="C68" s="21"/>
    </row>
    <row r="69" ht="12.75" customHeight="1">
      <c r="A69" s="21"/>
      <c r="C69" s="21"/>
    </row>
    <row r="70" ht="12.75" customHeight="1">
      <c r="A70" s="21"/>
      <c r="C70" s="21"/>
    </row>
    <row r="71" ht="12.75" customHeight="1">
      <c r="A71" s="21"/>
      <c r="C71" s="21"/>
    </row>
    <row r="72" ht="12.75" customHeight="1">
      <c r="A72" s="21"/>
      <c r="C72" s="21"/>
    </row>
    <row r="73" ht="12.75" customHeight="1">
      <c r="A73" s="21"/>
      <c r="C73" s="21"/>
    </row>
    <row r="74" ht="12.75" customHeight="1">
      <c r="A74" s="21"/>
      <c r="C74" s="21"/>
    </row>
    <row r="75" ht="12.75" customHeight="1">
      <c r="A75" s="21"/>
      <c r="C75" s="21"/>
    </row>
    <row r="76" ht="12.75" customHeight="1">
      <c r="A76" s="21"/>
      <c r="C76" s="21"/>
    </row>
    <row r="77" ht="12.75" customHeight="1">
      <c r="A77" s="21"/>
      <c r="C77" s="21"/>
    </row>
    <row r="78" ht="12.75" customHeight="1">
      <c r="A78" s="21"/>
      <c r="C78" s="21"/>
    </row>
    <row r="79" ht="12.75" customHeight="1">
      <c r="A79" s="21"/>
      <c r="C79" s="21"/>
    </row>
    <row r="80" ht="12.75" customHeight="1">
      <c r="A80" s="21"/>
      <c r="C80" s="21"/>
    </row>
    <row r="81" ht="12.75" customHeight="1">
      <c r="A81" s="21"/>
      <c r="C81" s="21"/>
    </row>
    <row r="82" ht="12.75" customHeight="1">
      <c r="A82" s="21"/>
      <c r="C82" s="21"/>
    </row>
    <row r="83" ht="12.75" customHeight="1">
      <c r="A83" s="21"/>
      <c r="C83" s="21"/>
    </row>
    <row r="84" ht="12.75" customHeight="1">
      <c r="A84" s="21"/>
      <c r="C84" s="21"/>
    </row>
    <row r="85" ht="12.75" customHeight="1">
      <c r="A85" s="21"/>
      <c r="C85" s="21"/>
    </row>
    <row r="86" ht="12.75" customHeight="1">
      <c r="A86" s="21"/>
      <c r="C86" s="21"/>
    </row>
    <row r="87" ht="12.75" customHeight="1">
      <c r="A87" s="21"/>
      <c r="C87" s="21"/>
    </row>
    <row r="88" ht="12.75" customHeight="1">
      <c r="A88" s="21"/>
      <c r="C88" s="21"/>
    </row>
    <row r="89" ht="12.75" customHeight="1">
      <c r="A89" s="21"/>
      <c r="C89" s="21"/>
    </row>
    <row r="90" ht="12.75" customHeight="1">
      <c r="A90" s="21"/>
      <c r="C90" s="21"/>
    </row>
    <row r="91" ht="12.75" customHeight="1">
      <c r="A91" s="21"/>
      <c r="C91" s="21"/>
    </row>
    <row r="92" ht="12.75" customHeight="1">
      <c r="A92" s="21"/>
      <c r="C92" s="21"/>
    </row>
    <row r="93" ht="12.75" customHeight="1">
      <c r="A93" s="21"/>
      <c r="C93" s="21"/>
    </row>
    <row r="94" ht="12.75" customHeight="1">
      <c r="A94" s="21"/>
      <c r="C94" s="21"/>
    </row>
    <row r="95" ht="12.75" customHeight="1">
      <c r="A95" s="21"/>
      <c r="C95" s="21"/>
    </row>
    <row r="96" ht="12.75" customHeight="1">
      <c r="A96" s="21"/>
      <c r="C96" s="21"/>
    </row>
    <row r="97" ht="12.75" customHeight="1">
      <c r="A97" s="21"/>
      <c r="C97" s="21"/>
    </row>
    <row r="98" ht="12.75" customHeight="1">
      <c r="A98" s="21"/>
      <c r="C98" s="21"/>
    </row>
    <row r="99" ht="12.75" customHeight="1">
      <c r="A99" s="21"/>
      <c r="C99" s="21"/>
    </row>
    <row r="100" ht="12.75" customHeight="1">
      <c r="A100" s="21"/>
      <c r="C100" s="21"/>
    </row>
    <row r="101" ht="12.75" customHeight="1">
      <c r="A101" s="21"/>
      <c r="C101" s="21"/>
    </row>
    <row r="102" ht="12.75" customHeight="1">
      <c r="A102" s="21"/>
      <c r="C102" s="21"/>
    </row>
    <row r="103" ht="12.75" customHeight="1">
      <c r="A103" s="21"/>
      <c r="C103" s="21"/>
    </row>
    <row r="104" ht="12.75" customHeight="1">
      <c r="A104" s="21"/>
      <c r="C104" s="21"/>
    </row>
    <row r="105" ht="12.75" customHeight="1">
      <c r="A105" s="21"/>
      <c r="C105" s="21"/>
    </row>
    <row r="106" ht="12.75" customHeight="1">
      <c r="A106" s="21"/>
      <c r="C106" s="21"/>
    </row>
    <row r="107" ht="12.75" customHeight="1">
      <c r="A107" s="21"/>
      <c r="C107" s="21"/>
    </row>
    <row r="108" ht="12.75" customHeight="1">
      <c r="A108" s="21"/>
      <c r="C108" s="21"/>
    </row>
    <row r="109" ht="12.75" customHeight="1">
      <c r="A109" s="21"/>
      <c r="C109" s="21"/>
    </row>
    <row r="110" ht="12.75" customHeight="1">
      <c r="A110" s="21"/>
      <c r="C110" s="21"/>
    </row>
    <row r="111" ht="12.75" customHeight="1">
      <c r="A111" s="21"/>
      <c r="C111" s="21"/>
    </row>
    <row r="112" ht="12.75" customHeight="1">
      <c r="A112" s="21"/>
      <c r="C112" s="21"/>
    </row>
    <row r="113" ht="12.75" customHeight="1">
      <c r="A113" s="21"/>
      <c r="C113" s="21"/>
    </row>
    <row r="114" ht="12.75" customHeight="1">
      <c r="A114" s="21"/>
      <c r="C114" s="21"/>
    </row>
    <row r="115" ht="12.75" customHeight="1">
      <c r="A115" s="21"/>
      <c r="C115" s="21"/>
    </row>
    <row r="116" ht="12.75" customHeight="1">
      <c r="A116" s="21"/>
      <c r="C116" s="21"/>
    </row>
    <row r="117" ht="12.75" customHeight="1">
      <c r="A117" s="21"/>
      <c r="C117" s="21"/>
    </row>
    <row r="118" ht="12.75" customHeight="1">
      <c r="A118" s="21"/>
      <c r="C118" s="21"/>
    </row>
    <row r="119" ht="12.75" customHeight="1">
      <c r="A119" s="21"/>
      <c r="C119" s="21"/>
    </row>
    <row r="120" ht="12.75" customHeight="1">
      <c r="A120" s="21"/>
      <c r="C120" s="21"/>
    </row>
    <row r="121" ht="12.75" customHeight="1">
      <c r="A121" s="21"/>
      <c r="C121" s="21"/>
    </row>
    <row r="122" ht="12.75" customHeight="1">
      <c r="A122" s="21"/>
      <c r="C122" s="21"/>
    </row>
    <row r="123" ht="12.75" customHeight="1">
      <c r="A123" s="21"/>
      <c r="C123" s="21"/>
    </row>
    <row r="124" ht="12.75" customHeight="1">
      <c r="A124" s="21"/>
      <c r="C124" s="21"/>
    </row>
    <row r="125" ht="12.75" customHeight="1">
      <c r="A125" s="21"/>
      <c r="C125" s="21"/>
    </row>
    <row r="126" ht="12.75" customHeight="1">
      <c r="A126" s="21"/>
      <c r="C126" s="21"/>
    </row>
    <row r="127" ht="12.75" customHeight="1">
      <c r="A127" s="21"/>
      <c r="C127" s="21"/>
    </row>
    <row r="128" ht="12.75" customHeight="1">
      <c r="A128" s="21"/>
      <c r="C128" s="21"/>
    </row>
    <row r="129" ht="12.75" customHeight="1">
      <c r="A129" s="21"/>
      <c r="C129" s="21"/>
    </row>
    <row r="130" ht="12.75" customHeight="1">
      <c r="A130" s="21"/>
      <c r="C130" s="21"/>
    </row>
    <row r="131" ht="12.75" customHeight="1">
      <c r="A131" s="21"/>
      <c r="C131" s="21"/>
    </row>
    <row r="132" ht="12.75" customHeight="1">
      <c r="A132" s="21"/>
      <c r="C132" s="21"/>
    </row>
    <row r="133" ht="12.75" customHeight="1">
      <c r="A133" s="21"/>
      <c r="C133" s="21"/>
    </row>
    <row r="134" ht="12.75" customHeight="1">
      <c r="A134" s="21"/>
      <c r="C134" s="21"/>
    </row>
    <row r="135" ht="12.75" customHeight="1">
      <c r="A135" s="21"/>
      <c r="C135" s="21"/>
    </row>
    <row r="136" ht="12.75" customHeight="1">
      <c r="A136" s="21"/>
      <c r="C136" s="21"/>
    </row>
    <row r="137" ht="12.75" customHeight="1">
      <c r="A137" s="21"/>
      <c r="C137" s="21"/>
    </row>
    <row r="138" ht="12.75" customHeight="1">
      <c r="A138" s="21"/>
      <c r="C138" s="21"/>
    </row>
    <row r="139" ht="12.75" customHeight="1">
      <c r="A139" s="21"/>
      <c r="C139" s="21"/>
    </row>
    <row r="140" ht="12.75" customHeight="1">
      <c r="A140" s="21"/>
      <c r="C140" s="21"/>
    </row>
    <row r="141" ht="12.75" customHeight="1">
      <c r="A141" s="21"/>
      <c r="C141" s="21"/>
    </row>
    <row r="142" ht="12.75" customHeight="1">
      <c r="A142" s="21"/>
      <c r="C142" s="21"/>
    </row>
    <row r="143" ht="12.75" customHeight="1">
      <c r="A143" s="21"/>
      <c r="C143" s="21"/>
    </row>
    <row r="144" ht="12.75" customHeight="1">
      <c r="A144" s="21"/>
      <c r="C144" s="21"/>
    </row>
    <row r="145" ht="12.75" customHeight="1">
      <c r="A145" s="21"/>
      <c r="C145" s="21"/>
    </row>
    <row r="146" ht="12.75" customHeight="1">
      <c r="A146" s="21"/>
      <c r="C146" s="21"/>
    </row>
    <row r="147" ht="12.75" customHeight="1">
      <c r="A147" s="21"/>
      <c r="C147" s="21"/>
    </row>
    <row r="148" ht="12.75" customHeight="1">
      <c r="A148" s="21"/>
      <c r="C148" s="21"/>
    </row>
    <row r="149" ht="12.75" customHeight="1">
      <c r="A149" s="21"/>
      <c r="C149" s="21"/>
    </row>
    <row r="150" ht="12.75" customHeight="1">
      <c r="A150" s="21"/>
      <c r="C150" s="21"/>
    </row>
    <row r="151" ht="12.75" customHeight="1">
      <c r="A151" s="21"/>
      <c r="C151" s="21"/>
    </row>
    <row r="152" ht="12.75" customHeight="1">
      <c r="A152" s="21"/>
      <c r="C152" s="21"/>
    </row>
    <row r="153" ht="12.75" customHeight="1">
      <c r="A153" s="21"/>
      <c r="C153" s="21"/>
    </row>
    <row r="154" ht="12.75" customHeight="1">
      <c r="A154" s="21"/>
      <c r="C154" s="21"/>
    </row>
    <row r="155" ht="12.75" customHeight="1">
      <c r="A155" s="21"/>
      <c r="C155" s="21"/>
    </row>
    <row r="156" ht="12.75" customHeight="1">
      <c r="A156" s="21"/>
      <c r="C156" s="21"/>
    </row>
    <row r="157" ht="12.75" customHeight="1">
      <c r="A157" s="21"/>
      <c r="C157" s="21"/>
    </row>
    <row r="158" ht="12.75" customHeight="1">
      <c r="A158" s="21"/>
      <c r="C158" s="21"/>
    </row>
    <row r="159" ht="12.75" customHeight="1">
      <c r="A159" s="21"/>
      <c r="C159" s="21"/>
    </row>
    <row r="160" ht="12.75" customHeight="1">
      <c r="A160" s="21"/>
      <c r="C160" s="21"/>
    </row>
    <row r="161" ht="12.75" customHeight="1">
      <c r="A161" s="21"/>
      <c r="C161" s="21"/>
    </row>
    <row r="162" ht="12.75" customHeight="1">
      <c r="A162" s="21"/>
      <c r="C162" s="21"/>
    </row>
    <row r="163" ht="12.75" customHeight="1">
      <c r="A163" s="21"/>
      <c r="C163" s="21"/>
    </row>
    <row r="164" ht="12.75" customHeight="1">
      <c r="A164" s="21"/>
      <c r="C164" s="21"/>
    </row>
    <row r="165" ht="12.75" customHeight="1">
      <c r="A165" s="21"/>
      <c r="C165" s="21"/>
    </row>
    <row r="166" ht="12.75" customHeight="1">
      <c r="A166" s="21"/>
      <c r="C166" s="21"/>
    </row>
    <row r="167" ht="12.75" customHeight="1">
      <c r="A167" s="21"/>
      <c r="C167" s="21"/>
    </row>
    <row r="168" ht="12.75" customHeight="1">
      <c r="A168" s="21"/>
      <c r="C168" s="21"/>
    </row>
    <row r="169" ht="12.75" customHeight="1">
      <c r="A169" s="21"/>
      <c r="C169" s="21"/>
    </row>
    <row r="170" ht="12.75" customHeight="1">
      <c r="A170" s="21"/>
      <c r="C170" s="21"/>
    </row>
    <row r="171" ht="12.75" customHeight="1">
      <c r="A171" s="21"/>
      <c r="C171" s="21"/>
    </row>
    <row r="172" ht="12.75" customHeight="1">
      <c r="A172" s="21"/>
      <c r="C172" s="21"/>
    </row>
    <row r="173" ht="12.75" customHeight="1">
      <c r="A173" s="21"/>
      <c r="C173" s="21"/>
    </row>
    <row r="174" ht="12.75" customHeight="1">
      <c r="A174" s="21"/>
      <c r="C174" s="21"/>
    </row>
    <row r="175" ht="12.75" customHeight="1">
      <c r="A175" s="21"/>
      <c r="C175" s="21"/>
    </row>
    <row r="176" ht="12.75" customHeight="1">
      <c r="A176" s="21"/>
      <c r="C176" s="21"/>
    </row>
    <row r="177" ht="12.75" customHeight="1">
      <c r="A177" s="21"/>
      <c r="C177" s="21"/>
    </row>
    <row r="178" ht="12.75" customHeight="1">
      <c r="A178" s="21"/>
      <c r="C178" s="21"/>
    </row>
    <row r="179" ht="12.75" customHeight="1">
      <c r="A179" s="21"/>
      <c r="C179" s="21"/>
    </row>
    <row r="180" ht="12.75" customHeight="1">
      <c r="A180" s="21"/>
      <c r="C180" s="21"/>
    </row>
    <row r="181" ht="12.75" customHeight="1">
      <c r="A181" s="21"/>
      <c r="C181" s="21"/>
    </row>
    <row r="182" ht="12.75" customHeight="1">
      <c r="A182" s="21"/>
      <c r="C182" s="21"/>
    </row>
    <row r="183" ht="12.75" customHeight="1">
      <c r="A183" s="21"/>
      <c r="C183" s="21"/>
    </row>
    <row r="184" ht="12.75" customHeight="1">
      <c r="A184" s="21"/>
      <c r="C184" s="21"/>
    </row>
    <row r="185" ht="12.75" customHeight="1">
      <c r="A185" s="21"/>
      <c r="C185" s="21"/>
    </row>
    <row r="186" ht="12.75" customHeight="1">
      <c r="A186" s="21"/>
      <c r="C186" s="21"/>
    </row>
    <row r="187" ht="12.75" customHeight="1">
      <c r="A187" s="21"/>
      <c r="C187" s="21"/>
    </row>
    <row r="188" ht="12.75" customHeight="1">
      <c r="A188" s="21"/>
      <c r="C188" s="21"/>
    </row>
    <row r="189" ht="12.75" customHeight="1">
      <c r="A189" s="21"/>
      <c r="C189" s="21"/>
    </row>
    <row r="190" ht="12.75" customHeight="1">
      <c r="A190" s="21"/>
      <c r="C190" s="21"/>
    </row>
    <row r="191" ht="12.75" customHeight="1">
      <c r="A191" s="21"/>
      <c r="C191" s="21"/>
    </row>
    <row r="192" ht="12.75" customHeight="1">
      <c r="A192" s="21"/>
      <c r="C192" s="21"/>
    </row>
    <row r="193" ht="12.75" customHeight="1">
      <c r="A193" s="21"/>
      <c r="C193" s="21"/>
    </row>
    <row r="194" ht="12.75" customHeight="1">
      <c r="A194" s="21"/>
      <c r="C194" s="21"/>
    </row>
    <row r="195" ht="12.75" customHeight="1">
      <c r="A195" s="21"/>
      <c r="C195" s="21"/>
    </row>
    <row r="196" ht="12.75" customHeight="1">
      <c r="A196" s="21"/>
      <c r="C196" s="21"/>
    </row>
    <row r="197" ht="12.75" customHeight="1">
      <c r="A197" s="21"/>
      <c r="C197" s="21"/>
    </row>
    <row r="198" ht="12.75" customHeight="1">
      <c r="A198" s="21"/>
      <c r="C198" s="21"/>
    </row>
    <row r="199" ht="12.75" customHeight="1">
      <c r="A199" s="21"/>
      <c r="C199" s="21"/>
    </row>
    <row r="200" ht="12.75" customHeight="1">
      <c r="A200" s="21"/>
      <c r="C200" s="21"/>
    </row>
    <row r="201" ht="12.75" customHeight="1">
      <c r="A201" s="21"/>
      <c r="C201" s="21"/>
    </row>
    <row r="202" ht="12.75" customHeight="1">
      <c r="A202" s="21"/>
      <c r="C202" s="21"/>
    </row>
    <row r="203" ht="12.75" customHeight="1">
      <c r="A203" s="21"/>
      <c r="C203" s="21"/>
    </row>
    <row r="204" ht="12.75" customHeight="1">
      <c r="A204" s="21"/>
      <c r="C204" s="21"/>
    </row>
    <row r="205" ht="12.75" customHeight="1">
      <c r="A205" s="21"/>
      <c r="C205" s="21"/>
    </row>
    <row r="206" ht="12.75" customHeight="1">
      <c r="A206" s="21"/>
      <c r="C206" s="21"/>
    </row>
    <row r="207" ht="12.75" customHeight="1">
      <c r="A207" s="21"/>
      <c r="C207" s="21"/>
    </row>
    <row r="208" ht="12.75" customHeight="1">
      <c r="A208" s="21"/>
      <c r="C208" s="21"/>
    </row>
    <row r="209" ht="12.75" customHeight="1">
      <c r="A209" s="21"/>
      <c r="C209" s="21"/>
    </row>
    <row r="210" ht="12.75" customHeight="1">
      <c r="A210" s="21"/>
      <c r="C210" s="21"/>
    </row>
    <row r="211" ht="12.75" customHeight="1">
      <c r="A211" s="21"/>
      <c r="C211" s="21"/>
    </row>
    <row r="212" ht="12.75" customHeight="1">
      <c r="A212" s="21"/>
      <c r="C212" s="21"/>
    </row>
    <row r="213" ht="12.75" customHeight="1">
      <c r="A213" s="21"/>
      <c r="C213" s="21"/>
    </row>
    <row r="214" ht="12.75" customHeight="1">
      <c r="A214" s="21"/>
      <c r="C214" s="21"/>
    </row>
    <row r="215" ht="12.75" customHeight="1">
      <c r="A215" s="21"/>
      <c r="C215" s="21"/>
    </row>
    <row r="216" ht="12.75" customHeight="1">
      <c r="A216" s="21"/>
      <c r="C216" s="21"/>
    </row>
    <row r="217" ht="12.75" customHeight="1">
      <c r="A217" s="21"/>
      <c r="C217" s="21"/>
    </row>
    <row r="218" ht="12.75" customHeight="1">
      <c r="A218" s="21"/>
      <c r="C218" s="21"/>
    </row>
    <row r="219" ht="12.75" customHeight="1">
      <c r="A219" s="21"/>
      <c r="C219" s="21"/>
    </row>
    <row r="220" ht="12.75" customHeight="1">
      <c r="A220" s="21"/>
      <c r="C220" s="21"/>
    </row>
    <row r="221" ht="12.75" customHeight="1">
      <c r="A221" s="21"/>
      <c r="C221" s="21"/>
    </row>
    <row r="222" ht="12.75" customHeight="1">
      <c r="A222" s="21"/>
      <c r="C222" s="21"/>
    </row>
    <row r="223" ht="12.75" customHeight="1">
      <c r="A223" s="21"/>
      <c r="C223" s="21"/>
    </row>
    <row r="224" ht="12.75" customHeight="1">
      <c r="A224" s="21"/>
      <c r="C224" s="21"/>
    </row>
    <row r="225" ht="12.75" customHeight="1">
      <c r="A225" s="21"/>
      <c r="C225" s="21"/>
    </row>
    <row r="226" ht="12.75" customHeight="1">
      <c r="A226" s="21"/>
      <c r="C226" s="21"/>
    </row>
    <row r="227" ht="12.75" customHeight="1">
      <c r="A227" s="21"/>
      <c r="C227" s="21"/>
    </row>
    <row r="228" ht="12.75" customHeight="1">
      <c r="A228" s="21"/>
      <c r="C228" s="21"/>
    </row>
    <row r="229" ht="12.75" customHeight="1">
      <c r="A229" s="21"/>
      <c r="C229" s="21"/>
    </row>
    <row r="230" ht="12.75" customHeight="1">
      <c r="A230" s="21"/>
      <c r="C230" s="21"/>
    </row>
    <row r="231" ht="12.75" customHeight="1">
      <c r="A231" s="21"/>
      <c r="C231" s="21"/>
    </row>
    <row r="232" ht="12.75" customHeight="1">
      <c r="A232" s="21"/>
      <c r="C232" s="21"/>
    </row>
    <row r="233" ht="12.75" customHeight="1">
      <c r="A233" s="21"/>
      <c r="C233" s="21"/>
    </row>
    <row r="234" ht="12.75" customHeight="1">
      <c r="A234" s="21"/>
      <c r="C234" s="21"/>
    </row>
    <row r="235" ht="12.75" customHeight="1">
      <c r="A235" s="21"/>
      <c r="C235" s="21"/>
    </row>
    <row r="236" ht="12.75" customHeight="1">
      <c r="A236" s="21"/>
      <c r="C236" s="21"/>
    </row>
    <row r="237" ht="12.75" customHeight="1">
      <c r="A237" s="21"/>
      <c r="C237" s="21"/>
    </row>
    <row r="238" ht="12.75" customHeight="1">
      <c r="A238" s="21"/>
      <c r="C238" s="21"/>
    </row>
    <row r="239" ht="12.75" customHeight="1">
      <c r="A239" s="21"/>
      <c r="C239" s="21"/>
    </row>
    <row r="240" ht="12.75" customHeight="1">
      <c r="A240" s="21"/>
      <c r="C240" s="21"/>
    </row>
    <row r="241" ht="12.75" customHeight="1">
      <c r="A241" s="21"/>
      <c r="C241" s="21"/>
    </row>
    <row r="242" ht="12.75" customHeight="1">
      <c r="A242" s="21"/>
      <c r="C242" s="21"/>
    </row>
    <row r="243" ht="12.75" customHeight="1">
      <c r="A243" s="21"/>
      <c r="C243" s="21"/>
    </row>
    <row r="244" ht="12.75" customHeight="1">
      <c r="A244" s="21"/>
      <c r="C244" s="21"/>
    </row>
    <row r="245" ht="12.75" customHeight="1">
      <c r="A245" s="21"/>
      <c r="C245" s="21"/>
    </row>
    <row r="246" ht="12.75" customHeight="1">
      <c r="A246" s="21"/>
      <c r="C246" s="21"/>
    </row>
    <row r="247" ht="12.75" customHeight="1">
      <c r="A247" s="21"/>
      <c r="C247" s="21"/>
    </row>
    <row r="248" ht="12.75" customHeight="1">
      <c r="A248" s="21"/>
      <c r="C248" s="21"/>
    </row>
    <row r="249" ht="12.75" customHeight="1">
      <c r="A249" s="21"/>
      <c r="C249" s="21"/>
    </row>
    <row r="250" ht="12.75" customHeight="1">
      <c r="A250" s="21"/>
      <c r="C250" s="21"/>
    </row>
    <row r="251" ht="12.75" customHeight="1">
      <c r="A251" s="21"/>
      <c r="C251" s="21"/>
    </row>
    <row r="252" ht="12.75" customHeight="1">
      <c r="A252" s="21"/>
      <c r="C252" s="21"/>
    </row>
    <row r="253" ht="12.75" customHeight="1">
      <c r="A253" s="21"/>
      <c r="C253" s="21"/>
    </row>
    <row r="254" ht="12.75" customHeight="1">
      <c r="A254" s="21"/>
      <c r="C254" s="21"/>
    </row>
    <row r="255" ht="12.75" customHeight="1">
      <c r="A255" s="21"/>
      <c r="C255" s="21"/>
    </row>
    <row r="256" ht="12.75" customHeight="1">
      <c r="A256" s="21"/>
      <c r="C256" s="21"/>
    </row>
    <row r="257" ht="12.75" customHeight="1">
      <c r="A257" s="21"/>
      <c r="C257" s="21"/>
    </row>
    <row r="258" ht="12.75" customHeight="1">
      <c r="A258" s="21"/>
      <c r="C258" s="21"/>
    </row>
    <row r="259" ht="12.75" customHeight="1">
      <c r="A259" s="21"/>
      <c r="C259" s="21"/>
    </row>
    <row r="260" ht="12.75" customHeight="1">
      <c r="A260" s="21"/>
      <c r="C260" s="21"/>
    </row>
    <row r="261" ht="12.75" customHeight="1">
      <c r="A261" s="21"/>
      <c r="C261" s="21"/>
    </row>
    <row r="262" ht="12.75" customHeight="1">
      <c r="A262" s="21"/>
      <c r="C262" s="21"/>
    </row>
    <row r="263" ht="12.75" customHeight="1">
      <c r="A263" s="21"/>
      <c r="C263" s="21"/>
    </row>
    <row r="264" ht="12.75" customHeight="1">
      <c r="A264" s="21"/>
      <c r="C264" s="21"/>
    </row>
    <row r="265" ht="12.75" customHeight="1">
      <c r="A265" s="21"/>
      <c r="C265" s="21"/>
    </row>
    <row r="266" ht="12.75" customHeight="1">
      <c r="A266" s="21"/>
      <c r="C266" s="21"/>
    </row>
    <row r="267" ht="12.75" customHeight="1">
      <c r="A267" s="21"/>
      <c r="C267" s="21"/>
    </row>
    <row r="268" ht="12.75" customHeight="1">
      <c r="A268" s="21"/>
      <c r="C268" s="21"/>
    </row>
    <row r="269" ht="12.75" customHeight="1">
      <c r="A269" s="21"/>
      <c r="C269" s="21"/>
    </row>
    <row r="270" ht="12.75" customHeight="1">
      <c r="A270" s="21"/>
      <c r="C270" s="21"/>
    </row>
    <row r="271" ht="12.75" customHeight="1">
      <c r="A271" s="21"/>
      <c r="C271" s="21"/>
    </row>
    <row r="272" ht="12.75" customHeight="1">
      <c r="A272" s="21"/>
      <c r="C272" s="21"/>
    </row>
    <row r="273" ht="12.75" customHeight="1">
      <c r="A273" s="21"/>
      <c r="C273" s="21"/>
    </row>
    <row r="274" ht="12.75" customHeight="1">
      <c r="A274" s="21"/>
      <c r="C274" s="21"/>
    </row>
    <row r="275" ht="12.75" customHeight="1">
      <c r="A275" s="21"/>
      <c r="C275" s="21"/>
    </row>
    <row r="276" ht="12.75" customHeight="1">
      <c r="A276" s="21"/>
      <c r="C276" s="21"/>
    </row>
    <row r="277" ht="12.75" customHeight="1">
      <c r="A277" s="21"/>
      <c r="C277" s="21"/>
    </row>
    <row r="278" ht="12.75" customHeight="1">
      <c r="A278" s="21"/>
      <c r="C278" s="21"/>
    </row>
    <row r="279" ht="12.75" customHeight="1">
      <c r="A279" s="21"/>
      <c r="C279" s="21"/>
    </row>
    <row r="280" ht="12.75" customHeight="1">
      <c r="A280" s="21"/>
      <c r="C280" s="21"/>
    </row>
    <row r="281" ht="12.75" customHeight="1">
      <c r="A281" s="21"/>
      <c r="C281" s="21"/>
    </row>
    <row r="282" ht="12.75" customHeight="1">
      <c r="A282" s="21"/>
      <c r="C282" s="21"/>
    </row>
    <row r="283" ht="12.75" customHeight="1">
      <c r="A283" s="21"/>
      <c r="C283" s="21"/>
    </row>
    <row r="284" ht="12.75" customHeight="1">
      <c r="A284" s="21"/>
      <c r="C284" s="21"/>
    </row>
    <row r="285" ht="12.75" customHeight="1">
      <c r="A285" s="21"/>
      <c r="C285" s="21"/>
    </row>
    <row r="286" ht="12.75" customHeight="1">
      <c r="A286" s="21"/>
      <c r="C286" s="21"/>
    </row>
    <row r="287" ht="12.75" customHeight="1">
      <c r="A287" s="21"/>
      <c r="C287" s="21"/>
    </row>
    <row r="288" ht="12.75" customHeight="1">
      <c r="A288" s="21"/>
      <c r="C288" s="21"/>
    </row>
    <row r="289" ht="12.75" customHeight="1">
      <c r="A289" s="21"/>
      <c r="C289" s="21"/>
    </row>
    <row r="290" ht="12.75" customHeight="1">
      <c r="A290" s="21"/>
      <c r="C290" s="21"/>
    </row>
    <row r="291" ht="12.75" customHeight="1">
      <c r="A291" s="21"/>
      <c r="C291" s="21"/>
    </row>
    <row r="292" ht="12.75" customHeight="1">
      <c r="A292" s="21"/>
      <c r="C292" s="21"/>
    </row>
    <row r="293" ht="12.75" customHeight="1">
      <c r="A293" s="21"/>
      <c r="C293" s="21"/>
    </row>
    <row r="294" ht="12.75" customHeight="1">
      <c r="A294" s="21"/>
      <c r="C294" s="21"/>
    </row>
    <row r="295" ht="12.75" customHeight="1">
      <c r="A295" s="21"/>
      <c r="C295" s="21"/>
    </row>
    <row r="296" ht="12.75" customHeight="1">
      <c r="A296" s="21"/>
      <c r="C296" s="21"/>
    </row>
    <row r="297" ht="12.75" customHeight="1">
      <c r="A297" s="21"/>
      <c r="C297" s="21"/>
    </row>
    <row r="298" ht="12.75" customHeight="1">
      <c r="A298" s="21"/>
      <c r="C298" s="21"/>
    </row>
    <row r="299" ht="12.75" customHeight="1">
      <c r="A299" s="21"/>
      <c r="C299" s="21"/>
    </row>
    <row r="300" ht="12.75" customHeight="1">
      <c r="A300" s="21"/>
      <c r="C300" s="21"/>
    </row>
    <row r="301" ht="12.75" customHeight="1">
      <c r="A301" s="21"/>
      <c r="C301" s="21"/>
    </row>
    <row r="302" ht="12.75" customHeight="1">
      <c r="A302" s="21"/>
      <c r="C302" s="21"/>
    </row>
    <row r="303" ht="12.75" customHeight="1">
      <c r="A303" s="21"/>
      <c r="C303" s="21"/>
    </row>
    <row r="304" ht="12.75" customHeight="1">
      <c r="A304" s="21"/>
      <c r="C304" s="21"/>
    </row>
    <row r="305" ht="12.75" customHeight="1">
      <c r="A305" s="21"/>
      <c r="C305" s="21"/>
    </row>
    <row r="306" ht="12.75" customHeight="1">
      <c r="A306" s="21"/>
      <c r="C306" s="21"/>
    </row>
    <row r="307" ht="12.75" customHeight="1">
      <c r="A307" s="21"/>
      <c r="C307" s="21"/>
    </row>
    <row r="308" ht="12.75" customHeight="1">
      <c r="A308" s="21"/>
      <c r="C308" s="21"/>
    </row>
    <row r="309" ht="12.75" customHeight="1">
      <c r="A309" s="21"/>
      <c r="C309" s="21"/>
    </row>
    <row r="310" ht="12.75" customHeight="1">
      <c r="A310" s="21"/>
      <c r="C310" s="21"/>
    </row>
    <row r="311" ht="12.75" customHeight="1">
      <c r="A311" s="21"/>
      <c r="C311" s="21"/>
    </row>
    <row r="312" ht="12.75" customHeight="1">
      <c r="A312" s="21"/>
      <c r="C312" s="21"/>
    </row>
    <row r="313" ht="12.75" customHeight="1">
      <c r="A313" s="21"/>
      <c r="C313" s="21"/>
    </row>
    <row r="314" ht="12.75" customHeight="1">
      <c r="A314" s="21"/>
      <c r="C314" s="21"/>
    </row>
    <row r="315" ht="12.75" customHeight="1">
      <c r="A315" s="21"/>
      <c r="C315" s="21"/>
    </row>
    <row r="316" ht="12.75" customHeight="1">
      <c r="A316" s="21"/>
      <c r="C316" s="21"/>
    </row>
    <row r="317" ht="12.75" customHeight="1">
      <c r="A317" s="21"/>
      <c r="C317" s="21"/>
    </row>
    <row r="318" ht="12.75" customHeight="1">
      <c r="A318" s="21"/>
      <c r="C318" s="21"/>
    </row>
    <row r="319" ht="12.75" customHeight="1">
      <c r="A319" s="21"/>
      <c r="C319" s="21"/>
    </row>
    <row r="320" ht="12.75" customHeight="1">
      <c r="A320" s="21"/>
      <c r="C320" s="21"/>
    </row>
    <row r="321" ht="12.75" customHeight="1">
      <c r="A321" s="21"/>
      <c r="C321" s="21"/>
    </row>
    <row r="322" ht="12.75" customHeight="1">
      <c r="A322" s="21"/>
      <c r="C322" s="21"/>
    </row>
    <row r="323" ht="12.75" customHeight="1">
      <c r="A323" s="21"/>
      <c r="C323" s="21"/>
    </row>
    <row r="324" ht="12.75" customHeight="1">
      <c r="A324" s="21"/>
      <c r="C324" s="21"/>
    </row>
    <row r="325" ht="12.75" customHeight="1">
      <c r="A325" s="21"/>
      <c r="C325" s="21"/>
    </row>
    <row r="326" ht="12.75" customHeight="1">
      <c r="A326" s="21"/>
      <c r="C326" s="21"/>
    </row>
    <row r="327" ht="12.75" customHeight="1">
      <c r="A327" s="21"/>
      <c r="C327" s="21"/>
    </row>
    <row r="328" ht="12.75" customHeight="1">
      <c r="A328" s="21"/>
      <c r="C328" s="21"/>
    </row>
    <row r="329" ht="12.75" customHeight="1">
      <c r="A329" s="21"/>
      <c r="C329" s="21"/>
    </row>
    <row r="330" ht="12.75" customHeight="1">
      <c r="A330" s="21"/>
      <c r="C330" s="21"/>
    </row>
    <row r="331" ht="12.75" customHeight="1">
      <c r="A331" s="21"/>
      <c r="C331" s="21"/>
    </row>
    <row r="332" ht="12.75" customHeight="1">
      <c r="A332" s="21"/>
      <c r="C332" s="21"/>
    </row>
    <row r="333" ht="12.75" customHeight="1">
      <c r="A333" s="21"/>
      <c r="C333" s="21"/>
    </row>
    <row r="334" ht="12.75" customHeight="1">
      <c r="A334" s="21"/>
      <c r="C334" s="21"/>
    </row>
    <row r="335" ht="12.75" customHeight="1">
      <c r="A335" s="21"/>
      <c r="C335" s="21"/>
    </row>
    <row r="336" ht="12.75" customHeight="1">
      <c r="A336" s="21"/>
      <c r="C336" s="21"/>
    </row>
    <row r="337" ht="12.75" customHeight="1">
      <c r="A337" s="21"/>
      <c r="C337" s="21"/>
    </row>
    <row r="338" ht="12.75" customHeight="1">
      <c r="A338" s="21"/>
      <c r="C338" s="21"/>
    </row>
    <row r="339" ht="12.75" customHeight="1">
      <c r="A339" s="21"/>
      <c r="C339" s="21"/>
    </row>
    <row r="340" ht="12.75" customHeight="1">
      <c r="A340" s="21"/>
      <c r="C340" s="21"/>
    </row>
    <row r="341" ht="12.75" customHeight="1">
      <c r="A341" s="21"/>
      <c r="C341" s="21"/>
    </row>
    <row r="342" ht="12.75" customHeight="1">
      <c r="A342" s="21"/>
      <c r="C342" s="21"/>
    </row>
    <row r="343" ht="12.75" customHeight="1">
      <c r="A343" s="21"/>
      <c r="C343" s="21"/>
    </row>
    <row r="344" ht="12.75" customHeight="1">
      <c r="A344" s="21"/>
      <c r="C344" s="21"/>
    </row>
    <row r="345" ht="12.75" customHeight="1">
      <c r="A345" s="21"/>
      <c r="C345" s="21"/>
    </row>
    <row r="346" ht="12.75" customHeight="1">
      <c r="A346" s="21"/>
      <c r="C346" s="21"/>
    </row>
    <row r="347" ht="12.75" customHeight="1">
      <c r="A347" s="21"/>
      <c r="C347" s="21"/>
    </row>
    <row r="348" ht="12.75" customHeight="1">
      <c r="A348" s="21"/>
      <c r="C348" s="21"/>
    </row>
    <row r="349" ht="12.75" customHeight="1">
      <c r="A349" s="21"/>
      <c r="C349" s="21"/>
    </row>
    <row r="350" ht="12.75" customHeight="1">
      <c r="A350" s="21"/>
      <c r="C350" s="21"/>
    </row>
    <row r="351" ht="12.75" customHeight="1">
      <c r="A351" s="21"/>
      <c r="C351" s="21"/>
    </row>
    <row r="352" ht="12.75" customHeight="1">
      <c r="A352" s="21"/>
      <c r="C352" s="21"/>
    </row>
    <row r="353" ht="12.75" customHeight="1">
      <c r="A353" s="21"/>
      <c r="C353" s="21"/>
    </row>
    <row r="354" ht="12.75" customHeight="1">
      <c r="A354" s="21"/>
      <c r="C354" s="21"/>
    </row>
    <row r="355" ht="12.75" customHeight="1">
      <c r="A355" s="21"/>
      <c r="C355" s="21"/>
    </row>
    <row r="356" ht="12.75" customHeight="1">
      <c r="A356" s="21"/>
      <c r="C356" s="21"/>
    </row>
    <row r="357" ht="12.75" customHeight="1">
      <c r="A357" s="21"/>
      <c r="C357" s="21"/>
    </row>
    <row r="358" ht="12.75" customHeight="1">
      <c r="A358" s="21"/>
      <c r="C358" s="21"/>
    </row>
    <row r="359" ht="12.75" customHeight="1">
      <c r="A359" s="21"/>
      <c r="C359" s="21"/>
    </row>
    <row r="360" ht="12.75" customHeight="1">
      <c r="A360" s="21"/>
      <c r="C360" s="21"/>
    </row>
    <row r="361" ht="12.75" customHeight="1">
      <c r="A361" s="21"/>
      <c r="C361" s="21"/>
    </row>
    <row r="362" ht="12.75" customHeight="1">
      <c r="A362" s="21"/>
      <c r="C362" s="21"/>
    </row>
    <row r="363" ht="12.75" customHeight="1">
      <c r="A363" s="21"/>
      <c r="C363" s="21"/>
    </row>
    <row r="364" ht="12.75" customHeight="1">
      <c r="A364" s="21"/>
      <c r="C364" s="21"/>
    </row>
    <row r="365" ht="12.75" customHeight="1">
      <c r="A365" s="21"/>
      <c r="C365" s="21"/>
    </row>
    <row r="366" ht="12.75" customHeight="1">
      <c r="A366" s="21"/>
      <c r="C366" s="21"/>
    </row>
    <row r="367" ht="12.75" customHeight="1">
      <c r="A367" s="21"/>
      <c r="C367" s="21"/>
    </row>
    <row r="368" ht="12.75" customHeight="1">
      <c r="A368" s="21"/>
      <c r="C368" s="21"/>
    </row>
    <row r="369" ht="12.75" customHeight="1">
      <c r="A369" s="21"/>
      <c r="C369" s="21"/>
    </row>
    <row r="370" ht="12.75" customHeight="1">
      <c r="A370" s="21"/>
      <c r="C370" s="21"/>
    </row>
    <row r="371" ht="12.75" customHeight="1">
      <c r="A371" s="21"/>
      <c r="C371" s="21"/>
    </row>
    <row r="372" ht="12.75" customHeight="1">
      <c r="A372" s="21"/>
      <c r="C372" s="21"/>
    </row>
    <row r="373" ht="12.75" customHeight="1">
      <c r="A373" s="21"/>
      <c r="C373" s="21"/>
    </row>
    <row r="374" ht="12.75" customHeight="1">
      <c r="A374" s="21"/>
      <c r="C374" s="21"/>
    </row>
    <row r="375" ht="12.75" customHeight="1">
      <c r="A375" s="21"/>
      <c r="C375" s="21"/>
    </row>
    <row r="376" ht="12.75" customHeight="1">
      <c r="A376" s="21"/>
      <c r="C376" s="21"/>
    </row>
    <row r="377" ht="12.75" customHeight="1">
      <c r="A377" s="21"/>
      <c r="C377" s="21"/>
    </row>
    <row r="378" ht="12.75" customHeight="1">
      <c r="A378" s="21"/>
      <c r="C378" s="21"/>
    </row>
    <row r="379" ht="12.75" customHeight="1">
      <c r="A379" s="21"/>
      <c r="C379" s="21"/>
    </row>
    <row r="380" ht="12.75" customHeight="1">
      <c r="A380" s="21"/>
      <c r="C380" s="21"/>
    </row>
    <row r="381" ht="12.75" customHeight="1">
      <c r="A381" s="21"/>
      <c r="C381" s="21"/>
    </row>
    <row r="382" ht="12.75" customHeight="1">
      <c r="A382" s="21"/>
      <c r="C382" s="21"/>
    </row>
    <row r="383" ht="12.75" customHeight="1">
      <c r="A383" s="21"/>
      <c r="C383" s="21"/>
    </row>
    <row r="384" ht="12.75" customHeight="1">
      <c r="A384" s="21"/>
      <c r="C384" s="21"/>
    </row>
    <row r="385" ht="12.75" customHeight="1">
      <c r="A385" s="21"/>
      <c r="C385" s="21"/>
    </row>
    <row r="386" ht="12.75" customHeight="1">
      <c r="A386" s="21"/>
      <c r="C386" s="21"/>
    </row>
    <row r="387" ht="12.75" customHeight="1">
      <c r="A387" s="21"/>
      <c r="C387" s="21"/>
    </row>
    <row r="388" ht="12.75" customHeight="1">
      <c r="A388" s="21"/>
      <c r="C388" s="21"/>
    </row>
    <row r="389" ht="12.75" customHeight="1">
      <c r="A389" s="21"/>
      <c r="C389" s="21"/>
    </row>
    <row r="390" ht="12.75" customHeight="1">
      <c r="A390" s="21"/>
      <c r="C390" s="21"/>
    </row>
    <row r="391" ht="12.75" customHeight="1">
      <c r="A391" s="21"/>
      <c r="C391" s="21"/>
    </row>
    <row r="392" ht="12.75" customHeight="1">
      <c r="A392" s="21"/>
      <c r="C392" s="21"/>
    </row>
    <row r="393" ht="12.75" customHeight="1">
      <c r="A393" s="21"/>
      <c r="C393" s="21"/>
    </row>
    <row r="394" ht="12.75" customHeight="1">
      <c r="A394" s="21"/>
      <c r="C394" s="21"/>
    </row>
    <row r="395" ht="12.75" customHeight="1">
      <c r="A395" s="21"/>
      <c r="C395" s="21"/>
    </row>
    <row r="396" ht="12.75" customHeight="1">
      <c r="A396" s="21"/>
      <c r="C396" s="21"/>
    </row>
    <row r="397" ht="12.75" customHeight="1">
      <c r="A397" s="21"/>
      <c r="C397" s="21"/>
    </row>
    <row r="398" ht="12.75" customHeight="1">
      <c r="A398" s="21"/>
      <c r="C398" s="21"/>
    </row>
    <row r="399" ht="12.75" customHeight="1">
      <c r="A399" s="21"/>
      <c r="C399" s="21"/>
    </row>
    <row r="400" ht="12.75" customHeight="1">
      <c r="A400" s="21"/>
      <c r="C400" s="21"/>
    </row>
    <row r="401" ht="12.75" customHeight="1">
      <c r="A401" s="21"/>
      <c r="C401" s="21"/>
    </row>
    <row r="402" ht="12.75" customHeight="1">
      <c r="A402" s="21"/>
      <c r="C402" s="21"/>
    </row>
    <row r="403" ht="12.75" customHeight="1">
      <c r="A403" s="21"/>
      <c r="C403" s="21"/>
    </row>
    <row r="404" ht="12.75" customHeight="1">
      <c r="A404" s="21"/>
      <c r="C404" s="21"/>
    </row>
    <row r="405" ht="12.75" customHeight="1">
      <c r="A405" s="21"/>
      <c r="C405" s="21"/>
    </row>
    <row r="406" ht="12.75" customHeight="1">
      <c r="A406" s="21"/>
      <c r="C406" s="21"/>
    </row>
    <row r="407" ht="12.75" customHeight="1">
      <c r="A407" s="21"/>
      <c r="C407" s="21"/>
    </row>
    <row r="408" ht="12.75" customHeight="1">
      <c r="A408" s="21"/>
      <c r="C408" s="21"/>
    </row>
    <row r="409" ht="12.75" customHeight="1">
      <c r="A409" s="21"/>
      <c r="C409" s="21"/>
    </row>
    <row r="410" ht="12.75" customHeight="1">
      <c r="A410" s="21"/>
      <c r="C410" s="21"/>
    </row>
    <row r="411" ht="12.75" customHeight="1">
      <c r="A411" s="21"/>
      <c r="C411" s="21"/>
    </row>
    <row r="412" ht="12.75" customHeight="1">
      <c r="A412" s="21"/>
      <c r="C412" s="21"/>
    </row>
    <row r="413" ht="12.75" customHeight="1">
      <c r="A413" s="21"/>
      <c r="C413" s="21"/>
    </row>
    <row r="414" ht="12.75" customHeight="1">
      <c r="A414" s="21"/>
      <c r="C414" s="21"/>
    </row>
    <row r="415" ht="12.75" customHeight="1">
      <c r="A415" s="21"/>
      <c r="C415" s="21"/>
    </row>
    <row r="416" ht="12.75" customHeight="1">
      <c r="A416" s="21"/>
      <c r="C416" s="21"/>
    </row>
    <row r="417" ht="12.75" customHeight="1">
      <c r="A417" s="21"/>
      <c r="C417" s="21"/>
    </row>
    <row r="418" ht="12.75" customHeight="1">
      <c r="A418" s="21"/>
      <c r="C418" s="21"/>
    </row>
    <row r="419" ht="12.75" customHeight="1">
      <c r="A419" s="21"/>
      <c r="C419" s="21"/>
    </row>
    <row r="420" ht="12.75" customHeight="1">
      <c r="A420" s="21"/>
      <c r="C420" s="21"/>
    </row>
    <row r="421" ht="12.75" customHeight="1">
      <c r="A421" s="21"/>
      <c r="C421" s="21"/>
    </row>
    <row r="422" ht="12.75" customHeight="1">
      <c r="A422" s="21"/>
      <c r="C422" s="21"/>
    </row>
    <row r="423" ht="12.75" customHeight="1">
      <c r="A423" s="21"/>
      <c r="C423" s="21"/>
    </row>
    <row r="424" ht="12.75" customHeight="1">
      <c r="A424" s="21"/>
      <c r="C424" s="21"/>
    </row>
    <row r="425" ht="12.75" customHeight="1">
      <c r="A425" s="21"/>
      <c r="C425" s="21"/>
    </row>
    <row r="426" ht="12.75" customHeight="1">
      <c r="A426" s="21"/>
      <c r="C426" s="21"/>
    </row>
    <row r="427" ht="12.75" customHeight="1">
      <c r="A427" s="21"/>
      <c r="C427" s="21"/>
    </row>
    <row r="428" ht="12.75" customHeight="1">
      <c r="A428" s="21"/>
      <c r="C428" s="21"/>
    </row>
    <row r="429" ht="12.75" customHeight="1">
      <c r="A429" s="21"/>
      <c r="C429" s="21"/>
    </row>
    <row r="430" ht="12.75" customHeight="1">
      <c r="A430" s="21"/>
      <c r="C430" s="21"/>
    </row>
    <row r="431" ht="12.75" customHeight="1">
      <c r="A431" s="21"/>
      <c r="C431" s="21"/>
    </row>
    <row r="432" ht="12.75" customHeight="1">
      <c r="A432" s="21"/>
      <c r="C432" s="21"/>
    </row>
    <row r="433" ht="12.75" customHeight="1">
      <c r="A433" s="21"/>
      <c r="C433" s="21"/>
    </row>
    <row r="434" ht="12.75" customHeight="1">
      <c r="A434" s="21"/>
      <c r="C434" s="21"/>
    </row>
    <row r="435" ht="12.75" customHeight="1">
      <c r="A435" s="21"/>
      <c r="C435" s="21"/>
    </row>
    <row r="436" ht="12.75" customHeight="1">
      <c r="A436" s="21"/>
      <c r="C436" s="21"/>
    </row>
    <row r="437" ht="12.75" customHeight="1">
      <c r="A437" s="21"/>
      <c r="C437" s="21"/>
    </row>
    <row r="438" ht="12.75" customHeight="1">
      <c r="A438" s="21"/>
      <c r="C438" s="21"/>
    </row>
    <row r="439" ht="12.75" customHeight="1">
      <c r="A439" s="21"/>
      <c r="C439" s="21"/>
    </row>
    <row r="440" ht="12.75" customHeight="1">
      <c r="A440" s="21"/>
      <c r="C440" s="21"/>
    </row>
    <row r="441" ht="12.75" customHeight="1">
      <c r="A441" s="21"/>
      <c r="C441" s="21"/>
    </row>
    <row r="442" ht="12.75" customHeight="1">
      <c r="A442" s="21"/>
      <c r="C442" s="21"/>
    </row>
    <row r="443" ht="12.75" customHeight="1">
      <c r="A443" s="21"/>
      <c r="C443" s="21"/>
    </row>
    <row r="444" ht="12.75" customHeight="1">
      <c r="A444" s="21"/>
      <c r="C444" s="21"/>
    </row>
    <row r="445" ht="12.75" customHeight="1">
      <c r="A445" s="21"/>
      <c r="C445" s="21"/>
    </row>
    <row r="446" ht="12.75" customHeight="1">
      <c r="A446" s="21"/>
      <c r="C446" s="21"/>
    </row>
    <row r="447" ht="12.75" customHeight="1">
      <c r="A447" s="21"/>
      <c r="C447" s="21"/>
    </row>
    <row r="448" ht="12.75" customHeight="1">
      <c r="A448" s="21"/>
      <c r="C448" s="21"/>
    </row>
    <row r="449" ht="12.75" customHeight="1">
      <c r="A449" s="21"/>
      <c r="C449" s="21"/>
    </row>
    <row r="450" ht="12.75" customHeight="1">
      <c r="A450" s="21"/>
      <c r="C450" s="21"/>
    </row>
    <row r="451" ht="12.75" customHeight="1">
      <c r="A451" s="21"/>
      <c r="C451" s="21"/>
    </row>
    <row r="452" ht="12.75" customHeight="1">
      <c r="A452" s="21"/>
      <c r="C452" s="21"/>
    </row>
    <row r="453" ht="12.75" customHeight="1">
      <c r="A453" s="21"/>
      <c r="C453" s="21"/>
    </row>
    <row r="454" ht="12.75" customHeight="1">
      <c r="A454" s="21"/>
      <c r="C454" s="21"/>
    </row>
    <row r="455" ht="12.75" customHeight="1">
      <c r="A455" s="21"/>
      <c r="C455" s="21"/>
    </row>
    <row r="456" ht="12.75" customHeight="1">
      <c r="A456" s="21"/>
      <c r="C456" s="21"/>
    </row>
    <row r="457" ht="12.75" customHeight="1">
      <c r="A457" s="21"/>
      <c r="C457" s="21"/>
    </row>
    <row r="458" ht="12.75" customHeight="1">
      <c r="A458" s="21"/>
      <c r="C458" s="21"/>
    </row>
    <row r="459" ht="12.75" customHeight="1">
      <c r="A459" s="21"/>
      <c r="C459" s="21"/>
    </row>
    <row r="460" ht="12.75" customHeight="1">
      <c r="A460" s="21"/>
      <c r="C460" s="21"/>
    </row>
    <row r="461" ht="12.75" customHeight="1">
      <c r="A461" s="21"/>
      <c r="C461" s="21"/>
    </row>
    <row r="462" ht="12.75" customHeight="1">
      <c r="A462" s="21"/>
      <c r="C462" s="21"/>
    </row>
    <row r="463" ht="12.75" customHeight="1">
      <c r="A463" s="21"/>
      <c r="C463" s="21"/>
    </row>
    <row r="464" ht="12.75" customHeight="1">
      <c r="A464" s="21"/>
      <c r="C464" s="21"/>
    </row>
    <row r="465" ht="12.75" customHeight="1">
      <c r="A465" s="21"/>
      <c r="C465" s="21"/>
    </row>
    <row r="466" ht="12.75" customHeight="1">
      <c r="A466" s="21"/>
      <c r="C466" s="21"/>
    </row>
    <row r="467" ht="12.75" customHeight="1">
      <c r="A467" s="21"/>
      <c r="C467" s="21"/>
    </row>
    <row r="468" ht="12.75" customHeight="1">
      <c r="A468" s="21"/>
      <c r="C468" s="21"/>
    </row>
    <row r="469" ht="12.75" customHeight="1">
      <c r="A469" s="21"/>
      <c r="C469" s="21"/>
    </row>
    <row r="470" ht="12.75" customHeight="1">
      <c r="A470" s="21"/>
      <c r="C470" s="21"/>
    </row>
    <row r="471" ht="12.75" customHeight="1">
      <c r="A471" s="21"/>
      <c r="C471" s="21"/>
    </row>
    <row r="472" ht="12.75" customHeight="1">
      <c r="A472" s="21"/>
      <c r="C472" s="21"/>
    </row>
    <row r="473" ht="12.75" customHeight="1">
      <c r="A473" s="21"/>
      <c r="C473" s="21"/>
    </row>
    <row r="474" ht="12.75" customHeight="1">
      <c r="A474" s="21"/>
      <c r="C474" s="21"/>
    </row>
    <row r="475" ht="12.75" customHeight="1">
      <c r="A475" s="21"/>
      <c r="C475" s="21"/>
    </row>
    <row r="476" ht="12.75" customHeight="1">
      <c r="A476" s="21"/>
      <c r="C476" s="21"/>
    </row>
    <row r="477" ht="12.75" customHeight="1">
      <c r="A477" s="21"/>
      <c r="C477" s="21"/>
    </row>
    <row r="478" ht="12.75" customHeight="1">
      <c r="A478" s="21"/>
      <c r="C478" s="21"/>
    </row>
    <row r="479" ht="12.75" customHeight="1">
      <c r="A479" s="21"/>
      <c r="C479" s="21"/>
    </row>
    <row r="480" ht="12.75" customHeight="1">
      <c r="A480" s="21"/>
      <c r="C480" s="21"/>
    </row>
    <row r="481" ht="12.75" customHeight="1">
      <c r="A481" s="21"/>
      <c r="C481" s="21"/>
    </row>
    <row r="482" ht="12.75" customHeight="1">
      <c r="A482" s="21"/>
      <c r="C482" s="21"/>
    </row>
    <row r="483" ht="12.75" customHeight="1">
      <c r="A483" s="21"/>
      <c r="C483" s="21"/>
    </row>
    <row r="484" ht="12.75" customHeight="1">
      <c r="A484" s="21"/>
      <c r="C484" s="21"/>
    </row>
    <row r="485" ht="12.75" customHeight="1">
      <c r="A485" s="21"/>
      <c r="C485" s="21"/>
    </row>
    <row r="486" ht="12.75" customHeight="1">
      <c r="A486" s="21"/>
      <c r="C486" s="21"/>
    </row>
    <row r="487" ht="12.75" customHeight="1">
      <c r="A487" s="21"/>
      <c r="C487" s="21"/>
    </row>
    <row r="488" ht="12.75" customHeight="1">
      <c r="A488" s="21"/>
      <c r="C488" s="21"/>
    </row>
    <row r="489" ht="12.75" customHeight="1">
      <c r="A489" s="21"/>
      <c r="C489" s="21"/>
    </row>
    <row r="490" ht="12.75" customHeight="1">
      <c r="A490" s="21"/>
      <c r="C490" s="21"/>
    </row>
    <row r="491" ht="12.75" customHeight="1">
      <c r="A491" s="21"/>
      <c r="C491" s="21"/>
    </row>
    <row r="492" ht="12.75" customHeight="1">
      <c r="A492" s="21"/>
      <c r="C492" s="21"/>
    </row>
    <row r="493" ht="12.75" customHeight="1">
      <c r="A493" s="21"/>
      <c r="C493" s="21"/>
    </row>
    <row r="494" ht="12.75" customHeight="1">
      <c r="A494" s="21"/>
      <c r="C494" s="21"/>
    </row>
    <row r="495" ht="12.75" customHeight="1">
      <c r="A495" s="21"/>
      <c r="C495" s="21"/>
    </row>
    <row r="496" ht="12.75" customHeight="1">
      <c r="A496" s="21"/>
      <c r="C496" s="21"/>
    </row>
    <row r="497" ht="12.75" customHeight="1">
      <c r="A497" s="21"/>
      <c r="C497" s="21"/>
    </row>
    <row r="498" ht="12.75" customHeight="1">
      <c r="A498" s="21"/>
      <c r="C498" s="21"/>
    </row>
    <row r="499" ht="12.75" customHeight="1">
      <c r="A499" s="21"/>
      <c r="C499" s="21"/>
    </row>
    <row r="500" ht="12.75" customHeight="1">
      <c r="A500" s="21"/>
      <c r="C500" s="21"/>
    </row>
    <row r="501" ht="12.75" customHeight="1">
      <c r="A501" s="21"/>
      <c r="C501" s="21"/>
    </row>
    <row r="502" ht="12.75" customHeight="1">
      <c r="A502" s="21"/>
      <c r="C502" s="21"/>
    </row>
    <row r="503" ht="12.75" customHeight="1">
      <c r="A503" s="21"/>
      <c r="C503" s="21"/>
    </row>
    <row r="504" ht="12.75" customHeight="1">
      <c r="A504" s="21"/>
      <c r="C504" s="21"/>
    </row>
    <row r="505" ht="12.75" customHeight="1">
      <c r="A505" s="21"/>
      <c r="C505" s="21"/>
    </row>
    <row r="506" ht="12.75" customHeight="1">
      <c r="A506" s="21"/>
      <c r="C506" s="21"/>
    </row>
    <row r="507" ht="12.75" customHeight="1">
      <c r="A507" s="21"/>
      <c r="C507" s="21"/>
    </row>
    <row r="508" ht="12.75" customHeight="1">
      <c r="A508" s="21"/>
      <c r="C508" s="21"/>
    </row>
    <row r="509" ht="12.75" customHeight="1">
      <c r="A509" s="21"/>
      <c r="C509" s="21"/>
    </row>
    <row r="510" ht="12.75" customHeight="1">
      <c r="A510" s="21"/>
      <c r="C510" s="21"/>
    </row>
    <row r="511" ht="12.75" customHeight="1">
      <c r="A511" s="21"/>
      <c r="C511" s="21"/>
    </row>
    <row r="512" ht="12.75" customHeight="1">
      <c r="A512" s="21"/>
      <c r="C512" s="21"/>
    </row>
    <row r="513" ht="12.75" customHeight="1">
      <c r="A513" s="21"/>
      <c r="C513" s="21"/>
    </row>
    <row r="514" ht="12.75" customHeight="1">
      <c r="A514" s="21"/>
      <c r="C514" s="21"/>
    </row>
    <row r="515" ht="12.75" customHeight="1">
      <c r="A515" s="21"/>
      <c r="C515" s="21"/>
    </row>
    <row r="516" ht="12.75" customHeight="1">
      <c r="A516" s="21"/>
      <c r="C516" s="21"/>
    </row>
    <row r="517" ht="12.75" customHeight="1">
      <c r="A517" s="21"/>
      <c r="C517" s="21"/>
    </row>
    <row r="518" ht="12.75" customHeight="1">
      <c r="A518" s="21"/>
      <c r="C518" s="21"/>
    </row>
    <row r="519" ht="12.75" customHeight="1">
      <c r="A519" s="21"/>
      <c r="C519" s="21"/>
    </row>
    <row r="520" ht="12.75" customHeight="1">
      <c r="A520" s="21"/>
      <c r="C520" s="21"/>
    </row>
    <row r="521" ht="12.75" customHeight="1">
      <c r="A521" s="21"/>
      <c r="C521" s="21"/>
    </row>
    <row r="522" ht="12.75" customHeight="1">
      <c r="A522" s="21"/>
      <c r="C522" s="21"/>
    </row>
    <row r="523" ht="12.75" customHeight="1">
      <c r="A523" s="21"/>
      <c r="C523" s="21"/>
    </row>
    <row r="524" ht="12.75" customHeight="1">
      <c r="A524" s="21"/>
      <c r="C524" s="21"/>
    </row>
    <row r="525" ht="12.75" customHeight="1">
      <c r="A525" s="21"/>
      <c r="C525" s="21"/>
    </row>
    <row r="526" ht="12.75" customHeight="1">
      <c r="A526" s="21"/>
      <c r="C526" s="21"/>
    </row>
    <row r="527" ht="12.75" customHeight="1">
      <c r="A527" s="21"/>
      <c r="C527" s="21"/>
    </row>
    <row r="528" ht="12.75" customHeight="1">
      <c r="A528" s="21"/>
      <c r="C528" s="21"/>
    </row>
    <row r="529" ht="12.75" customHeight="1">
      <c r="A529" s="21"/>
      <c r="C529" s="21"/>
    </row>
    <row r="530" ht="12.75" customHeight="1">
      <c r="A530" s="21"/>
      <c r="C530" s="21"/>
    </row>
    <row r="531" ht="12.75" customHeight="1">
      <c r="A531" s="21"/>
      <c r="C531" s="21"/>
    </row>
    <row r="532" ht="12.75" customHeight="1">
      <c r="A532" s="21"/>
      <c r="C532" s="21"/>
    </row>
    <row r="533" ht="12.75" customHeight="1">
      <c r="A533" s="21"/>
      <c r="C533" s="21"/>
    </row>
    <row r="534" ht="12.75" customHeight="1">
      <c r="A534" s="21"/>
      <c r="C534" s="21"/>
    </row>
    <row r="535" ht="12.75" customHeight="1">
      <c r="A535" s="21"/>
      <c r="C535" s="21"/>
    </row>
    <row r="536" ht="12.75" customHeight="1">
      <c r="A536" s="21"/>
      <c r="C536" s="21"/>
    </row>
    <row r="537" ht="12.75" customHeight="1">
      <c r="A537" s="21"/>
      <c r="C537" s="21"/>
    </row>
    <row r="538" ht="12.75" customHeight="1">
      <c r="A538" s="21"/>
      <c r="C538" s="21"/>
    </row>
    <row r="539" ht="12.75" customHeight="1">
      <c r="A539" s="21"/>
      <c r="C539" s="21"/>
    </row>
    <row r="540" ht="12.75" customHeight="1">
      <c r="A540" s="21"/>
      <c r="C540" s="21"/>
    </row>
    <row r="541" ht="12.75" customHeight="1">
      <c r="A541" s="21"/>
      <c r="C541" s="21"/>
    </row>
    <row r="542" ht="12.75" customHeight="1">
      <c r="A542" s="21"/>
      <c r="C542" s="21"/>
    </row>
    <row r="543" ht="12.75" customHeight="1">
      <c r="A543" s="21"/>
      <c r="C543" s="21"/>
    </row>
    <row r="544" ht="12.75" customHeight="1">
      <c r="A544" s="21"/>
      <c r="C544" s="21"/>
    </row>
    <row r="545" ht="12.75" customHeight="1">
      <c r="A545" s="21"/>
      <c r="C545" s="21"/>
    </row>
    <row r="546" ht="12.75" customHeight="1">
      <c r="A546" s="21"/>
      <c r="C546" s="21"/>
    </row>
    <row r="547" ht="12.75" customHeight="1">
      <c r="A547" s="21"/>
      <c r="C547" s="21"/>
    </row>
    <row r="548" ht="12.75" customHeight="1">
      <c r="A548" s="21"/>
      <c r="C548" s="21"/>
    </row>
    <row r="549" ht="12.75" customHeight="1">
      <c r="A549" s="21"/>
      <c r="C549" s="21"/>
    </row>
    <row r="550" ht="12.75" customHeight="1">
      <c r="A550" s="21"/>
      <c r="C550" s="21"/>
    </row>
    <row r="551" ht="12.75" customHeight="1">
      <c r="A551" s="21"/>
      <c r="C551" s="21"/>
    </row>
    <row r="552" ht="12.75" customHeight="1">
      <c r="A552" s="21"/>
      <c r="C552" s="21"/>
    </row>
    <row r="553" ht="12.75" customHeight="1">
      <c r="A553" s="21"/>
      <c r="C553" s="21"/>
    </row>
    <row r="554" ht="12.75" customHeight="1">
      <c r="A554" s="21"/>
      <c r="C554" s="21"/>
    </row>
    <row r="555" ht="12.75" customHeight="1">
      <c r="A555" s="21"/>
      <c r="C555" s="21"/>
    </row>
    <row r="556" ht="12.75" customHeight="1">
      <c r="A556" s="21"/>
      <c r="C556" s="21"/>
    </row>
    <row r="557" ht="12.75" customHeight="1">
      <c r="A557" s="21"/>
      <c r="C557" s="21"/>
    </row>
    <row r="558" ht="12.75" customHeight="1">
      <c r="A558" s="21"/>
      <c r="C558" s="21"/>
    </row>
    <row r="559" ht="12.75" customHeight="1">
      <c r="A559" s="21"/>
      <c r="C559" s="21"/>
    </row>
    <row r="560" ht="12.75" customHeight="1">
      <c r="A560" s="21"/>
      <c r="C560" s="21"/>
    </row>
    <row r="561" ht="12.75" customHeight="1">
      <c r="A561" s="21"/>
      <c r="C561" s="21"/>
    </row>
    <row r="562" ht="12.75" customHeight="1">
      <c r="A562" s="21"/>
      <c r="C562" s="21"/>
    </row>
    <row r="563" ht="12.75" customHeight="1">
      <c r="A563" s="21"/>
      <c r="C563" s="21"/>
    </row>
    <row r="564" ht="12.75" customHeight="1">
      <c r="A564" s="21"/>
      <c r="C564" s="21"/>
    </row>
    <row r="565" ht="12.75" customHeight="1">
      <c r="A565" s="21"/>
      <c r="C565" s="21"/>
    </row>
    <row r="566" ht="12.75" customHeight="1">
      <c r="A566" s="21"/>
      <c r="C566" s="21"/>
    </row>
    <row r="567" ht="12.75" customHeight="1">
      <c r="A567" s="21"/>
      <c r="C567" s="21"/>
    </row>
    <row r="568" ht="12.75" customHeight="1">
      <c r="A568" s="21"/>
      <c r="C568" s="21"/>
    </row>
    <row r="569" ht="12.75" customHeight="1">
      <c r="A569" s="21"/>
      <c r="C569" s="21"/>
    </row>
    <row r="570" ht="12.75" customHeight="1">
      <c r="A570" s="21"/>
      <c r="C570" s="21"/>
    </row>
    <row r="571" ht="12.75" customHeight="1">
      <c r="A571" s="21"/>
      <c r="C571" s="21"/>
    </row>
    <row r="572" ht="12.75" customHeight="1">
      <c r="A572" s="21"/>
      <c r="C572" s="21"/>
    </row>
    <row r="573" ht="12.75" customHeight="1">
      <c r="A573" s="21"/>
      <c r="C573" s="21"/>
    </row>
    <row r="574" ht="12.75" customHeight="1">
      <c r="A574" s="21"/>
      <c r="C574" s="21"/>
    </row>
    <row r="575" ht="12.75" customHeight="1">
      <c r="A575" s="21"/>
      <c r="C575" s="21"/>
    </row>
    <row r="576" ht="12.75" customHeight="1">
      <c r="A576" s="21"/>
      <c r="C576" s="21"/>
    </row>
    <row r="577" ht="12.75" customHeight="1">
      <c r="A577" s="21"/>
      <c r="C577" s="21"/>
    </row>
    <row r="578" ht="12.75" customHeight="1">
      <c r="A578" s="21"/>
      <c r="C578" s="21"/>
    </row>
    <row r="579" ht="12.75" customHeight="1">
      <c r="A579" s="21"/>
      <c r="C579" s="21"/>
    </row>
    <row r="580" ht="12.75" customHeight="1">
      <c r="A580" s="21"/>
      <c r="C580" s="21"/>
    </row>
    <row r="581" ht="12.75" customHeight="1">
      <c r="A581" s="21"/>
      <c r="C581" s="21"/>
    </row>
    <row r="582" ht="12.75" customHeight="1">
      <c r="A582" s="21"/>
      <c r="C582" s="21"/>
    </row>
    <row r="583" ht="12.75" customHeight="1">
      <c r="A583" s="21"/>
      <c r="C583" s="21"/>
    </row>
    <row r="584" ht="12.75" customHeight="1">
      <c r="A584" s="21"/>
      <c r="C584" s="21"/>
    </row>
    <row r="585" ht="12.75" customHeight="1">
      <c r="A585" s="21"/>
      <c r="C585" s="21"/>
    </row>
    <row r="586" ht="12.75" customHeight="1">
      <c r="A586" s="21"/>
      <c r="C586" s="21"/>
    </row>
    <row r="587" ht="12.75" customHeight="1">
      <c r="A587" s="21"/>
      <c r="C587" s="21"/>
    </row>
    <row r="588" ht="12.75" customHeight="1">
      <c r="A588" s="21"/>
      <c r="C588" s="21"/>
    </row>
    <row r="589" ht="12.75" customHeight="1">
      <c r="A589" s="21"/>
      <c r="C589" s="21"/>
    </row>
    <row r="590" ht="12.75" customHeight="1">
      <c r="A590" s="21"/>
      <c r="C590" s="21"/>
    </row>
    <row r="591" ht="12.75" customHeight="1">
      <c r="A591" s="21"/>
      <c r="C591" s="21"/>
    </row>
    <row r="592" ht="12.75" customHeight="1">
      <c r="A592" s="21"/>
      <c r="C592" s="21"/>
    </row>
    <row r="593" ht="12.75" customHeight="1">
      <c r="A593" s="21"/>
      <c r="C593" s="21"/>
    </row>
    <row r="594" ht="12.75" customHeight="1">
      <c r="A594" s="21"/>
      <c r="C594" s="21"/>
    </row>
    <row r="595" ht="12.75" customHeight="1">
      <c r="A595" s="21"/>
      <c r="C595" s="21"/>
    </row>
    <row r="596" ht="12.75" customHeight="1">
      <c r="A596" s="21"/>
      <c r="C596" s="21"/>
    </row>
    <row r="597" ht="12.75" customHeight="1">
      <c r="A597" s="21"/>
      <c r="C597" s="21"/>
    </row>
    <row r="598" ht="12.75" customHeight="1">
      <c r="A598" s="21"/>
      <c r="C598" s="21"/>
    </row>
    <row r="599" ht="12.75" customHeight="1">
      <c r="A599" s="21"/>
      <c r="C599" s="21"/>
    </row>
    <row r="600" ht="12.75" customHeight="1">
      <c r="A600" s="21"/>
      <c r="C600" s="21"/>
    </row>
    <row r="601" ht="12.75" customHeight="1">
      <c r="A601" s="21"/>
      <c r="C601" s="21"/>
    </row>
    <row r="602" ht="12.75" customHeight="1">
      <c r="A602" s="21"/>
      <c r="C602" s="21"/>
    </row>
    <row r="603" ht="12.75" customHeight="1">
      <c r="A603" s="21"/>
      <c r="C603" s="21"/>
    </row>
    <row r="604" ht="12.75" customHeight="1">
      <c r="A604" s="21"/>
      <c r="C604" s="21"/>
    </row>
    <row r="605" ht="12.75" customHeight="1">
      <c r="A605" s="21"/>
      <c r="C605" s="21"/>
    </row>
    <row r="606" ht="12.75" customHeight="1">
      <c r="A606" s="21"/>
      <c r="C606" s="21"/>
    </row>
    <row r="607" ht="12.75" customHeight="1">
      <c r="A607" s="21"/>
      <c r="C607" s="21"/>
    </row>
    <row r="608" ht="12.75" customHeight="1">
      <c r="A608" s="21"/>
      <c r="C608" s="21"/>
    </row>
    <row r="609" ht="12.75" customHeight="1">
      <c r="A609" s="21"/>
      <c r="C609" s="21"/>
    </row>
    <row r="610" ht="12.75" customHeight="1">
      <c r="A610" s="21"/>
      <c r="C610" s="21"/>
    </row>
    <row r="611" ht="12.75" customHeight="1">
      <c r="A611" s="21"/>
      <c r="C611" s="21"/>
    </row>
    <row r="612" ht="12.75" customHeight="1">
      <c r="A612" s="21"/>
      <c r="C612" s="21"/>
    </row>
    <row r="613" ht="12.75" customHeight="1">
      <c r="A613" s="21"/>
      <c r="C613" s="21"/>
    </row>
    <row r="614" ht="12.75" customHeight="1">
      <c r="A614" s="21"/>
      <c r="C614" s="21"/>
    </row>
    <row r="615" ht="12.75" customHeight="1">
      <c r="A615" s="21"/>
      <c r="C615" s="21"/>
    </row>
    <row r="616" ht="12.75" customHeight="1">
      <c r="A616" s="21"/>
      <c r="C616" s="21"/>
    </row>
    <row r="617" ht="12.75" customHeight="1">
      <c r="A617" s="21"/>
      <c r="C617" s="21"/>
    </row>
    <row r="618" ht="12.75" customHeight="1">
      <c r="A618" s="21"/>
      <c r="C618" s="21"/>
    </row>
    <row r="619" ht="12.75" customHeight="1">
      <c r="A619" s="21"/>
      <c r="C619" s="21"/>
    </row>
    <row r="620" ht="12.75" customHeight="1">
      <c r="A620" s="21"/>
      <c r="C620" s="21"/>
    </row>
    <row r="621" ht="12.75" customHeight="1">
      <c r="A621" s="21"/>
      <c r="C621" s="21"/>
    </row>
    <row r="622" ht="12.75" customHeight="1">
      <c r="A622" s="21"/>
      <c r="C622" s="21"/>
    </row>
    <row r="623" ht="12.75" customHeight="1">
      <c r="A623" s="21"/>
      <c r="C623" s="21"/>
    </row>
    <row r="624" ht="12.75" customHeight="1">
      <c r="A624" s="21"/>
      <c r="C624" s="21"/>
    </row>
    <row r="625" ht="12.75" customHeight="1">
      <c r="A625" s="21"/>
      <c r="C625" s="21"/>
    </row>
    <row r="626" ht="12.75" customHeight="1">
      <c r="A626" s="21"/>
      <c r="C626" s="21"/>
    </row>
    <row r="627" ht="12.75" customHeight="1">
      <c r="A627" s="21"/>
      <c r="C627" s="21"/>
    </row>
    <row r="628" ht="12.75" customHeight="1">
      <c r="A628" s="21"/>
      <c r="C628" s="21"/>
    </row>
    <row r="629" ht="12.75" customHeight="1">
      <c r="A629" s="21"/>
      <c r="C629" s="21"/>
    </row>
    <row r="630" ht="12.75" customHeight="1">
      <c r="A630" s="21"/>
      <c r="C630" s="21"/>
    </row>
    <row r="631" ht="12.75" customHeight="1">
      <c r="A631" s="21"/>
      <c r="C631" s="21"/>
    </row>
    <row r="632" ht="12.75" customHeight="1">
      <c r="A632" s="21"/>
      <c r="C632" s="21"/>
    </row>
    <row r="633" ht="12.75" customHeight="1">
      <c r="A633" s="21"/>
      <c r="C633" s="21"/>
    </row>
    <row r="634" ht="12.75" customHeight="1">
      <c r="A634" s="21"/>
      <c r="C634" s="21"/>
    </row>
    <row r="635" ht="12.75" customHeight="1">
      <c r="A635" s="21"/>
      <c r="C635" s="21"/>
    </row>
    <row r="636" ht="12.75" customHeight="1">
      <c r="A636" s="21"/>
      <c r="C636" s="21"/>
    </row>
    <row r="637" ht="12.75" customHeight="1">
      <c r="A637" s="21"/>
      <c r="C637" s="21"/>
    </row>
    <row r="638" ht="12.75" customHeight="1">
      <c r="A638" s="21"/>
      <c r="C638" s="21"/>
    </row>
    <row r="639" ht="12.75" customHeight="1">
      <c r="A639" s="21"/>
      <c r="C639" s="21"/>
    </row>
    <row r="640" ht="12.75" customHeight="1">
      <c r="A640" s="21"/>
      <c r="C640" s="21"/>
    </row>
    <row r="641" ht="12.75" customHeight="1">
      <c r="A641" s="21"/>
      <c r="C641" s="21"/>
    </row>
    <row r="642" ht="12.75" customHeight="1">
      <c r="A642" s="21"/>
      <c r="C642" s="21"/>
    </row>
    <row r="643" ht="12.75" customHeight="1">
      <c r="A643" s="21"/>
      <c r="C643" s="21"/>
    </row>
    <row r="644" ht="12.75" customHeight="1">
      <c r="A644" s="21"/>
      <c r="C644" s="21"/>
    </row>
    <row r="645" ht="12.75" customHeight="1">
      <c r="A645" s="21"/>
      <c r="C645" s="21"/>
    </row>
    <row r="646" ht="12.75" customHeight="1">
      <c r="A646" s="21"/>
      <c r="C646" s="21"/>
    </row>
    <row r="647" ht="12.75" customHeight="1">
      <c r="A647" s="21"/>
      <c r="C647" s="21"/>
    </row>
    <row r="648" ht="12.75" customHeight="1">
      <c r="A648" s="21"/>
      <c r="C648" s="21"/>
    </row>
    <row r="649" ht="12.75" customHeight="1">
      <c r="A649" s="21"/>
      <c r="C649" s="21"/>
    </row>
    <row r="650" ht="12.75" customHeight="1">
      <c r="A650" s="21"/>
      <c r="C650" s="21"/>
    </row>
    <row r="651" ht="12.75" customHeight="1">
      <c r="A651" s="21"/>
      <c r="C651" s="21"/>
    </row>
    <row r="652" ht="12.75" customHeight="1">
      <c r="A652" s="21"/>
      <c r="C652" s="21"/>
    </row>
    <row r="653" ht="12.75" customHeight="1">
      <c r="A653" s="21"/>
      <c r="C653" s="21"/>
    </row>
    <row r="654" ht="12.75" customHeight="1">
      <c r="A654" s="21"/>
      <c r="C654" s="21"/>
    </row>
    <row r="655" ht="12.75" customHeight="1">
      <c r="A655" s="21"/>
      <c r="C655" s="21"/>
    </row>
    <row r="656" ht="12.75" customHeight="1">
      <c r="A656" s="21"/>
      <c r="C656" s="21"/>
    </row>
    <row r="657" ht="12.75" customHeight="1">
      <c r="A657" s="21"/>
      <c r="C657" s="21"/>
    </row>
    <row r="658" ht="12.75" customHeight="1">
      <c r="A658" s="21"/>
      <c r="C658" s="21"/>
    </row>
    <row r="659" ht="12.75" customHeight="1">
      <c r="A659" s="21"/>
      <c r="C659" s="21"/>
    </row>
    <row r="660" ht="12.75" customHeight="1">
      <c r="A660" s="21"/>
      <c r="C660" s="21"/>
    </row>
    <row r="661" ht="12.75" customHeight="1">
      <c r="A661" s="21"/>
      <c r="C661" s="21"/>
    </row>
    <row r="662" ht="12.75" customHeight="1">
      <c r="A662" s="21"/>
      <c r="C662" s="21"/>
    </row>
    <row r="663" ht="12.75" customHeight="1">
      <c r="A663" s="21"/>
      <c r="C663" s="21"/>
    </row>
    <row r="664" ht="12.75" customHeight="1">
      <c r="A664" s="21"/>
      <c r="C664" s="21"/>
    </row>
    <row r="665" ht="12.75" customHeight="1">
      <c r="A665" s="21"/>
      <c r="C665" s="21"/>
    </row>
    <row r="666" ht="12.75" customHeight="1">
      <c r="A666" s="21"/>
      <c r="C666" s="21"/>
    </row>
    <row r="667" ht="12.75" customHeight="1">
      <c r="A667" s="21"/>
      <c r="C667" s="21"/>
    </row>
    <row r="668" ht="12.75" customHeight="1">
      <c r="A668" s="21"/>
      <c r="C668" s="21"/>
    </row>
    <row r="669" ht="12.75" customHeight="1">
      <c r="A669" s="21"/>
      <c r="C669" s="21"/>
    </row>
    <row r="670" ht="12.75" customHeight="1">
      <c r="A670" s="21"/>
      <c r="C670" s="21"/>
    </row>
    <row r="671" ht="12.75" customHeight="1">
      <c r="A671" s="21"/>
      <c r="C671" s="21"/>
    </row>
    <row r="672" ht="12.75" customHeight="1">
      <c r="A672" s="21"/>
      <c r="C672" s="21"/>
    </row>
    <row r="673" ht="12.75" customHeight="1">
      <c r="A673" s="21"/>
      <c r="C673" s="21"/>
    </row>
    <row r="674" ht="12.75" customHeight="1">
      <c r="A674" s="21"/>
      <c r="C674" s="21"/>
    </row>
    <row r="675" ht="12.75" customHeight="1">
      <c r="A675" s="21"/>
      <c r="C675" s="21"/>
    </row>
    <row r="676" ht="12.75" customHeight="1">
      <c r="A676" s="21"/>
      <c r="C676" s="21"/>
    </row>
    <row r="677" ht="12.75" customHeight="1">
      <c r="A677" s="21"/>
      <c r="C677" s="21"/>
    </row>
    <row r="678" ht="12.75" customHeight="1">
      <c r="A678" s="21"/>
      <c r="C678" s="21"/>
    </row>
    <row r="679" ht="12.75" customHeight="1">
      <c r="A679" s="21"/>
      <c r="C679" s="21"/>
    </row>
    <row r="680" ht="12.75" customHeight="1">
      <c r="A680" s="21"/>
      <c r="C680" s="21"/>
    </row>
    <row r="681" ht="12.75" customHeight="1">
      <c r="A681" s="21"/>
      <c r="C681" s="21"/>
    </row>
    <row r="682" ht="12.75" customHeight="1">
      <c r="A682" s="21"/>
      <c r="C682" s="21"/>
    </row>
    <row r="683" ht="12.75" customHeight="1">
      <c r="A683" s="21"/>
      <c r="C683" s="21"/>
    </row>
    <row r="684" ht="12.75" customHeight="1">
      <c r="A684" s="21"/>
      <c r="C684" s="21"/>
    </row>
    <row r="685" ht="12.75" customHeight="1">
      <c r="A685" s="21"/>
      <c r="C685" s="21"/>
    </row>
    <row r="686" ht="12.75" customHeight="1">
      <c r="A686" s="21"/>
      <c r="C686" s="21"/>
    </row>
    <row r="687" ht="12.75" customHeight="1">
      <c r="A687" s="21"/>
      <c r="C687" s="21"/>
    </row>
    <row r="688" ht="12.75" customHeight="1">
      <c r="A688" s="21"/>
      <c r="C688" s="21"/>
    </row>
    <row r="689" ht="12.75" customHeight="1">
      <c r="A689" s="21"/>
      <c r="C689" s="21"/>
    </row>
    <row r="690" ht="12.75" customHeight="1">
      <c r="A690" s="21"/>
      <c r="C690" s="21"/>
    </row>
    <row r="691" ht="12.75" customHeight="1">
      <c r="A691" s="21"/>
      <c r="C691" s="21"/>
    </row>
    <row r="692" ht="12.75" customHeight="1">
      <c r="A692" s="21"/>
      <c r="C692" s="21"/>
    </row>
    <row r="693" ht="12.75" customHeight="1">
      <c r="A693" s="21"/>
      <c r="C693" s="21"/>
    </row>
    <row r="694" ht="12.75" customHeight="1">
      <c r="A694" s="21"/>
      <c r="C694" s="21"/>
    </row>
    <row r="695" ht="12.75" customHeight="1">
      <c r="A695" s="21"/>
      <c r="C695" s="21"/>
    </row>
    <row r="696" ht="12.75" customHeight="1">
      <c r="A696" s="21"/>
      <c r="C696" s="21"/>
    </row>
    <row r="697" ht="12.75" customHeight="1">
      <c r="A697" s="21"/>
      <c r="C697" s="21"/>
    </row>
    <row r="698" ht="12.75" customHeight="1">
      <c r="A698" s="21"/>
      <c r="C698" s="21"/>
    </row>
    <row r="699" ht="12.75" customHeight="1">
      <c r="A699" s="21"/>
      <c r="C699" s="21"/>
    </row>
    <row r="700" ht="12.75" customHeight="1">
      <c r="A700" s="21"/>
      <c r="C700" s="21"/>
    </row>
    <row r="701" ht="12.75" customHeight="1">
      <c r="A701" s="21"/>
      <c r="C701" s="21"/>
    </row>
    <row r="702" ht="12.75" customHeight="1">
      <c r="A702" s="21"/>
      <c r="C702" s="21"/>
    </row>
    <row r="703" ht="12.75" customHeight="1">
      <c r="A703" s="21"/>
      <c r="C703" s="21"/>
    </row>
    <row r="704" ht="12.75" customHeight="1">
      <c r="A704" s="21"/>
      <c r="C704" s="21"/>
    </row>
    <row r="705" ht="12.75" customHeight="1">
      <c r="A705" s="21"/>
      <c r="C705" s="21"/>
    </row>
    <row r="706" ht="12.75" customHeight="1">
      <c r="A706" s="21"/>
      <c r="C706" s="21"/>
    </row>
    <row r="707" ht="12.75" customHeight="1">
      <c r="A707" s="21"/>
      <c r="C707" s="21"/>
    </row>
    <row r="708" ht="12.75" customHeight="1">
      <c r="A708" s="21"/>
      <c r="C708" s="21"/>
    </row>
    <row r="709" ht="12.75" customHeight="1">
      <c r="A709" s="21"/>
      <c r="C709" s="21"/>
    </row>
    <row r="710" ht="12.75" customHeight="1">
      <c r="A710" s="21"/>
      <c r="C710" s="21"/>
    </row>
    <row r="711" ht="12.75" customHeight="1">
      <c r="A711" s="21"/>
      <c r="C711" s="21"/>
    </row>
    <row r="712" ht="12.75" customHeight="1">
      <c r="A712" s="21"/>
      <c r="C712" s="21"/>
    </row>
    <row r="713" ht="12.75" customHeight="1">
      <c r="A713" s="21"/>
      <c r="C713" s="21"/>
    </row>
    <row r="714" ht="12.75" customHeight="1">
      <c r="A714" s="21"/>
      <c r="C714" s="21"/>
    </row>
    <row r="715" ht="12.75" customHeight="1">
      <c r="A715" s="21"/>
      <c r="C715" s="21"/>
    </row>
    <row r="716" ht="12.75" customHeight="1">
      <c r="A716" s="21"/>
      <c r="C716" s="21"/>
    </row>
    <row r="717" ht="12.75" customHeight="1">
      <c r="A717" s="21"/>
      <c r="C717" s="21"/>
    </row>
    <row r="718" ht="12.75" customHeight="1">
      <c r="A718" s="21"/>
      <c r="C718" s="21"/>
    </row>
    <row r="719" ht="12.75" customHeight="1">
      <c r="A719" s="21"/>
      <c r="C719" s="21"/>
    </row>
    <row r="720" ht="12.75" customHeight="1">
      <c r="A720" s="21"/>
      <c r="C720" s="21"/>
    </row>
    <row r="721" ht="12.75" customHeight="1">
      <c r="A721" s="21"/>
      <c r="C721" s="21"/>
    </row>
    <row r="722" ht="12.75" customHeight="1">
      <c r="A722" s="21"/>
      <c r="C722" s="21"/>
    </row>
    <row r="723" ht="12.75" customHeight="1">
      <c r="A723" s="21"/>
      <c r="C723" s="21"/>
    </row>
    <row r="724" ht="12.75" customHeight="1">
      <c r="A724" s="21"/>
      <c r="C724" s="21"/>
    </row>
    <row r="725" ht="12.75" customHeight="1">
      <c r="A725" s="21"/>
      <c r="C725" s="21"/>
    </row>
    <row r="726" ht="12.75" customHeight="1">
      <c r="A726" s="21"/>
      <c r="C726" s="21"/>
    </row>
    <row r="727" ht="12.75" customHeight="1">
      <c r="A727" s="21"/>
      <c r="C727" s="21"/>
    </row>
    <row r="728" ht="12.75" customHeight="1">
      <c r="A728" s="21"/>
      <c r="C728" s="21"/>
    </row>
    <row r="729" ht="12.75" customHeight="1">
      <c r="A729" s="21"/>
      <c r="C729" s="21"/>
    </row>
    <row r="730" ht="12.75" customHeight="1">
      <c r="A730" s="21"/>
      <c r="C730" s="21"/>
    </row>
    <row r="731" ht="12.75" customHeight="1">
      <c r="A731" s="21"/>
      <c r="C731" s="21"/>
    </row>
    <row r="732" ht="12.75" customHeight="1">
      <c r="A732" s="21"/>
      <c r="C732" s="21"/>
    </row>
    <row r="733" ht="12.75" customHeight="1">
      <c r="A733" s="21"/>
      <c r="C733" s="21"/>
    </row>
    <row r="734" ht="12.75" customHeight="1">
      <c r="A734" s="21"/>
      <c r="C734" s="21"/>
    </row>
    <row r="735" ht="12.75" customHeight="1">
      <c r="A735" s="21"/>
      <c r="C735" s="21"/>
    </row>
    <row r="736" ht="12.75" customHeight="1">
      <c r="A736" s="21"/>
      <c r="C736" s="21"/>
    </row>
    <row r="737" ht="12.75" customHeight="1">
      <c r="A737" s="21"/>
      <c r="C737" s="21"/>
    </row>
    <row r="738" ht="12.75" customHeight="1">
      <c r="A738" s="21"/>
      <c r="C738" s="21"/>
    </row>
    <row r="739" ht="12.75" customHeight="1">
      <c r="A739" s="21"/>
      <c r="C739" s="21"/>
    </row>
    <row r="740" ht="12.75" customHeight="1">
      <c r="A740" s="21"/>
      <c r="C740" s="21"/>
    </row>
    <row r="741" ht="12.75" customHeight="1">
      <c r="A741" s="21"/>
      <c r="C741" s="21"/>
    </row>
    <row r="742" ht="12.75" customHeight="1">
      <c r="A742" s="21"/>
      <c r="C742" s="21"/>
    </row>
    <row r="743" ht="12.75" customHeight="1">
      <c r="A743" s="21"/>
      <c r="C743" s="21"/>
    </row>
    <row r="744" ht="12.75" customHeight="1">
      <c r="A744" s="21"/>
      <c r="C744" s="21"/>
    </row>
    <row r="745" ht="12.75" customHeight="1">
      <c r="A745" s="21"/>
      <c r="C745" s="21"/>
    </row>
    <row r="746" ht="12.75" customHeight="1">
      <c r="A746" s="21"/>
      <c r="C746" s="21"/>
    </row>
    <row r="747" ht="12.75" customHeight="1">
      <c r="A747" s="21"/>
      <c r="C747" s="21"/>
    </row>
    <row r="748" ht="12.75" customHeight="1">
      <c r="A748" s="21"/>
      <c r="C748" s="21"/>
    </row>
    <row r="749" ht="12.75" customHeight="1">
      <c r="A749" s="21"/>
      <c r="C749" s="21"/>
    </row>
    <row r="750" ht="12.75" customHeight="1">
      <c r="A750" s="21"/>
      <c r="C750" s="21"/>
    </row>
    <row r="751" ht="12.75" customHeight="1">
      <c r="A751" s="21"/>
      <c r="C751" s="21"/>
    </row>
    <row r="752" ht="12.75" customHeight="1">
      <c r="A752" s="21"/>
      <c r="C752" s="21"/>
    </row>
    <row r="753" ht="12.75" customHeight="1">
      <c r="A753" s="21"/>
      <c r="C753" s="21"/>
    </row>
    <row r="754" ht="12.75" customHeight="1">
      <c r="A754" s="21"/>
      <c r="C754" s="21"/>
    </row>
    <row r="755" ht="12.75" customHeight="1">
      <c r="A755" s="21"/>
      <c r="C755" s="21"/>
    </row>
    <row r="756" ht="12.75" customHeight="1">
      <c r="A756" s="21"/>
      <c r="C756" s="21"/>
    </row>
    <row r="757" ht="12.75" customHeight="1">
      <c r="A757" s="21"/>
      <c r="C757" s="21"/>
    </row>
    <row r="758" ht="12.75" customHeight="1">
      <c r="A758" s="21"/>
      <c r="C758" s="21"/>
    </row>
    <row r="759" ht="12.75" customHeight="1">
      <c r="A759" s="21"/>
      <c r="C759" s="21"/>
    </row>
    <row r="760" ht="12.75" customHeight="1">
      <c r="A760" s="21"/>
      <c r="C760" s="21"/>
    </row>
    <row r="761" ht="12.75" customHeight="1">
      <c r="A761" s="21"/>
      <c r="C761" s="21"/>
    </row>
    <row r="762" ht="12.75" customHeight="1">
      <c r="A762" s="21"/>
      <c r="C762" s="21"/>
    </row>
    <row r="763" ht="12.75" customHeight="1">
      <c r="A763" s="21"/>
      <c r="C763" s="21"/>
    </row>
    <row r="764" ht="12.75" customHeight="1">
      <c r="A764" s="21"/>
      <c r="C764" s="21"/>
    </row>
    <row r="765" ht="12.75" customHeight="1">
      <c r="A765" s="21"/>
      <c r="C765" s="21"/>
    </row>
    <row r="766" ht="12.75" customHeight="1">
      <c r="A766" s="21"/>
      <c r="C766" s="21"/>
    </row>
    <row r="767" ht="12.75" customHeight="1">
      <c r="A767" s="21"/>
      <c r="C767" s="21"/>
    </row>
    <row r="768" ht="12.75" customHeight="1">
      <c r="A768" s="21"/>
      <c r="C768" s="21"/>
    </row>
    <row r="769" ht="12.75" customHeight="1">
      <c r="A769" s="21"/>
      <c r="C769" s="21"/>
    </row>
    <row r="770" ht="12.75" customHeight="1">
      <c r="A770" s="21"/>
      <c r="C770" s="21"/>
    </row>
    <row r="771" ht="12.75" customHeight="1">
      <c r="A771" s="21"/>
      <c r="C771" s="21"/>
    </row>
    <row r="772" ht="12.75" customHeight="1">
      <c r="A772" s="21"/>
      <c r="C772" s="21"/>
    </row>
    <row r="773" ht="12.75" customHeight="1">
      <c r="A773" s="21"/>
      <c r="C773" s="21"/>
    </row>
    <row r="774" ht="12.75" customHeight="1">
      <c r="A774" s="21"/>
      <c r="C774" s="21"/>
    </row>
    <row r="775" ht="12.75" customHeight="1">
      <c r="A775" s="21"/>
      <c r="C775" s="21"/>
    </row>
    <row r="776" ht="12.75" customHeight="1">
      <c r="A776" s="21"/>
      <c r="C776" s="21"/>
    </row>
    <row r="777" ht="12.75" customHeight="1">
      <c r="A777" s="21"/>
      <c r="C777" s="21"/>
    </row>
    <row r="778" ht="12.75" customHeight="1">
      <c r="A778" s="21"/>
      <c r="C778" s="21"/>
    </row>
    <row r="779" ht="12.75" customHeight="1">
      <c r="A779" s="21"/>
      <c r="C779" s="21"/>
    </row>
    <row r="780" ht="12.75" customHeight="1">
      <c r="A780" s="21"/>
      <c r="C780" s="21"/>
    </row>
    <row r="781" ht="12.75" customHeight="1">
      <c r="A781" s="21"/>
      <c r="C781" s="21"/>
    </row>
    <row r="782" ht="12.75" customHeight="1">
      <c r="A782" s="21"/>
      <c r="C782" s="21"/>
    </row>
    <row r="783" ht="12.75" customHeight="1">
      <c r="A783" s="21"/>
      <c r="C783" s="21"/>
    </row>
    <row r="784" ht="12.75" customHeight="1">
      <c r="A784" s="21"/>
      <c r="C784" s="21"/>
    </row>
    <row r="785" ht="12.75" customHeight="1">
      <c r="A785" s="21"/>
      <c r="C785" s="21"/>
    </row>
    <row r="786" ht="12.75" customHeight="1">
      <c r="A786" s="21"/>
      <c r="C786" s="21"/>
    </row>
    <row r="787" ht="12.75" customHeight="1">
      <c r="A787" s="21"/>
      <c r="C787" s="21"/>
    </row>
    <row r="788" ht="12.75" customHeight="1">
      <c r="A788" s="21"/>
      <c r="C788" s="21"/>
    </row>
    <row r="789" ht="12.75" customHeight="1">
      <c r="A789" s="21"/>
      <c r="C789" s="21"/>
    </row>
    <row r="790" ht="12.75" customHeight="1">
      <c r="A790" s="21"/>
      <c r="C790" s="21"/>
    </row>
    <row r="791" ht="12.75" customHeight="1">
      <c r="A791" s="21"/>
      <c r="C791" s="21"/>
    </row>
    <row r="792" ht="12.75" customHeight="1">
      <c r="A792" s="21"/>
      <c r="C792" s="21"/>
    </row>
    <row r="793" ht="12.75" customHeight="1">
      <c r="A793" s="21"/>
      <c r="C793" s="21"/>
    </row>
    <row r="794" ht="12.75" customHeight="1">
      <c r="A794" s="21"/>
      <c r="C794" s="21"/>
    </row>
    <row r="795" ht="12.75" customHeight="1">
      <c r="A795" s="21"/>
      <c r="C795" s="21"/>
    </row>
    <row r="796" ht="12.75" customHeight="1">
      <c r="A796" s="21"/>
      <c r="C796" s="21"/>
    </row>
    <row r="797" ht="12.75" customHeight="1">
      <c r="A797" s="21"/>
      <c r="C797" s="21"/>
    </row>
    <row r="798" ht="12.75" customHeight="1">
      <c r="A798" s="21"/>
      <c r="C798" s="21"/>
    </row>
    <row r="799" ht="12.75" customHeight="1">
      <c r="A799" s="21"/>
      <c r="C799" s="21"/>
    </row>
    <row r="800" ht="12.75" customHeight="1">
      <c r="A800" s="21"/>
      <c r="C800" s="21"/>
    </row>
    <row r="801" ht="12.75" customHeight="1">
      <c r="A801" s="21"/>
      <c r="C801" s="21"/>
    </row>
    <row r="802" ht="12.75" customHeight="1">
      <c r="A802" s="21"/>
      <c r="C802" s="21"/>
    </row>
    <row r="803" ht="12.75" customHeight="1">
      <c r="A803" s="21"/>
      <c r="C803" s="21"/>
    </row>
    <row r="804" ht="12.75" customHeight="1">
      <c r="A804" s="21"/>
      <c r="C804" s="21"/>
    </row>
    <row r="805" ht="12.75" customHeight="1">
      <c r="A805" s="21"/>
      <c r="C805" s="21"/>
    </row>
    <row r="806" ht="12.75" customHeight="1">
      <c r="A806" s="21"/>
      <c r="C806" s="21"/>
    </row>
    <row r="807" ht="12.75" customHeight="1">
      <c r="A807" s="21"/>
      <c r="C807" s="21"/>
    </row>
    <row r="808" ht="12.75" customHeight="1">
      <c r="A808" s="21"/>
      <c r="C808" s="21"/>
    </row>
    <row r="809" ht="12.75" customHeight="1">
      <c r="A809" s="21"/>
      <c r="C809" s="21"/>
    </row>
    <row r="810" ht="12.75" customHeight="1">
      <c r="A810" s="21"/>
      <c r="C810" s="21"/>
    </row>
    <row r="811" ht="12.75" customHeight="1">
      <c r="A811" s="21"/>
      <c r="C811" s="21"/>
    </row>
    <row r="812" ht="12.75" customHeight="1">
      <c r="A812" s="21"/>
      <c r="C812" s="21"/>
    </row>
    <row r="813" ht="12.75" customHeight="1">
      <c r="A813" s="21"/>
      <c r="C813" s="21"/>
    </row>
    <row r="814" ht="12.75" customHeight="1">
      <c r="A814" s="21"/>
      <c r="C814" s="21"/>
    </row>
    <row r="815" ht="12.75" customHeight="1">
      <c r="A815" s="21"/>
      <c r="C815" s="21"/>
    </row>
    <row r="816" ht="12.75" customHeight="1">
      <c r="A816" s="21"/>
      <c r="C816" s="21"/>
    </row>
    <row r="817" ht="12.75" customHeight="1">
      <c r="A817" s="21"/>
      <c r="C817" s="21"/>
    </row>
    <row r="818" ht="12.75" customHeight="1">
      <c r="A818" s="21"/>
      <c r="C818" s="21"/>
    </row>
    <row r="819" ht="12.75" customHeight="1">
      <c r="A819" s="21"/>
      <c r="C819" s="21"/>
    </row>
    <row r="820" ht="12.75" customHeight="1">
      <c r="A820" s="21"/>
      <c r="C820" s="21"/>
    </row>
    <row r="821" ht="12.75" customHeight="1">
      <c r="A821" s="21"/>
      <c r="C821" s="21"/>
    </row>
    <row r="822" ht="12.75" customHeight="1">
      <c r="A822" s="21"/>
      <c r="C822" s="21"/>
    </row>
    <row r="823" ht="12.75" customHeight="1">
      <c r="A823" s="21"/>
      <c r="C823" s="21"/>
    </row>
    <row r="824" ht="12.75" customHeight="1">
      <c r="A824" s="21"/>
      <c r="C824" s="21"/>
    </row>
    <row r="825" ht="12.75" customHeight="1">
      <c r="A825" s="21"/>
      <c r="C825" s="21"/>
    </row>
    <row r="826" ht="12.75" customHeight="1">
      <c r="A826" s="21"/>
      <c r="C826" s="21"/>
    </row>
    <row r="827" ht="12.75" customHeight="1">
      <c r="A827" s="21"/>
      <c r="C827" s="21"/>
    </row>
    <row r="828" ht="12.75" customHeight="1">
      <c r="A828" s="21"/>
      <c r="C828" s="21"/>
    </row>
    <row r="829" ht="12.75" customHeight="1">
      <c r="A829" s="21"/>
      <c r="C829" s="21"/>
    </row>
    <row r="830" ht="12.75" customHeight="1">
      <c r="A830" s="21"/>
      <c r="C830" s="21"/>
    </row>
    <row r="831" ht="12.75" customHeight="1">
      <c r="A831" s="21"/>
      <c r="C831" s="21"/>
    </row>
    <row r="832" ht="12.75" customHeight="1">
      <c r="A832" s="21"/>
      <c r="C832" s="21"/>
    </row>
    <row r="833" ht="12.75" customHeight="1">
      <c r="A833" s="21"/>
      <c r="C833" s="21"/>
    </row>
    <row r="834" ht="12.75" customHeight="1">
      <c r="A834" s="21"/>
      <c r="C834" s="21"/>
    </row>
    <row r="835" ht="12.75" customHeight="1">
      <c r="A835" s="21"/>
      <c r="C835" s="21"/>
    </row>
    <row r="836" ht="12.75" customHeight="1">
      <c r="A836" s="21"/>
      <c r="C836" s="21"/>
    </row>
    <row r="837" ht="12.75" customHeight="1">
      <c r="A837" s="21"/>
      <c r="C837" s="21"/>
    </row>
    <row r="838" ht="12.75" customHeight="1">
      <c r="A838" s="21"/>
      <c r="C838" s="21"/>
    </row>
    <row r="839" ht="12.75" customHeight="1">
      <c r="A839" s="21"/>
      <c r="C839" s="21"/>
    </row>
    <row r="840" ht="12.75" customHeight="1">
      <c r="A840" s="21"/>
      <c r="C840" s="21"/>
    </row>
    <row r="841" ht="12.75" customHeight="1">
      <c r="A841" s="21"/>
      <c r="C841" s="21"/>
    </row>
    <row r="842" ht="12.75" customHeight="1">
      <c r="A842" s="21"/>
      <c r="C842" s="21"/>
    </row>
    <row r="843" ht="12.75" customHeight="1">
      <c r="A843" s="21"/>
      <c r="C843" s="21"/>
    </row>
    <row r="844" ht="12.75" customHeight="1">
      <c r="A844" s="21"/>
      <c r="C844" s="21"/>
    </row>
    <row r="845" ht="12.75" customHeight="1">
      <c r="A845" s="21"/>
      <c r="C845" s="21"/>
    </row>
    <row r="846" ht="12.75" customHeight="1">
      <c r="A846" s="21"/>
      <c r="C846" s="21"/>
    </row>
    <row r="847" ht="12.75" customHeight="1">
      <c r="A847" s="21"/>
      <c r="C847" s="21"/>
    </row>
    <row r="848" ht="12.75" customHeight="1">
      <c r="A848" s="21"/>
      <c r="C848" s="21"/>
    </row>
    <row r="849" ht="12.75" customHeight="1">
      <c r="A849" s="21"/>
      <c r="C849" s="21"/>
    </row>
    <row r="850" ht="12.75" customHeight="1">
      <c r="A850" s="21"/>
      <c r="C850" s="21"/>
    </row>
    <row r="851" ht="12.75" customHeight="1">
      <c r="A851" s="21"/>
      <c r="C851" s="21"/>
    </row>
    <row r="852" ht="12.75" customHeight="1">
      <c r="A852" s="21"/>
      <c r="C852" s="21"/>
    </row>
    <row r="853" ht="12.75" customHeight="1">
      <c r="A853" s="21"/>
      <c r="C853" s="21"/>
    </row>
    <row r="854" ht="12.75" customHeight="1">
      <c r="A854" s="21"/>
      <c r="C854" s="21"/>
    </row>
    <row r="855" ht="12.75" customHeight="1">
      <c r="A855" s="21"/>
      <c r="C855" s="21"/>
    </row>
    <row r="856" ht="12.75" customHeight="1">
      <c r="A856" s="21"/>
      <c r="C856" s="21"/>
    </row>
    <row r="857" ht="12.75" customHeight="1">
      <c r="A857" s="21"/>
      <c r="C857" s="21"/>
    </row>
    <row r="858" ht="12.75" customHeight="1">
      <c r="A858" s="21"/>
      <c r="C858" s="21"/>
    </row>
    <row r="859" ht="12.75" customHeight="1">
      <c r="A859" s="21"/>
      <c r="C859" s="21"/>
    </row>
    <row r="860" ht="12.75" customHeight="1">
      <c r="A860" s="21"/>
      <c r="C860" s="21"/>
    </row>
    <row r="861" ht="12.75" customHeight="1">
      <c r="A861" s="21"/>
      <c r="C861" s="21"/>
    </row>
    <row r="862" ht="12.75" customHeight="1">
      <c r="A862" s="21"/>
      <c r="C862" s="21"/>
    </row>
    <row r="863" ht="12.75" customHeight="1">
      <c r="A863" s="21"/>
      <c r="C863" s="21"/>
    </row>
    <row r="864" ht="12.75" customHeight="1">
      <c r="A864" s="21"/>
      <c r="C864" s="21"/>
    </row>
    <row r="865" ht="12.75" customHeight="1">
      <c r="A865" s="21"/>
      <c r="C865" s="21"/>
    </row>
    <row r="866" ht="12.75" customHeight="1">
      <c r="A866" s="21"/>
      <c r="C866" s="21"/>
    </row>
    <row r="867" ht="12.75" customHeight="1">
      <c r="A867" s="21"/>
      <c r="C867" s="21"/>
    </row>
    <row r="868" ht="12.75" customHeight="1">
      <c r="A868" s="21"/>
      <c r="C868" s="21"/>
    </row>
    <row r="869" ht="12.75" customHeight="1">
      <c r="A869" s="21"/>
      <c r="C869" s="21"/>
    </row>
    <row r="870" ht="12.75" customHeight="1">
      <c r="A870" s="21"/>
      <c r="C870" s="21"/>
    </row>
    <row r="871" ht="12.75" customHeight="1">
      <c r="A871" s="21"/>
      <c r="C871" s="21"/>
    </row>
    <row r="872" ht="12.75" customHeight="1">
      <c r="A872" s="21"/>
      <c r="C872" s="21"/>
    </row>
    <row r="873" ht="12.75" customHeight="1">
      <c r="A873" s="21"/>
      <c r="C873" s="21"/>
    </row>
    <row r="874" ht="12.75" customHeight="1">
      <c r="A874" s="21"/>
      <c r="C874" s="21"/>
    </row>
    <row r="875" ht="12.75" customHeight="1">
      <c r="A875" s="21"/>
      <c r="C875" s="21"/>
    </row>
    <row r="876" ht="12.75" customHeight="1">
      <c r="A876" s="21"/>
      <c r="C876" s="21"/>
    </row>
    <row r="877" ht="12.75" customHeight="1">
      <c r="A877" s="21"/>
      <c r="C877" s="21"/>
    </row>
    <row r="878" ht="12.75" customHeight="1">
      <c r="A878" s="21"/>
      <c r="C878" s="21"/>
    </row>
    <row r="879" ht="12.75" customHeight="1">
      <c r="A879" s="21"/>
      <c r="C879" s="21"/>
    </row>
    <row r="880" ht="12.75" customHeight="1">
      <c r="A880" s="21"/>
      <c r="C880" s="21"/>
    </row>
    <row r="881" ht="12.75" customHeight="1">
      <c r="A881" s="21"/>
      <c r="C881" s="21"/>
    </row>
    <row r="882" ht="12.75" customHeight="1">
      <c r="A882" s="21"/>
      <c r="C882" s="21"/>
    </row>
    <row r="883" ht="12.75" customHeight="1">
      <c r="A883" s="21"/>
      <c r="C883" s="21"/>
    </row>
    <row r="884" ht="12.75" customHeight="1">
      <c r="A884" s="21"/>
      <c r="C884" s="21"/>
    </row>
    <row r="885" ht="12.75" customHeight="1">
      <c r="A885" s="21"/>
      <c r="C885" s="21"/>
    </row>
    <row r="886" ht="12.75" customHeight="1">
      <c r="A886" s="21"/>
      <c r="C886" s="21"/>
    </row>
    <row r="887" ht="12.75" customHeight="1">
      <c r="A887" s="21"/>
      <c r="C887" s="21"/>
    </row>
    <row r="888" ht="12.75" customHeight="1">
      <c r="A888" s="21"/>
      <c r="C888" s="21"/>
    </row>
    <row r="889" ht="12.75" customHeight="1">
      <c r="A889" s="21"/>
      <c r="C889" s="21"/>
    </row>
    <row r="890" ht="12.75" customHeight="1">
      <c r="A890" s="21"/>
      <c r="C890" s="21"/>
    </row>
    <row r="891" ht="12.75" customHeight="1">
      <c r="A891" s="21"/>
      <c r="C891" s="21"/>
    </row>
    <row r="892" ht="12.75" customHeight="1">
      <c r="A892" s="21"/>
      <c r="C892" s="21"/>
    </row>
    <row r="893" ht="12.75" customHeight="1">
      <c r="A893" s="21"/>
      <c r="C893" s="21"/>
    </row>
    <row r="894" ht="12.75" customHeight="1">
      <c r="A894" s="21"/>
      <c r="C894" s="21"/>
    </row>
    <row r="895" ht="12.75" customHeight="1">
      <c r="A895" s="21"/>
      <c r="C895" s="21"/>
    </row>
    <row r="896" ht="12.75" customHeight="1">
      <c r="A896" s="21"/>
      <c r="C896" s="21"/>
    </row>
    <row r="897" ht="12.75" customHeight="1">
      <c r="A897" s="21"/>
      <c r="C897" s="21"/>
    </row>
    <row r="898" ht="12.75" customHeight="1">
      <c r="A898" s="21"/>
      <c r="C898" s="21"/>
    </row>
    <row r="899" ht="12.75" customHeight="1">
      <c r="A899" s="21"/>
      <c r="C899" s="21"/>
    </row>
    <row r="900" ht="12.75" customHeight="1">
      <c r="A900" s="21"/>
      <c r="C900" s="21"/>
    </row>
    <row r="901" ht="12.75" customHeight="1">
      <c r="A901" s="21"/>
      <c r="C901" s="21"/>
    </row>
    <row r="902" ht="12.75" customHeight="1">
      <c r="A902" s="21"/>
      <c r="C902" s="21"/>
    </row>
    <row r="903" ht="12.75" customHeight="1">
      <c r="A903" s="21"/>
      <c r="C903" s="21"/>
    </row>
    <row r="904" ht="12.75" customHeight="1">
      <c r="A904" s="21"/>
      <c r="C904" s="21"/>
    </row>
    <row r="905" ht="12.75" customHeight="1">
      <c r="A905" s="21"/>
      <c r="C905" s="21"/>
    </row>
    <row r="906" ht="12.75" customHeight="1">
      <c r="A906" s="21"/>
      <c r="C906" s="21"/>
    </row>
    <row r="907" ht="12.75" customHeight="1">
      <c r="A907" s="21"/>
      <c r="C907" s="21"/>
    </row>
    <row r="908" ht="12.75" customHeight="1">
      <c r="A908" s="21"/>
      <c r="C908" s="21"/>
    </row>
    <row r="909" ht="12.75" customHeight="1">
      <c r="A909" s="21"/>
      <c r="C909" s="21"/>
    </row>
    <row r="910" ht="12.75" customHeight="1">
      <c r="A910" s="21"/>
      <c r="C910" s="21"/>
    </row>
    <row r="911" ht="12.75" customHeight="1">
      <c r="A911" s="21"/>
      <c r="C911" s="21"/>
    </row>
    <row r="912" ht="12.75" customHeight="1">
      <c r="A912" s="21"/>
      <c r="C912" s="21"/>
    </row>
    <row r="913" ht="12.75" customHeight="1">
      <c r="A913" s="21"/>
      <c r="C913" s="21"/>
    </row>
    <row r="914" ht="12.75" customHeight="1">
      <c r="A914" s="21"/>
      <c r="C914" s="21"/>
    </row>
    <row r="915" ht="12.75" customHeight="1">
      <c r="A915" s="21"/>
      <c r="C915" s="21"/>
    </row>
    <row r="916" ht="12.75" customHeight="1">
      <c r="A916" s="21"/>
      <c r="C916" s="21"/>
    </row>
    <row r="917" ht="12.75" customHeight="1">
      <c r="A917" s="21"/>
      <c r="C917" s="21"/>
    </row>
    <row r="918" ht="12.75" customHeight="1">
      <c r="A918" s="21"/>
      <c r="C918" s="21"/>
    </row>
    <row r="919" ht="12.75" customHeight="1">
      <c r="A919" s="21"/>
      <c r="C919" s="21"/>
    </row>
    <row r="920" ht="12.75" customHeight="1">
      <c r="A920" s="21"/>
      <c r="C920" s="21"/>
    </row>
    <row r="921" ht="12.75" customHeight="1">
      <c r="A921" s="21"/>
      <c r="C921" s="21"/>
    </row>
    <row r="922" ht="12.75" customHeight="1">
      <c r="A922" s="21"/>
      <c r="C922" s="21"/>
    </row>
    <row r="923" ht="12.75" customHeight="1">
      <c r="A923" s="21"/>
      <c r="C923" s="21"/>
    </row>
    <row r="924" ht="12.75" customHeight="1">
      <c r="A924" s="21"/>
      <c r="C924" s="21"/>
    </row>
    <row r="925" ht="12.75" customHeight="1">
      <c r="A925" s="21"/>
      <c r="C925" s="21"/>
    </row>
    <row r="926" ht="12.75" customHeight="1">
      <c r="A926" s="21"/>
      <c r="C926" s="21"/>
    </row>
    <row r="927" ht="12.75" customHeight="1">
      <c r="A927" s="21"/>
      <c r="C927" s="21"/>
    </row>
    <row r="928" ht="12.75" customHeight="1">
      <c r="A928" s="21"/>
      <c r="C928" s="21"/>
    </row>
    <row r="929" ht="12.75" customHeight="1">
      <c r="A929" s="21"/>
      <c r="C929" s="21"/>
    </row>
    <row r="930" ht="12.75" customHeight="1">
      <c r="A930" s="21"/>
      <c r="C930" s="21"/>
    </row>
    <row r="931" ht="12.75" customHeight="1">
      <c r="A931" s="21"/>
      <c r="C931" s="21"/>
    </row>
    <row r="932" ht="12.75" customHeight="1">
      <c r="A932" s="21"/>
      <c r="C932" s="21"/>
    </row>
    <row r="933" ht="12.75" customHeight="1">
      <c r="A933" s="21"/>
      <c r="C933" s="21"/>
    </row>
    <row r="934" ht="12.75" customHeight="1">
      <c r="A934" s="21"/>
      <c r="C934" s="21"/>
    </row>
    <row r="935" ht="12.75" customHeight="1">
      <c r="A935" s="21"/>
      <c r="C935" s="21"/>
    </row>
    <row r="936" ht="12.75" customHeight="1">
      <c r="A936" s="21"/>
      <c r="C936" s="21"/>
    </row>
    <row r="937" ht="12.75" customHeight="1">
      <c r="A937" s="21"/>
      <c r="C937" s="21"/>
    </row>
    <row r="938" ht="12.75" customHeight="1">
      <c r="A938" s="21"/>
      <c r="C938" s="21"/>
    </row>
    <row r="939" ht="12.75" customHeight="1">
      <c r="A939" s="21"/>
      <c r="C939" s="21"/>
    </row>
    <row r="940" ht="12.75" customHeight="1">
      <c r="A940" s="21"/>
      <c r="C940" s="21"/>
    </row>
    <row r="941" ht="12.75" customHeight="1">
      <c r="A941" s="21"/>
      <c r="C941" s="21"/>
    </row>
    <row r="942" ht="12.75" customHeight="1">
      <c r="A942" s="21"/>
      <c r="C942" s="21"/>
    </row>
    <row r="943" ht="12.75" customHeight="1">
      <c r="A943" s="21"/>
      <c r="C943" s="21"/>
    </row>
    <row r="944" ht="12.75" customHeight="1">
      <c r="A944" s="21"/>
      <c r="C944" s="21"/>
    </row>
    <row r="945" ht="12.75" customHeight="1">
      <c r="A945" s="21"/>
      <c r="C945" s="21"/>
    </row>
    <row r="946" ht="12.75" customHeight="1">
      <c r="A946" s="21"/>
      <c r="C946" s="21"/>
    </row>
    <row r="947" ht="12.75" customHeight="1">
      <c r="A947" s="21"/>
      <c r="C947" s="21"/>
    </row>
    <row r="948" ht="12.75" customHeight="1">
      <c r="A948" s="21"/>
      <c r="C948" s="21"/>
    </row>
    <row r="949" ht="12.75" customHeight="1">
      <c r="A949" s="21"/>
      <c r="C949" s="21"/>
    </row>
    <row r="950" ht="12.75" customHeight="1">
      <c r="A950" s="21"/>
      <c r="C950" s="21"/>
    </row>
    <row r="951" ht="12.75" customHeight="1">
      <c r="A951" s="21"/>
      <c r="C951" s="21"/>
    </row>
    <row r="952" ht="12.75" customHeight="1">
      <c r="A952" s="21"/>
      <c r="C952" s="21"/>
    </row>
    <row r="953" ht="12.75" customHeight="1">
      <c r="A953" s="21"/>
      <c r="C953" s="21"/>
    </row>
    <row r="954" ht="12.75" customHeight="1">
      <c r="A954" s="21"/>
      <c r="C954" s="21"/>
    </row>
    <row r="955" ht="12.75" customHeight="1">
      <c r="A955" s="21"/>
      <c r="C955" s="21"/>
    </row>
    <row r="956" ht="12.75" customHeight="1">
      <c r="A956" s="21"/>
      <c r="C956" s="21"/>
    </row>
    <row r="957" ht="12.75" customHeight="1">
      <c r="A957" s="21"/>
      <c r="C957" s="21"/>
    </row>
    <row r="958" ht="12.75" customHeight="1">
      <c r="A958" s="21"/>
      <c r="C958" s="21"/>
    </row>
    <row r="959" ht="12.75" customHeight="1">
      <c r="A959" s="21"/>
      <c r="C959" s="21"/>
    </row>
    <row r="960" ht="12.75" customHeight="1">
      <c r="A960" s="21"/>
      <c r="C960" s="21"/>
    </row>
    <row r="961" ht="12.75" customHeight="1">
      <c r="A961" s="21"/>
      <c r="C961" s="21"/>
    </row>
    <row r="962" ht="12.75" customHeight="1">
      <c r="A962" s="21"/>
      <c r="C962" s="21"/>
    </row>
    <row r="963" ht="12.75" customHeight="1">
      <c r="A963" s="21"/>
      <c r="C963" s="21"/>
    </row>
    <row r="964" ht="12.75" customHeight="1">
      <c r="A964" s="21"/>
      <c r="C964" s="21"/>
    </row>
    <row r="965" ht="12.75" customHeight="1">
      <c r="A965" s="21"/>
      <c r="C965" s="21"/>
    </row>
    <row r="966" ht="12.75" customHeight="1">
      <c r="A966" s="21"/>
      <c r="C966" s="21"/>
    </row>
    <row r="967" ht="12.75" customHeight="1">
      <c r="A967" s="21"/>
      <c r="C967" s="21"/>
    </row>
    <row r="968" ht="12.75" customHeight="1">
      <c r="A968" s="21"/>
      <c r="C968" s="21"/>
    </row>
    <row r="969" ht="12.75" customHeight="1">
      <c r="A969" s="21"/>
      <c r="C969" s="21"/>
    </row>
    <row r="970" ht="12.75" customHeight="1">
      <c r="A970" s="21"/>
      <c r="C970" s="21"/>
    </row>
    <row r="971" ht="12.75" customHeight="1">
      <c r="A971" s="21"/>
      <c r="C971" s="21"/>
    </row>
    <row r="972" ht="12.75" customHeight="1">
      <c r="A972" s="21"/>
      <c r="C972" s="21"/>
    </row>
    <row r="973" ht="12.75" customHeight="1">
      <c r="A973" s="21"/>
      <c r="C973" s="21"/>
    </row>
    <row r="974" ht="12.75" customHeight="1">
      <c r="A974" s="21"/>
      <c r="C974" s="21"/>
    </row>
    <row r="975" ht="12.75" customHeight="1">
      <c r="A975" s="21"/>
      <c r="C975" s="21"/>
    </row>
    <row r="976" ht="12.75" customHeight="1">
      <c r="A976" s="21"/>
      <c r="C976" s="21"/>
    </row>
    <row r="977" ht="12.75" customHeight="1">
      <c r="A977" s="21"/>
      <c r="C977" s="21"/>
    </row>
    <row r="978" ht="12.75" customHeight="1">
      <c r="A978" s="21"/>
      <c r="C978" s="21"/>
    </row>
    <row r="979" ht="12.75" customHeight="1">
      <c r="A979" s="21"/>
      <c r="C979" s="21"/>
    </row>
    <row r="980" ht="12.75" customHeight="1">
      <c r="A980" s="21"/>
      <c r="C980" s="21"/>
    </row>
    <row r="981" ht="12.75" customHeight="1">
      <c r="A981" s="21"/>
      <c r="C981" s="21"/>
    </row>
    <row r="982" ht="12.75" customHeight="1">
      <c r="A982" s="21"/>
      <c r="C982" s="21"/>
    </row>
    <row r="983" ht="12.75" customHeight="1">
      <c r="A983" s="21"/>
      <c r="C983" s="21"/>
    </row>
    <row r="984" ht="12.75" customHeight="1">
      <c r="A984" s="21"/>
      <c r="C984" s="21"/>
    </row>
    <row r="985" ht="12.75" customHeight="1">
      <c r="A985" s="21"/>
      <c r="C985" s="21"/>
    </row>
    <row r="986" ht="12.75" customHeight="1">
      <c r="A986" s="21"/>
      <c r="C986" s="21"/>
    </row>
    <row r="987" ht="12.75" customHeight="1">
      <c r="A987" s="21"/>
      <c r="C987" s="21"/>
    </row>
    <row r="988" ht="12.75" customHeight="1">
      <c r="A988" s="21"/>
      <c r="C988" s="21"/>
    </row>
    <row r="989" ht="12.75" customHeight="1">
      <c r="A989" s="21"/>
      <c r="C989" s="21"/>
    </row>
    <row r="990" ht="12.75" customHeight="1">
      <c r="A990" s="21"/>
      <c r="C990" s="21"/>
    </row>
    <row r="991" ht="12.75" customHeight="1">
      <c r="A991" s="21"/>
      <c r="C991" s="21"/>
    </row>
    <row r="992" ht="12.75" customHeight="1">
      <c r="A992" s="21"/>
      <c r="C992" s="21"/>
    </row>
    <row r="993" ht="12.75" customHeight="1">
      <c r="A993" s="21"/>
      <c r="C993" s="21"/>
    </row>
    <row r="994" ht="12.75" customHeight="1">
      <c r="A994" s="21"/>
      <c r="C994" s="21"/>
    </row>
    <row r="995" ht="12.75" customHeight="1">
      <c r="A995" s="21"/>
      <c r="C995" s="21"/>
    </row>
    <row r="996" ht="12.75" customHeight="1">
      <c r="A996" s="21"/>
      <c r="C996" s="21"/>
    </row>
    <row r="997" ht="12.75" customHeight="1">
      <c r="A997" s="21"/>
      <c r="C997" s="21"/>
    </row>
    <row r="998" ht="12.75" customHeight="1">
      <c r="A998" s="21"/>
      <c r="C998" s="21"/>
    </row>
  </sheetData>
  <mergeCells count="15">
    <mergeCell ref="G4:H4"/>
    <mergeCell ref="N4:O4"/>
    <mergeCell ref="P4:Q4"/>
    <mergeCell ref="J4:K4"/>
    <mergeCell ref="L4:M4"/>
    <mergeCell ref="L14:M14"/>
    <mergeCell ref="J14:K14"/>
    <mergeCell ref="N14:O14"/>
    <mergeCell ref="E4:F4"/>
    <mergeCell ref="C14:D14"/>
    <mergeCell ref="A14:B14"/>
    <mergeCell ref="E14:F14"/>
    <mergeCell ref="A26:B26"/>
    <mergeCell ref="A4:B4"/>
    <mergeCell ref="C4:D4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20.29"/>
    <col customWidth="1" min="2" max="2" width="10.86"/>
    <col customWidth="1" hidden="1" min="3" max="3" width="9.0"/>
    <col customWidth="1" min="4" max="4" width="11.57"/>
    <col customWidth="1" min="5" max="5" width="7.29"/>
    <col customWidth="1" min="6" max="6" width="9.0"/>
    <col customWidth="1" min="7" max="7" width="9.57"/>
    <col customWidth="1" min="8" max="8" width="11.43"/>
    <col customWidth="1" min="9" max="9" width="20.29"/>
    <col customWidth="1" hidden="1" min="10" max="10" width="24.57"/>
    <col customWidth="1" min="11" max="11" width="24.57"/>
    <col customWidth="1" min="12" max="12" width="17.57"/>
    <col customWidth="1" hidden="1" min="13" max="13" width="20.0"/>
    <col customWidth="1" min="14" max="14" width="21.71"/>
    <col customWidth="1" min="15" max="15" width="8.0"/>
    <col customWidth="1" min="16" max="16" width="23.43"/>
    <col customWidth="1" min="17" max="27" width="8.0"/>
  </cols>
  <sheetData>
    <row r="1" ht="12.75" customHeight="1">
      <c r="A1" s="1" t="s">
        <v>0</v>
      </c>
      <c r="B1" s="2" t="s">
        <v>1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3" t="s">
        <v>10</v>
      </c>
      <c r="J1" s="3" t="s">
        <v>11</v>
      </c>
      <c r="K1" s="3" t="s">
        <v>11</v>
      </c>
      <c r="L1" s="4" t="s">
        <v>12</v>
      </c>
      <c r="M1" s="3" t="s">
        <v>13</v>
      </c>
      <c r="N1" s="3" t="s">
        <v>13</v>
      </c>
      <c r="P1" s="5" t="s">
        <v>14</v>
      </c>
    </row>
    <row r="2" ht="12.75" customHeight="1">
      <c r="A2" s="13" t="s">
        <v>15</v>
      </c>
      <c r="B2" s="14" t="s">
        <v>22</v>
      </c>
      <c r="C2" s="22">
        <v>9.0</v>
      </c>
      <c r="D2" s="14">
        <v>8.0</v>
      </c>
      <c r="E2" s="14">
        <v>7.0</v>
      </c>
      <c r="F2" s="14">
        <v>7.0</v>
      </c>
      <c r="G2" s="14">
        <v>9.0</v>
      </c>
      <c r="H2" s="14">
        <v>8.0</v>
      </c>
      <c r="I2" s="28">
        <f>'PORTIERI - GE'!$D2*'Pesi e Budget Iniziale'!$B$5+'PORTIERI - GE'!$E2*'Pesi e Budget Iniziale'!$B$6+'Pesi e Budget Iniziale'!$B$7*'PORTIERI - GE'!$F2+'PORTIERI - GE'!$G2*'Pesi e Budget Iniziale'!$B$8+'Pesi e Budget Iniziale'!$B$9*'PORTIERI - GE'!$H2+vlookup(B2,SQUADRE!$A$2:$B$21,2,false)*'Pesi e Budget Iniziale'!$B$10+'Pesi e Budget Iniziale'!$B$11*vlookup(B2,'FATTORE CASA'!$A$2:$B$21,2,false)+vlookup(B2,ALLENATORE!$A$2:$B$21,2,false)*'Pesi e Budget Iniziale'!$B$12</f>
        <v>90.83528316</v>
      </c>
      <c r="J2" s="30">
        <f>'Pesi e Budget Iniziale'!C29</f>
        <v>30</v>
      </c>
      <c r="K2" s="30">
        <f t="shared" ref="K2:K61" si="1">IF(J2&lt;=1,1,J2)</f>
        <v>30</v>
      </c>
      <c r="L2" s="28">
        <f> 'PORTIERI - GE'!$D2*'Pesi e Budget Iniziale'!$D$5+'PORTIERI - GE'!$E2*'Pesi e Budget Iniziale'!$D$6+'Pesi e Budget Iniziale'!$D$7*'PORTIERI - GE'!$F2+'PORTIERI - GE'!$G2*'Pesi e Budget Iniziale'!$D$8+'Pesi e Budget Iniziale'!$D$9*'PORTIERI - GE'!$H2+vlookup(B2,SQUADRE!$A$2:$B$21,2,false)*'Pesi e Budget Iniziale'!$D$10+'Pesi e Budget Iniziale'!$D$11*vlookup(B2,'FATTORE CASA'!$A$2:$B$21,2,false)+vlookup(B2,ALLENATORE!$A$2:$B$21,2,false)*'Pesi e Budget Iniziale'!$D$12</f>
        <v>92.20028316</v>
      </c>
      <c r="M2" s="30">
        <f>J2*L2/I2</f>
        <v>30.45081601</v>
      </c>
      <c r="N2" s="30">
        <f t="shared" ref="N2:N61" si="2">IF(M2&lt;=0,1,M2)</f>
        <v>30.45081601</v>
      </c>
      <c r="P2" s="36" t="s">
        <v>38</v>
      </c>
    </row>
    <row r="3" ht="12.75" customHeight="1">
      <c r="A3" s="13" t="s">
        <v>39</v>
      </c>
      <c r="B3" s="14" t="s">
        <v>40</v>
      </c>
      <c r="C3" s="22">
        <v>9.0</v>
      </c>
      <c r="D3" s="14">
        <v>10.0</v>
      </c>
      <c r="E3" s="14">
        <v>7.0</v>
      </c>
      <c r="F3" s="14">
        <v>8.0</v>
      </c>
      <c r="G3" s="14">
        <v>8.0</v>
      </c>
      <c r="H3" s="14">
        <v>9.0</v>
      </c>
      <c r="I3" s="28">
        <f>'PORTIERI - GE'!$D3*'Pesi e Budget Iniziale'!$B$5+'PORTIERI - GE'!$E3*'Pesi e Budget Iniziale'!$B$6+'Pesi e Budget Iniziale'!$B$7*'PORTIERI - GE'!$F3+'PORTIERI - GE'!$G3*'Pesi e Budget Iniziale'!$B$8+'Pesi e Budget Iniziale'!$B$9*'PORTIERI - GE'!$H3+vlookup(B3,SQUADRE!$A$2:$B$21,2,false)*'Pesi e Budget Iniziale'!$B$10+'Pesi e Budget Iniziale'!$B$11*vlookup(B3,'FATTORE CASA'!$A$2:$B$21,2,false)+vlookup(B3,ALLENATORE!$A$2:$B$21,2,false)*'Pesi e Budget Iniziale'!$B$12</f>
        <v>90.32333632</v>
      </c>
      <c r="J3" s="30">
        <f t="shared" ref="J3:J61" si="3">J$2-((I$2-I3)/(I$2-$Q$14)*J$2)</f>
        <v>29.26286554</v>
      </c>
      <c r="K3" s="30">
        <f t="shared" si="1"/>
        <v>29.26286554</v>
      </c>
      <c r="L3" s="28">
        <f> 'PORTIERI - GE'!$D3*'Pesi e Budget Iniziale'!$D$5+'PORTIERI - GE'!$E3*'Pesi e Budget Iniziale'!$D$6+'Pesi e Budget Iniziale'!$D$7*'PORTIERI - GE'!$F3+'PORTIERI - GE'!$G3*'Pesi e Budget Iniziale'!$D$8+'Pesi e Budget Iniziale'!$D$9*'PORTIERI - GE'!$H3+vlookup(B3,SQUADRE!$A$2:$B$21,2,false)*'Pesi e Budget Iniziale'!$D$10+'Pesi e Budget Iniziale'!$D$11*vlookup(B3,'FATTORE CASA'!$A$2:$B$21,2,false)+vlookup(B3,ALLENATORE!$A$2:$B$21,2,false)*'Pesi e Budget Iniziale'!$D$12</f>
        <v>91.68833632</v>
      </c>
      <c r="M3" s="30">
        <f t="shared" ref="M3:M61" si="4">M$2-((L$2-L3)/(L$2-$Q$14)*M$2)</f>
        <v>29.74860879</v>
      </c>
      <c r="N3" s="30">
        <f t="shared" si="2"/>
        <v>29.74860879</v>
      </c>
      <c r="P3" s="36" t="s">
        <v>46</v>
      </c>
    </row>
    <row r="4" ht="12.75" customHeight="1">
      <c r="A4" s="13" t="s">
        <v>47</v>
      </c>
      <c r="B4" s="14" t="s">
        <v>48</v>
      </c>
      <c r="C4" s="22">
        <v>9.0</v>
      </c>
      <c r="D4" s="14">
        <v>8.0</v>
      </c>
      <c r="E4" s="14">
        <v>8.0</v>
      </c>
      <c r="F4" s="14">
        <v>7.5</v>
      </c>
      <c r="G4" s="14">
        <v>8.0</v>
      </c>
      <c r="H4" s="14">
        <v>8.0</v>
      </c>
      <c r="I4" s="28">
        <f>'PORTIERI - GE'!$D4*'Pesi e Budget Iniziale'!$B$5+'PORTIERI - GE'!$E4*'Pesi e Budget Iniziale'!$B$6+'Pesi e Budget Iniziale'!$B$7*'PORTIERI - GE'!$F4+'PORTIERI - GE'!$G4*'Pesi e Budget Iniziale'!$B$8+'Pesi e Budget Iniziale'!$B$9*'PORTIERI - GE'!$H4+vlookup(B4,SQUADRE!$A$2:$B$21,2,false)*'Pesi e Budget Iniziale'!$B$10+'Pesi e Budget Iniziale'!$B$11*vlookup(B4,'FATTORE CASA'!$A$2:$B$21,2,false)+vlookup(B4,ALLENATORE!$A$2:$B$21,2,false)*'Pesi e Budget Iniziale'!$B$12</f>
        <v>85.68216868</v>
      </c>
      <c r="J4" s="30">
        <f t="shared" si="3"/>
        <v>22.58020959</v>
      </c>
      <c r="K4" s="30">
        <f t="shared" si="1"/>
        <v>22.58020959</v>
      </c>
      <c r="L4" s="28">
        <f> 'PORTIERI - GE'!$D4*'Pesi e Budget Iniziale'!$D$5+'PORTIERI - GE'!$E4*'Pesi e Budget Iniziale'!$D$6+'Pesi e Budget Iniziale'!$D$7*'PORTIERI - GE'!$F4+'PORTIERI - GE'!$G4*'Pesi e Budget Iniziale'!$D$8+'Pesi e Budget Iniziale'!$D$9*'PORTIERI - GE'!$H4+vlookup(B4,SQUADRE!$A$2:$B$21,2,false)*'Pesi e Budget Iniziale'!$D$10+'Pesi e Budget Iniziale'!$D$11*vlookup(B4,'FATTORE CASA'!$A$2:$B$21,2,false)+vlookup(B4,ALLENATORE!$A$2:$B$21,2,false)*'Pesi e Budget Iniziale'!$D$12</f>
        <v>87.24216868</v>
      </c>
      <c r="M4" s="30">
        <f t="shared" si="4"/>
        <v>23.65006349</v>
      </c>
      <c r="N4" s="30">
        <f t="shared" si="2"/>
        <v>23.65006349</v>
      </c>
      <c r="P4" s="36" t="s">
        <v>60</v>
      </c>
    </row>
    <row r="5" ht="12.75" customHeight="1">
      <c r="A5" s="13" t="s">
        <v>61</v>
      </c>
      <c r="B5" s="14" t="s">
        <v>62</v>
      </c>
      <c r="C5" s="22">
        <v>9.0</v>
      </c>
      <c r="D5" s="14">
        <v>8.0</v>
      </c>
      <c r="E5" s="14">
        <v>7.0</v>
      </c>
      <c r="F5" s="14">
        <v>7.0</v>
      </c>
      <c r="G5" s="14">
        <v>8.0</v>
      </c>
      <c r="H5" s="14">
        <v>8.0</v>
      </c>
      <c r="I5" s="28">
        <f>'PORTIERI - GE'!$D5*'Pesi e Budget Iniziale'!$B$5+'PORTIERI - GE'!$E5*'Pesi e Budget Iniziale'!$B$6+'Pesi e Budget Iniziale'!$B$7*'PORTIERI - GE'!$F5+'PORTIERI - GE'!$G5*'Pesi e Budget Iniziale'!$B$8+'Pesi e Budget Iniziale'!$B$9*'PORTIERI - GE'!$H5+vlookup(B5,SQUADRE!$A$2:$B$21,2,false)*'Pesi e Budget Iniziale'!$B$10+'Pesi e Budget Iniziale'!$B$11*vlookup(B5,'FATTORE CASA'!$A$2:$B$21,2,false)+vlookup(B5,ALLENATORE!$A$2:$B$21,2,false)*'Pesi e Budget Iniziale'!$B$12</f>
        <v>88.48895421</v>
      </c>
      <c r="J5" s="30">
        <f t="shared" si="3"/>
        <v>26.62160251</v>
      </c>
      <c r="K5" s="30">
        <f t="shared" si="1"/>
        <v>26.62160251</v>
      </c>
      <c r="L5" s="28">
        <f> 'PORTIERI - GE'!$D5*'Pesi e Budget Iniziale'!$D$5+'PORTIERI - GE'!$E5*'Pesi e Budget Iniziale'!$D$6+'Pesi e Budget Iniziale'!$D$7*'PORTIERI - GE'!$F5+'PORTIERI - GE'!$G5*'Pesi e Budget Iniziale'!$D$8+'Pesi e Budget Iniziale'!$D$9*'PORTIERI - GE'!$H5+vlookup(B5,SQUADRE!$A$2:$B$21,2,false)*'Pesi e Budget Iniziale'!$D$10+'Pesi e Budget Iniziale'!$D$11*vlookup(B5,'FATTORE CASA'!$A$2:$B$21,2,false)+vlookup(B5,ALLENATORE!$A$2:$B$21,2,false)*'Pesi e Budget Iniziale'!$D$12</f>
        <v>89.85395421</v>
      </c>
      <c r="M5" s="30">
        <f t="shared" si="4"/>
        <v>27.2324953</v>
      </c>
      <c r="N5" s="30">
        <f t="shared" si="2"/>
        <v>27.2324953</v>
      </c>
      <c r="P5" s="36" t="s">
        <v>63</v>
      </c>
    </row>
    <row r="6" ht="12.75" customHeight="1">
      <c r="A6" s="13" t="s">
        <v>64</v>
      </c>
      <c r="B6" s="14" t="s">
        <v>65</v>
      </c>
      <c r="C6" s="22">
        <v>9.0</v>
      </c>
      <c r="D6" s="14">
        <v>9.0</v>
      </c>
      <c r="E6" s="14">
        <v>7.0</v>
      </c>
      <c r="F6" s="14">
        <v>7.0</v>
      </c>
      <c r="G6" s="14">
        <v>6.0</v>
      </c>
      <c r="H6" s="14">
        <v>8.0</v>
      </c>
      <c r="I6" s="28">
        <f>'PORTIERI - GE'!$D6*'Pesi e Budget Iniziale'!$B$5+'PORTIERI - GE'!$E6*'Pesi e Budget Iniziale'!$B$6+'Pesi e Budget Iniziale'!$B$7*'PORTIERI - GE'!$F6+'PORTIERI - GE'!$G6*'Pesi e Budget Iniziale'!$B$8+'Pesi e Budget Iniziale'!$B$9*'PORTIERI - GE'!$H6+vlookup(B6,SQUADRE!$A$2:$B$21,2,false)*'Pesi e Budget Iniziale'!$B$10+'Pesi e Budget Iniziale'!$B$11*vlookup(B6,'FATTORE CASA'!$A$2:$B$21,2,false)+vlookup(B6,ALLENATORE!$A$2:$B$21,2,false)*'Pesi e Budget Iniziale'!$B$12</f>
        <v>82.43280158</v>
      </c>
      <c r="J6" s="30">
        <f t="shared" si="3"/>
        <v>17.90155884</v>
      </c>
      <c r="K6" s="30">
        <f t="shared" si="1"/>
        <v>17.90155884</v>
      </c>
      <c r="L6" s="28">
        <f> 'PORTIERI - GE'!$D6*'Pesi e Budget Iniziale'!$D$5+'PORTIERI - GE'!$E6*'Pesi e Budget Iniziale'!$D$6+'Pesi e Budget Iniziale'!$D$7*'PORTIERI - GE'!$F6+'PORTIERI - GE'!$G6*'Pesi e Budget Iniziale'!$D$8+'Pesi e Budget Iniziale'!$D$9*'PORTIERI - GE'!$H6+vlookup(B6,SQUADRE!$A$2:$B$21,2,false)*'Pesi e Budget Iniziale'!$D$10+'Pesi e Budget Iniziale'!$D$11*vlookup(B6,'FATTORE CASA'!$A$2:$B$21,2,false)+vlookup(B6,ALLENATORE!$A$2:$B$21,2,false)*'Pesi e Budget Iniziale'!$D$12</f>
        <v>83.79780158</v>
      </c>
      <c r="M6" s="30">
        <f t="shared" si="4"/>
        <v>18.92562875</v>
      </c>
      <c r="N6" s="30">
        <f t="shared" si="2"/>
        <v>18.92562875</v>
      </c>
      <c r="P6" s="36" t="s">
        <v>68</v>
      </c>
    </row>
    <row r="7" ht="12.75" customHeight="1">
      <c r="A7" s="13" t="s">
        <v>69</v>
      </c>
      <c r="B7" s="14" t="s">
        <v>70</v>
      </c>
      <c r="C7" s="22">
        <v>8.0</v>
      </c>
      <c r="D7" s="14">
        <v>10.0</v>
      </c>
      <c r="E7" s="14">
        <v>8.0</v>
      </c>
      <c r="F7" s="14">
        <v>7.0</v>
      </c>
      <c r="G7" s="14">
        <v>7.0</v>
      </c>
      <c r="H7" s="14">
        <v>7.0</v>
      </c>
      <c r="I7" s="28">
        <f>'PORTIERI - GE'!$D7*'Pesi e Budget Iniziale'!$B$5+'PORTIERI - GE'!$E7*'Pesi e Budget Iniziale'!$B$6+'Pesi e Budget Iniziale'!$B$7*'PORTIERI - GE'!$F7+'PORTIERI - GE'!$G7*'Pesi e Budget Iniziale'!$B$8+'Pesi e Budget Iniziale'!$B$9*'PORTIERI - GE'!$H7+vlookup(B7,SQUADRE!$A$2:$B$21,2,false)*'Pesi e Budget Iniziale'!$B$10+'Pesi e Budget Iniziale'!$B$11*vlookup(B7,'FATTORE CASA'!$A$2:$B$21,2,false)+vlookup(B7,ALLENATORE!$A$2:$B$21,2,false)*'Pesi e Budget Iniziale'!$B$12</f>
        <v>81.75678789</v>
      </c>
      <c r="J7" s="30">
        <f t="shared" si="3"/>
        <v>16.92819023</v>
      </c>
      <c r="K7" s="30">
        <f t="shared" si="1"/>
        <v>16.92819023</v>
      </c>
      <c r="L7" s="28">
        <f> 'PORTIERI - GE'!$D7*'Pesi e Budget Iniziale'!$D$5+'PORTIERI - GE'!$E7*'Pesi e Budget Iniziale'!$D$6+'Pesi e Budget Iniziale'!$D$7*'PORTIERI - GE'!$F7+'PORTIERI - GE'!$G7*'Pesi e Budget Iniziale'!$D$8+'Pesi e Budget Iniziale'!$D$9*'PORTIERI - GE'!$H7+vlookup(B7,SQUADRE!$A$2:$B$21,2,false)*'Pesi e Budget Iniziale'!$D$10+'Pesi e Budget Iniziale'!$D$11*vlookup(B7,'FATTORE CASA'!$A$2:$B$21,2,false)+vlookup(B7,ALLENATORE!$A$2:$B$21,2,false)*'Pesi e Budget Iniziale'!$D$12</f>
        <v>83.31678789</v>
      </c>
      <c r="M7" s="30">
        <f t="shared" si="4"/>
        <v>18.26585072</v>
      </c>
      <c r="N7" s="30">
        <f t="shared" si="2"/>
        <v>18.26585072</v>
      </c>
      <c r="P7" s="36" t="s">
        <v>75</v>
      </c>
    </row>
    <row r="8" ht="12.75" customHeight="1">
      <c r="A8" s="13" t="s">
        <v>76</v>
      </c>
      <c r="B8" s="14" t="s">
        <v>77</v>
      </c>
      <c r="C8" s="22">
        <v>6.0</v>
      </c>
      <c r="D8" s="14">
        <v>9.0</v>
      </c>
      <c r="E8" s="14">
        <v>6.5</v>
      </c>
      <c r="F8" s="14">
        <v>6.5</v>
      </c>
      <c r="G8" s="14">
        <v>6.0</v>
      </c>
      <c r="H8" s="14">
        <v>8.0</v>
      </c>
      <c r="I8" s="28">
        <f>'PORTIERI - GE'!$D8*'Pesi e Budget Iniziale'!$B$5+'PORTIERI - GE'!$E8*'Pesi e Budget Iniziale'!$B$6+'Pesi e Budget Iniziale'!$B$7*'PORTIERI - GE'!$F8+'PORTIERI - GE'!$G8*'Pesi e Budget Iniziale'!$B$8+'Pesi e Budget Iniziale'!$B$9*'PORTIERI - GE'!$H8+vlookup(B8,SQUADRE!$A$2:$B$21,2,false)*'Pesi e Budget Iniziale'!$B$10+'Pesi e Budget Iniziale'!$B$11*vlookup(B8,'FATTORE CASA'!$A$2:$B$21,2,false)+vlookup(B8,ALLENATORE!$A$2:$B$21,2,false)*'Pesi e Budget Iniziale'!$B$12</f>
        <v>76.47840816</v>
      </c>
      <c r="J8" s="30">
        <f t="shared" si="3"/>
        <v>9.328034722</v>
      </c>
      <c r="K8" s="30">
        <f t="shared" si="1"/>
        <v>9.328034722</v>
      </c>
      <c r="L8" s="28">
        <f> 'PORTIERI - GE'!$D8*'Pesi e Budget Iniziale'!$D$5+'PORTIERI - GE'!$E8*'Pesi e Budget Iniziale'!$D$6+'Pesi e Budget Iniziale'!$D$7*'PORTIERI - GE'!$F8+'PORTIERI - GE'!$G8*'Pesi e Budget Iniziale'!$D$8+'Pesi e Budget Iniziale'!$D$9*'PORTIERI - GE'!$H8+vlookup(B8,SQUADRE!$A$2:$B$21,2,false)*'Pesi e Budget Iniziale'!$D$10+'Pesi e Budget Iniziale'!$D$11*vlookup(B8,'FATTORE CASA'!$A$2:$B$21,2,false)+vlookup(B8,ALLENATORE!$A$2:$B$21,2,false)*'Pesi e Budget Iniziale'!$D$12</f>
        <v>77.74590816</v>
      </c>
      <c r="M8" s="30">
        <f t="shared" si="4"/>
        <v>10.62460431</v>
      </c>
      <c r="N8" s="30">
        <f t="shared" si="2"/>
        <v>10.62460431</v>
      </c>
      <c r="P8" s="36" t="s">
        <v>82</v>
      </c>
    </row>
    <row r="9" ht="12.75" customHeight="1">
      <c r="A9" s="13" t="s">
        <v>83</v>
      </c>
      <c r="B9" s="14" t="s">
        <v>22</v>
      </c>
      <c r="C9" s="22">
        <v>9.0</v>
      </c>
      <c r="D9" s="14">
        <v>4.0</v>
      </c>
      <c r="E9" s="14">
        <v>7.0</v>
      </c>
      <c r="F9" s="14">
        <v>7.0</v>
      </c>
      <c r="G9" s="14">
        <v>8.0</v>
      </c>
      <c r="H9" s="14">
        <v>4.0</v>
      </c>
      <c r="I9" s="28">
        <f>'PORTIERI - GE'!$D9*'Pesi e Budget Iniziale'!$B$5+'PORTIERI - GE'!$E9*'Pesi e Budget Iniziale'!$B$6+'Pesi e Budget Iniziale'!$B$7*'PORTIERI - GE'!$F9+'PORTIERI - GE'!$G9*'Pesi e Budget Iniziale'!$B$8+'Pesi e Budget Iniziale'!$B$9*'PORTIERI - GE'!$H9+vlookup(B9,SQUADRE!$A$2:$B$21,2,false)*'Pesi e Budget Iniziale'!$B$10+'Pesi e Budget Iniziale'!$B$11*vlookup(B9,'FATTORE CASA'!$A$2:$B$21,2,false)+vlookup(B9,ALLENATORE!$A$2:$B$21,2,false)*'Pesi e Budget Iniziale'!$B$12</f>
        <v>76.83337316</v>
      </c>
      <c r="J9" s="30">
        <f t="shared" si="3"/>
        <v>9.839136487</v>
      </c>
      <c r="K9" s="30">
        <f t="shared" si="1"/>
        <v>9.839136487</v>
      </c>
      <c r="L9" s="28">
        <f> 'PORTIERI - GE'!$D9*'Pesi e Budget Iniziale'!$D$5+'PORTIERI - GE'!$E9*'Pesi e Budget Iniziale'!$D$6+'Pesi e Budget Iniziale'!$D$7*'PORTIERI - GE'!$F9+'PORTIERI - GE'!$G9*'Pesi e Budget Iniziale'!$D$8+'Pesi e Budget Iniziale'!$D$9*'PORTIERI - GE'!$H9+vlookup(B9,SQUADRE!$A$2:$B$21,2,false)*'Pesi e Budget Iniziale'!$D$10+'Pesi e Budget Iniziale'!$D$11*vlookup(B9,'FATTORE CASA'!$A$2:$B$21,2,false)+vlookup(B9,ALLENATORE!$A$2:$B$21,2,false)*'Pesi e Budget Iniziale'!$D$12</f>
        <v>78.19837316</v>
      </c>
      <c r="M9" s="30">
        <f t="shared" si="4"/>
        <v>11.2452238</v>
      </c>
      <c r="N9" s="30">
        <f t="shared" si="2"/>
        <v>11.2452238</v>
      </c>
      <c r="P9" s="49" t="s">
        <v>85</v>
      </c>
    </row>
    <row r="10" ht="12.75" customHeight="1">
      <c r="A10" s="13" t="s">
        <v>86</v>
      </c>
      <c r="B10" s="14" t="s">
        <v>87</v>
      </c>
      <c r="C10" s="22">
        <v>8.0</v>
      </c>
      <c r="D10" s="14">
        <v>8.0</v>
      </c>
      <c r="E10" s="14">
        <v>8.5</v>
      </c>
      <c r="F10" s="14">
        <v>7.0</v>
      </c>
      <c r="G10" s="14">
        <v>7.0</v>
      </c>
      <c r="H10" s="14">
        <v>7.0</v>
      </c>
      <c r="I10" s="28">
        <f>'PORTIERI - GE'!$D10*'Pesi e Budget Iniziale'!$B$5+'PORTIERI - GE'!$E10*'Pesi e Budget Iniziale'!$B$6+'Pesi e Budget Iniziale'!$B$7*'PORTIERI - GE'!$F10+'PORTIERI - GE'!$G10*'Pesi e Budget Iniziale'!$B$8+'Pesi e Budget Iniziale'!$B$9*'PORTIERI - GE'!$H10+vlookup(B10,SQUADRE!$A$2:$B$21,2,false)*'Pesi e Budget Iniziale'!$B$10+'Pesi e Budget Iniziale'!$B$11*vlookup(B10,'FATTORE CASA'!$A$2:$B$21,2,false)+vlookup(B10,ALLENATORE!$A$2:$B$21,2,false)*'Pesi e Budget Iniziale'!$B$12</f>
        <v>85.09464053</v>
      </c>
      <c r="J10" s="30">
        <f t="shared" si="3"/>
        <v>21.73424822</v>
      </c>
      <c r="K10" s="30">
        <f t="shared" si="1"/>
        <v>21.73424822</v>
      </c>
      <c r="L10" s="28">
        <f> 'PORTIERI - GE'!$D10*'Pesi e Budget Iniziale'!$D$5+'PORTIERI - GE'!$E10*'Pesi e Budget Iniziale'!$D$6+'Pesi e Budget Iniziale'!$D$7*'PORTIERI - GE'!$F10+'PORTIERI - GE'!$G10*'Pesi e Budget Iniziale'!$D$8+'Pesi e Budget Iniziale'!$D$9*'PORTIERI - GE'!$H10+vlookup(B10,SQUADRE!$A$2:$B$21,2,false)*'Pesi e Budget Iniziale'!$D$10+'Pesi e Budget Iniziale'!$D$11*vlookup(B10,'FATTORE CASA'!$A$2:$B$21,2,false)+vlookup(B10,ALLENATORE!$A$2:$B$21,2,false)*'Pesi e Budget Iniziale'!$D$12</f>
        <v>86.75214053</v>
      </c>
      <c r="M10" s="30">
        <f t="shared" si="4"/>
        <v>22.97792084</v>
      </c>
      <c r="N10" s="30">
        <f t="shared" si="2"/>
        <v>22.97792084</v>
      </c>
      <c r="P10" s="50"/>
    </row>
    <row r="11" ht="12.75" customHeight="1">
      <c r="A11" s="13" t="s">
        <v>89</v>
      </c>
      <c r="B11" s="14" t="s">
        <v>90</v>
      </c>
      <c r="C11" s="22">
        <v>6.0</v>
      </c>
      <c r="D11" s="14">
        <v>8.5</v>
      </c>
      <c r="E11" s="14">
        <v>6.5</v>
      </c>
      <c r="F11" s="14">
        <v>6.0</v>
      </c>
      <c r="G11" s="14">
        <v>5.5</v>
      </c>
      <c r="H11" s="14">
        <v>7.5</v>
      </c>
      <c r="I11" s="28">
        <f>'PORTIERI - GE'!$D11*'Pesi e Budget Iniziale'!$B$5+'PORTIERI - GE'!$E11*'Pesi e Budget Iniziale'!$B$6+'Pesi e Budget Iniziale'!$B$7*'PORTIERI - GE'!$F11+'PORTIERI - GE'!$G11*'Pesi e Budget Iniziale'!$B$8+'Pesi e Budget Iniziale'!$B$9*'PORTIERI - GE'!$H11+vlookup(B11,SQUADRE!$A$2:$B$21,2,false)*'Pesi e Budget Iniziale'!$B$10+'Pesi e Budget Iniziale'!$B$11*vlookup(B11,'FATTORE CASA'!$A$2:$B$21,2,false)+vlookup(B11,ALLENATORE!$A$2:$B$21,2,false)*'Pesi e Budget Iniziale'!$B$12</f>
        <v>74.91236316</v>
      </c>
      <c r="J11" s="30">
        <f t="shared" si="3"/>
        <v>7.073140961</v>
      </c>
      <c r="K11" s="30">
        <f t="shared" si="1"/>
        <v>7.073140961</v>
      </c>
      <c r="L11" s="28">
        <f> 'PORTIERI - GE'!$D11*'Pesi e Budget Iniziale'!$D$5+'PORTIERI - GE'!$E11*'Pesi e Budget Iniziale'!$D$6+'Pesi e Budget Iniziale'!$D$7*'PORTIERI - GE'!$F11+'PORTIERI - GE'!$G11*'Pesi e Budget Iniziale'!$D$8+'Pesi e Budget Iniziale'!$D$9*'PORTIERI - GE'!$H11+vlookup(B11,SQUADRE!$A$2:$B$21,2,false)*'Pesi e Budget Iniziale'!$D$10+'Pesi e Budget Iniziale'!$D$11*vlookup(B11,'FATTORE CASA'!$A$2:$B$21,2,false)+vlookup(B11,ALLENATORE!$A$2:$B$21,2,false)*'Pesi e Budget Iniziale'!$D$12</f>
        <v>76.17986316</v>
      </c>
      <c r="M11" s="30">
        <f t="shared" si="4"/>
        <v>8.476552964</v>
      </c>
      <c r="N11" s="30">
        <f t="shared" si="2"/>
        <v>8.476552964</v>
      </c>
      <c r="P11" s="21"/>
    </row>
    <row r="12" ht="12.75" customHeight="1">
      <c r="A12" s="13" t="s">
        <v>92</v>
      </c>
      <c r="B12" s="14" t="s">
        <v>93</v>
      </c>
      <c r="C12" s="22">
        <v>8.0</v>
      </c>
      <c r="D12" s="14">
        <v>9.5</v>
      </c>
      <c r="E12" s="14">
        <v>7.0</v>
      </c>
      <c r="F12" s="14">
        <v>8.0</v>
      </c>
      <c r="G12" s="14">
        <v>7.0</v>
      </c>
      <c r="H12" s="14">
        <v>7.0</v>
      </c>
      <c r="I12" s="28">
        <f>'PORTIERI - GE'!$D12*'Pesi e Budget Iniziale'!$B$5+'PORTIERI - GE'!$E12*'Pesi e Budget Iniziale'!$B$6+'Pesi e Budget Iniziale'!$B$7*'PORTIERI - GE'!$F12+'PORTIERI - GE'!$G12*'Pesi e Budget Iniziale'!$B$8+'Pesi e Budget Iniziale'!$B$9*'PORTIERI - GE'!$H12+vlookup(B12,SQUADRE!$A$2:$B$21,2,false)*'Pesi e Budget Iniziale'!$B$10+'Pesi e Budget Iniziale'!$B$11*vlookup(B12,'FATTORE CASA'!$A$2:$B$21,2,false)+vlookup(B12,ALLENATORE!$A$2:$B$21,2,false)*'Pesi e Budget Iniziale'!$B$12</f>
        <v>82.08859579</v>
      </c>
      <c r="J12" s="30">
        <f t="shared" si="3"/>
        <v>17.40594889</v>
      </c>
      <c r="K12" s="30">
        <f t="shared" si="1"/>
        <v>17.40594889</v>
      </c>
      <c r="L12" s="28">
        <f> 'PORTIERI - GE'!$D12*'Pesi e Budget Iniziale'!$D$5+'PORTIERI - GE'!$E12*'Pesi e Budget Iniziale'!$D$6+'Pesi e Budget Iniziale'!$D$7*'PORTIERI - GE'!$F12+'PORTIERI - GE'!$G12*'Pesi e Budget Iniziale'!$D$8+'Pesi e Budget Iniziale'!$D$9*'PORTIERI - GE'!$H12+vlookup(B12,SQUADRE!$A$2:$B$21,2,false)*'Pesi e Budget Iniziale'!$D$10+'Pesi e Budget Iniziale'!$D$11*vlookup(B12,'FATTORE CASA'!$A$2:$B$21,2,false)+vlookup(B12,ALLENATORE!$A$2:$B$21,2,false)*'Pesi e Budget Iniziale'!$D$12</f>
        <v>83.45359579</v>
      </c>
      <c r="M12" s="30">
        <f t="shared" si="4"/>
        <v>18.45350202</v>
      </c>
      <c r="N12" s="30">
        <f t="shared" si="2"/>
        <v>18.45350202</v>
      </c>
      <c r="P12" s="21"/>
    </row>
    <row r="13" ht="12.75" customHeight="1">
      <c r="A13" s="13" t="s">
        <v>95</v>
      </c>
      <c r="B13" s="14" t="s">
        <v>96</v>
      </c>
      <c r="C13" s="22">
        <v>8.0</v>
      </c>
      <c r="D13" s="14">
        <v>7.0</v>
      </c>
      <c r="E13" s="14">
        <v>6.5</v>
      </c>
      <c r="F13" s="14">
        <v>7.5</v>
      </c>
      <c r="G13" s="14">
        <v>6.5</v>
      </c>
      <c r="H13" s="14">
        <v>6.0</v>
      </c>
      <c r="I13" s="28">
        <f>'PORTIERI - GE'!$D13*'Pesi e Budget Iniziale'!$B$5+'PORTIERI - GE'!$E13*'Pesi e Budget Iniziale'!$B$6+'Pesi e Budget Iniziale'!$B$7*'PORTIERI - GE'!$F13+'PORTIERI - GE'!$G13*'Pesi e Budget Iniziale'!$B$8+'Pesi e Budget Iniziale'!$B$9*'PORTIERI - GE'!$H13+vlookup(B13,SQUADRE!$A$2:$B$21,2,false)*'Pesi e Budget Iniziale'!$B$10+'Pesi e Budget Iniziale'!$B$11*vlookup(B13,'FATTORE CASA'!$A$2:$B$21,2,false)+vlookup(B13,ALLENATORE!$A$2:$B$21,2,false)*'Pesi e Budget Iniziale'!$B$12</f>
        <v>77.54101105</v>
      </c>
      <c r="J13" s="30">
        <f t="shared" si="3"/>
        <v>10.85803969</v>
      </c>
      <c r="K13" s="30">
        <f t="shared" si="1"/>
        <v>10.85803969</v>
      </c>
      <c r="L13" s="28">
        <f> 'PORTIERI - GE'!$D13*'Pesi e Budget Iniziale'!$D$5+'PORTIERI - GE'!$E13*'Pesi e Budget Iniziale'!$D$6+'Pesi e Budget Iniziale'!$D$7*'PORTIERI - GE'!$F13+'PORTIERI - GE'!$G13*'Pesi e Budget Iniziale'!$D$8+'Pesi e Budget Iniziale'!$D$9*'PORTIERI - GE'!$H13+vlookup(B13,SQUADRE!$A$2:$B$21,2,false)*'Pesi e Budget Iniziale'!$D$10+'Pesi e Budget Iniziale'!$D$11*vlookup(B13,'FATTORE CASA'!$A$2:$B$21,2,false)+vlookup(B13,ALLENATORE!$A$2:$B$21,2,false)*'Pesi e Budget Iniziale'!$D$12</f>
        <v>78.80851105</v>
      </c>
      <c r="M13" s="30">
        <f t="shared" si="4"/>
        <v>12.08211389</v>
      </c>
      <c r="N13" s="30">
        <f t="shared" si="2"/>
        <v>12.08211389</v>
      </c>
      <c r="P13" s="21"/>
    </row>
    <row r="14" ht="12.75" customHeight="1">
      <c r="A14" s="13" t="s">
        <v>98</v>
      </c>
      <c r="B14" s="14" t="s">
        <v>99</v>
      </c>
      <c r="C14" s="22">
        <v>8.0</v>
      </c>
      <c r="D14" s="14">
        <v>8.0</v>
      </c>
      <c r="E14" s="14">
        <v>8.0</v>
      </c>
      <c r="F14" s="14">
        <v>7.0</v>
      </c>
      <c r="G14" s="14">
        <v>6.0</v>
      </c>
      <c r="H14" s="14">
        <v>7.0</v>
      </c>
      <c r="I14" s="28">
        <f>'PORTIERI - GE'!$D14*'Pesi e Budget Iniziale'!$B$5+'PORTIERI - GE'!$E14*'Pesi e Budget Iniziale'!$B$6+'Pesi e Budget Iniziale'!$B$7*'PORTIERI - GE'!$F14+'PORTIERI - GE'!$G14*'Pesi e Budget Iniziale'!$B$8+'Pesi e Budget Iniziale'!$B$9*'PORTIERI - GE'!$H14+vlookup(B14,SQUADRE!$A$2:$B$21,2,false)*'Pesi e Budget Iniziale'!$B$10+'Pesi e Budget Iniziale'!$B$11*vlookup(B14,'FATTORE CASA'!$A$2:$B$21,2,false)+vlookup(B14,ALLENATORE!$A$2:$B$21,2,false)*'Pesi e Budget Iniziale'!$B$12</f>
        <v>81.55894842</v>
      </c>
      <c r="J14" s="30">
        <f t="shared" si="3"/>
        <v>16.64332805</v>
      </c>
      <c r="K14" s="30">
        <f t="shared" si="1"/>
        <v>16.64332805</v>
      </c>
      <c r="L14" s="28">
        <f> 'PORTIERI - GE'!$D14*'Pesi e Budget Iniziale'!$D$5+'PORTIERI - GE'!$E14*'Pesi e Budget Iniziale'!$D$6+'Pesi e Budget Iniziale'!$D$7*'PORTIERI - GE'!$F14+'PORTIERI - GE'!$G14*'Pesi e Budget Iniziale'!$D$8+'Pesi e Budget Iniziale'!$D$9*'PORTIERI - GE'!$H14+vlookup(B14,SQUADRE!$A$2:$B$21,2,false)*'Pesi e Budget Iniziale'!$D$10+'Pesi e Budget Iniziale'!$D$11*vlookup(B14,'FATTORE CASA'!$A$2:$B$21,2,false)+vlookup(B14,ALLENATORE!$A$2:$B$21,2,false)*'Pesi e Budget Iniziale'!$D$12</f>
        <v>83.11894842</v>
      </c>
      <c r="M14" s="30">
        <f t="shared" si="4"/>
        <v>17.99448601</v>
      </c>
      <c r="N14" s="30">
        <f t="shared" si="2"/>
        <v>17.99448601</v>
      </c>
      <c r="P14" s="51" t="s">
        <v>101</v>
      </c>
      <c r="Q14" s="52">
        <v>70.0</v>
      </c>
    </row>
    <row r="15" ht="12.75" customHeight="1">
      <c r="A15" s="13" t="s">
        <v>102</v>
      </c>
      <c r="B15" s="14" t="s">
        <v>103</v>
      </c>
      <c r="C15" s="22">
        <v>9.0</v>
      </c>
      <c r="D15" s="14">
        <v>9.0</v>
      </c>
      <c r="E15" s="14">
        <v>7.0</v>
      </c>
      <c r="F15" s="14">
        <v>6.0</v>
      </c>
      <c r="G15" s="14">
        <v>6.5</v>
      </c>
      <c r="H15" s="14">
        <v>7.0</v>
      </c>
      <c r="I15" s="28">
        <f>'PORTIERI - GE'!$D15*'Pesi e Budget Iniziale'!$B$5+'PORTIERI - GE'!$E15*'Pesi e Budget Iniziale'!$B$6+'Pesi e Budget Iniziale'!$B$7*'PORTIERI - GE'!$F15+'PORTIERI - GE'!$G15*'Pesi e Budget Iniziale'!$B$8+'Pesi e Budget Iniziale'!$B$9*'PORTIERI - GE'!$H15+vlookup(B15,SQUADRE!$A$2:$B$21,2,false)*'Pesi e Budget Iniziale'!$B$10+'Pesi e Budget Iniziale'!$B$11*vlookup(B15,'FATTORE CASA'!$A$2:$B$21,2,false)+vlookup(B15,ALLENATORE!$A$2:$B$21,2,false)*'Pesi e Budget Iniziale'!$B$12</f>
        <v>73.93819447</v>
      </c>
      <c r="J15" s="30">
        <f t="shared" si="3"/>
        <v>5.670469334</v>
      </c>
      <c r="K15" s="30">
        <f t="shared" si="1"/>
        <v>5.670469334</v>
      </c>
      <c r="L15" s="28">
        <f> 'PORTIERI - GE'!$D15*'Pesi e Budget Iniziale'!$D$5+'PORTIERI - GE'!$E15*'Pesi e Budget Iniziale'!$D$6+'Pesi e Budget Iniziale'!$D$7*'PORTIERI - GE'!$F15+'PORTIERI - GE'!$G15*'Pesi e Budget Iniziale'!$D$8+'Pesi e Budget Iniziale'!$D$9*'PORTIERI - GE'!$H15+vlookup(B15,SQUADRE!$A$2:$B$21,2,false)*'Pesi e Budget Iniziale'!$D$10+'Pesi e Budget Iniziale'!$D$11*vlookup(B15,'FATTORE CASA'!$A$2:$B$21,2,false)+vlookup(B15,ALLENATORE!$A$2:$B$21,2,false)*'Pesi e Budget Iniziale'!$D$12</f>
        <v>75.30319447</v>
      </c>
      <c r="M15" s="30">
        <f t="shared" si="4"/>
        <v>7.274078355</v>
      </c>
      <c r="N15" s="30">
        <f t="shared" si="2"/>
        <v>7.274078355</v>
      </c>
      <c r="P15" s="51" t="s">
        <v>105</v>
      </c>
      <c r="Q15" s="53">
        <f>'Pesi e Budget Iniziale'!C29</f>
        <v>30</v>
      </c>
    </row>
    <row r="16" ht="12.75" customHeight="1">
      <c r="A16" s="13" t="s">
        <v>107</v>
      </c>
      <c r="B16" s="14" t="s">
        <v>108</v>
      </c>
      <c r="C16" s="22">
        <v>8.0</v>
      </c>
      <c r="D16" s="14">
        <v>8.0</v>
      </c>
      <c r="E16" s="14">
        <v>7.5</v>
      </c>
      <c r="F16" s="14">
        <v>7.0</v>
      </c>
      <c r="G16" s="14">
        <v>6.0</v>
      </c>
      <c r="H16" s="14">
        <v>7.0</v>
      </c>
      <c r="I16" s="28">
        <f>'PORTIERI - GE'!$D16*'Pesi e Budget Iniziale'!$B$5+'PORTIERI - GE'!$E16*'Pesi e Budget Iniziale'!$B$6+'Pesi e Budget Iniziale'!$B$7*'PORTIERI - GE'!$F16+'PORTIERI - GE'!$G16*'Pesi e Budget Iniziale'!$B$8+'Pesi e Budget Iniziale'!$B$9*'PORTIERI - GE'!$H16+vlookup(B16,SQUADRE!$A$2:$B$21,2,false)*'Pesi e Budget Iniziale'!$B$10+'Pesi e Budget Iniziale'!$B$11*vlookup(B16,'FATTORE CASA'!$A$2:$B$21,2,false)+vlookup(B16,ALLENATORE!$A$2:$B$21,2,false)*'Pesi e Budget Iniziale'!$B$12</f>
        <v>71.55996421</v>
      </c>
      <c r="J16" s="30">
        <f t="shared" si="3"/>
        <v>2.246138244</v>
      </c>
      <c r="K16" s="30">
        <f t="shared" si="1"/>
        <v>2.246138244</v>
      </c>
      <c r="L16" s="28">
        <f> 'PORTIERI - GE'!$D16*'Pesi e Budget Iniziale'!$D$5+'PORTIERI - GE'!$E16*'Pesi e Budget Iniziale'!$D$6+'Pesi e Budget Iniziale'!$D$7*'PORTIERI - GE'!$F16+'PORTIERI - GE'!$G16*'Pesi e Budget Iniziale'!$D$8+'Pesi e Budget Iniziale'!$D$9*'PORTIERI - GE'!$H16+vlookup(B16,SQUADRE!$A$2:$B$21,2,false)*'Pesi e Budget Iniziale'!$D$10+'Pesi e Budget Iniziale'!$D$11*vlookup(B16,'FATTORE CASA'!$A$2:$B$21,2,false)+vlookup(B16,ALLENATORE!$A$2:$B$21,2,false)*'Pesi e Budget Iniziale'!$D$12</f>
        <v>73.02246421</v>
      </c>
      <c r="M16" s="30">
        <f t="shared" si="4"/>
        <v>4.145735481</v>
      </c>
      <c r="N16" s="30">
        <f t="shared" si="2"/>
        <v>4.145735481</v>
      </c>
      <c r="P16" s="21"/>
    </row>
    <row r="17" ht="12.75" customHeight="1">
      <c r="A17" s="13" t="s">
        <v>110</v>
      </c>
      <c r="B17" s="14" t="s">
        <v>111</v>
      </c>
      <c r="C17" s="22">
        <v>8.0</v>
      </c>
      <c r="D17" s="14">
        <v>9.0</v>
      </c>
      <c r="E17" s="14">
        <v>7.0</v>
      </c>
      <c r="F17" s="14">
        <v>7.0</v>
      </c>
      <c r="G17" s="14">
        <v>5.0</v>
      </c>
      <c r="H17" s="14">
        <v>7.0</v>
      </c>
      <c r="I17" s="28">
        <f>'PORTIERI - GE'!$D17*'Pesi e Budget Iniziale'!$B$5+'PORTIERI - GE'!$E17*'Pesi e Budget Iniziale'!$B$6+'Pesi e Budget Iniziale'!$B$7*'PORTIERI - GE'!$F17+'PORTIERI - GE'!$G17*'Pesi e Budget Iniziale'!$B$8+'Pesi e Budget Iniziale'!$B$9*'PORTIERI - GE'!$H17+vlookup(B17,SQUADRE!$A$2:$B$21,2,false)*'Pesi e Budget Iniziale'!$B$10+'Pesi e Budget Iniziale'!$B$11*vlookup(B17,'FATTORE CASA'!$A$2:$B$21,2,false)+vlookup(B17,ALLENATORE!$A$2:$B$21,2,false)*'Pesi e Budget Iniziale'!$B$12</f>
        <v>76.56068789</v>
      </c>
      <c r="J17" s="30">
        <f t="shared" si="3"/>
        <v>9.446506455</v>
      </c>
      <c r="K17" s="30">
        <f t="shared" si="1"/>
        <v>9.446506455</v>
      </c>
      <c r="L17" s="28">
        <f> 'PORTIERI - GE'!$D17*'Pesi e Budget Iniziale'!$D$5+'PORTIERI - GE'!$E17*'Pesi e Budget Iniziale'!$D$6+'Pesi e Budget Iniziale'!$D$7*'PORTIERI - GE'!$F17+'PORTIERI - GE'!$G17*'Pesi e Budget Iniziale'!$D$8+'Pesi e Budget Iniziale'!$D$9*'PORTIERI - GE'!$H17+vlookup(B17,SQUADRE!$A$2:$B$21,2,false)*'Pesi e Budget Iniziale'!$D$10+'Pesi e Budget Iniziale'!$D$11*vlookup(B17,'FATTORE CASA'!$A$2:$B$21,2,false)+vlookup(B17,ALLENATORE!$A$2:$B$21,2,false)*'Pesi e Budget Iniziale'!$D$12</f>
        <v>77.92568789</v>
      </c>
      <c r="M17" s="30">
        <f t="shared" si="4"/>
        <v>10.87119755</v>
      </c>
      <c r="N17" s="30">
        <f t="shared" si="2"/>
        <v>10.87119755</v>
      </c>
      <c r="P17" s="16"/>
    </row>
    <row r="18" ht="12.75" customHeight="1">
      <c r="A18" s="13" t="s">
        <v>114</v>
      </c>
      <c r="B18" s="14" t="s">
        <v>115</v>
      </c>
      <c r="C18" s="22">
        <v>7.0</v>
      </c>
      <c r="D18" s="14">
        <v>8.5</v>
      </c>
      <c r="E18" s="14">
        <v>8.0</v>
      </c>
      <c r="F18" s="14">
        <v>7.0</v>
      </c>
      <c r="G18" s="14">
        <v>5.0</v>
      </c>
      <c r="H18" s="14">
        <v>5.5</v>
      </c>
      <c r="I18" s="28">
        <f>'PORTIERI - GE'!$D18*'Pesi e Budget Iniziale'!$B$5+'PORTIERI - GE'!$E18*'Pesi e Budget Iniziale'!$B$6+'Pesi e Budget Iniziale'!$B$7*'PORTIERI - GE'!$F18+'PORTIERI - GE'!$G18*'Pesi e Budget Iniziale'!$B$8+'Pesi e Budget Iniziale'!$B$9*'PORTIERI - GE'!$H18+vlookup(B18,SQUADRE!$A$2:$B$21,2,false)*'Pesi e Budget Iniziale'!$B$10+'Pesi e Budget Iniziale'!$B$11*vlookup(B18,'FATTORE CASA'!$A$2:$B$21,2,false)+vlookup(B18,ALLENATORE!$A$2:$B$21,2,false)*'Pesi e Budget Iniziale'!$B$12</f>
        <v>74.77167921</v>
      </c>
      <c r="J18" s="30">
        <f t="shared" si="3"/>
        <v>6.870575035</v>
      </c>
      <c r="K18" s="30">
        <f t="shared" si="1"/>
        <v>6.870575035</v>
      </c>
      <c r="L18" s="28">
        <f> 'PORTIERI - GE'!$D18*'Pesi e Budget Iniziale'!$D$5+'PORTIERI - GE'!$E18*'Pesi e Budget Iniziale'!$D$6+'Pesi e Budget Iniziale'!$D$7*'PORTIERI - GE'!$F18+'PORTIERI - GE'!$G18*'Pesi e Budget Iniziale'!$D$8+'Pesi e Budget Iniziale'!$D$9*'PORTIERI - GE'!$H18+vlookup(B18,SQUADRE!$A$2:$B$21,2,false)*'Pesi e Budget Iniziale'!$D$10+'Pesi e Budget Iniziale'!$D$11*vlookup(B18,'FATTORE CASA'!$A$2:$B$21,2,false)+vlookup(B18,ALLENATORE!$A$2:$B$21,2,false)*'Pesi e Budget Iniziale'!$D$12</f>
        <v>76.33167921</v>
      </c>
      <c r="M18" s="30">
        <f t="shared" si="4"/>
        <v>8.684790068</v>
      </c>
      <c r="N18" s="30">
        <f t="shared" si="2"/>
        <v>8.684790068</v>
      </c>
      <c r="P18" s="21"/>
    </row>
    <row r="19" ht="12.75" customHeight="1">
      <c r="A19" s="13" t="s">
        <v>117</v>
      </c>
      <c r="B19" s="14" t="s">
        <v>48</v>
      </c>
      <c r="C19" s="22">
        <v>8.0</v>
      </c>
      <c r="D19" s="14">
        <v>4.0</v>
      </c>
      <c r="E19" s="14">
        <v>6.0</v>
      </c>
      <c r="F19" s="14">
        <v>6.0</v>
      </c>
      <c r="G19" s="14">
        <v>7.0</v>
      </c>
      <c r="H19" s="14">
        <v>4.0</v>
      </c>
      <c r="I19" s="28">
        <f>'PORTIERI - GE'!$D19*'Pesi e Budget Iniziale'!$B$5+'PORTIERI - GE'!$E19*'Pesi e Budget Iniziale'!$B$6+'Pesi e Budget Iniziale'!$B$7*'PORTIERI - GE'!$F19+'PORTIERI - GE'!$G19*'Pesi e Budget Iniziale'!$B$8+'Pesi e Budget Iniziale'!$B$9*'PORTIERI - GE'!$H19+vlookup(B19,SQUADRE!$A$2:$B$21,2,false)*'Pesi e Budget Iniziale'!$B$10+'Pesi e Budget Iniziale'!$B$11*vlookup(B19,'FATTORE CASA'!$A$2:$B$21,2,false)+vlookup(B19,ALLENATORE!$A$2:$B$21,2,false)*'Pesi e Budget Iniziale'!$B$12</f>
        <v>65.77338368</v>
      </c>
      <c r="J19" s="30">
        <f t="shared" si="3"/>
        <v>-6.085757919</v>
      </c>
      <c r="K19" s="30">
        <f t="shared" si="1"/>
        <v>1</v>
      </c>
      <c r="L19" s="28">
        <f> 'PORTIERI - GE'!$D19*'Pesi e Budget Iniziale'!$D$5+'PORTIERI - GE'!$E19*'Pesi e Budget Iniziale'!$D$6+'Pesi e Budget Iniziale'!$D$7*'PORTIERI - GE'!$F19+'PORTIERI - GE'!$G19*'Pesi e Budget Iniziale'!$D$8+'Pesi e Budget Iniziale'!$D$9*'PORTIERI - GE'!$H19+vlookup(B19,SQUADRE!$A$2:$B$21,2,false)*'Pesi e Budget Iniziale'!$D$10+'Pesi e Budget Iniziale'!$D$11*vlookup(B19,'FATTORE CASA'!$A$2:$B$21,2,false)+vlookup(B19,ALLENATORE!$A$2:$B$21,2,false)*'Pesi e Budget Iniziale'!$D$12</f>
        <v>66.94338368</v>
      </c>
      <c r="M19" s="30">
        <f t="shared" si="4"/>
        <v>-4.192579905</v>
      </c>
      <c r="N19" s="30">
        <f t="shared" si="2"/>
        <v>1</v>
      </c>
      <c r="P19" s="21"/>
    </row>
    <row r="20" ht="12.75" customHeight="1">
      <c r="A20" s="13" t="s">
        <v>119</v>
      </c>
      <c r="B20" s="14" t="s">
        <v>77</v>
      </c>
      <c r="C20" s="22">
        <v>8.0</v>
      </c>
      <c r="D20" s="14">
        <v>4.0</v>
      </c>
      <c r="E20" s="14">
        <v>6.5</v>
      </c>
      <c r="F20" s="14">
        <v>6.5</v>
      </c>
      <c r="G20" s="14">
        <v>6.0</v>
      </c>
      <c r="H20" s="14">
        <v>4.0</v>
      </c>
      <c r="I20" s="28">
        <f>'PORTIERI - GE'!$D20*'Pesi e Budget Iniziale'!$B$5+'PORTIERI - GE'!$E20*'Pesi e Budget Iniziale'!$B$6+'Pesi e Budget Iniziale'!$B$7*'PORTIERI - GE'!$F20+'PORTIERI - GE'!$G20*'Pesi e Budget Iniziale'!$B$8+'Pesi e Budget Iniziale'!$B$9*'PORTIERI - GE'!$H20+vlookup(B20,SQUADRE!$A$2:$B$21,2,false)*'Pesi e Budget Iniziale'!$B$10+'Pesi e Budget Iniziale'!$B$11*vlookup(B20,'FATTORE CASA'!$A$2:$B$21,2,false)+vlookup(B20,ALLENATORE!$A$2:$B$21,2,false)*'Pesi e Budget Iniziale'!$B$12</f>
        <v>63.04524816</v>
      </c>
      <c r="J20" s="30">
        <f t="shared" si="3"/>
        <v>-10.01390544</v>
      </c>
      <c r="K20" s="30">
        <f t="shared" si="1"/>
        <v>1</v>
      </c>
      <c r="L20" s="28">
        <f> 'PORTIERI - GE'!$D20*'Pesi e Budget Iniziale'!$D$5+'PORTIERI - GE'!$E20*'Pesi e Budget Iniziale'!$D$6+'Pesi e Budget Iniziale'!$D$7*'PORTIERI - GE'!$F20+'PORTIERI - GE'!$G20*'Pesi e Budget Iniziale'!$D$8+'Pesi e Budget Iniziale'!$D$9*'PORTIERI - GE'!$H20+vlookup(B20,SQUADRE!$A$2:$B$21,2,false)*'Pesi e Budget Iniziale'!$D$10+'Pesi e Budget Iniziale'!$D$11*vlookup(B20,'FATTORE CASA'!$A$2:$B$21,2,false)+vlookup(B20,ALLENATORE!$A$2:$B$21,2,false)*'Pesi e Budget Iniziale'!$D$12</f>
        <v>64.31274816</v>
      </c>
      <c r="M20" s="30">
        <f t="shared" si="4"/>
        <v>-7.800867143</v>
      </c>
      <c r="N20" s="30">
        <f t="shared" si="2"/>
        <v>1</v>
      </c>
      <c r="P20" s="21"/>
    </row>
    <row r="21" ht="12.75" customHeight="1">
      <c r="A21" s="13" t="s">
        <v>121</v>
      </c>
      <c r="B21" s="14" t="s">
        <v>122</v>
      </c>
      <c r="C21" s="22">
        <v>9.0</v>
      </c>
      <c r="D21" s="14">
        <v>8.5</v>
      </c>
      <c r="E21" s="14">
        <v>6.5</v>
      </c>
      <c r="F21" s="14">
        <v>6.0</v>
      </c>
      <c r="G21" s="14">
        <v>6.0</v>
      </c>
      <c r="H21" s="14">
        <v>6.5</v>
      </c>
      <c r="I21" s="28">
        <f>'PORTIERI - GE'!$D21*'Pesi e Budget Iniziale'!$B$5+'PORTIERI - GE'!$E21*'Pesi e Budget Iniziale'!$B$6+'Pesi e Budget Iniziale'!$B$7*'PORTIERI - GE'!$F21+'PORTIERI - GE'!$G21*'Pesi e Budget Iniziale'!$B$8+'Pesi e Budget Iniziale'!$B$9*'PORTIERI - GE'!$H21+vlookup(B21,SQUADRE!$A$2:$B$21,2,false)*'Pesi e Budget Iniziale'!$B$10+'Pesi e Budget Iniziale'!$B$11*vlookup(B21,'FATTORE CASA'!$A$2:$B$21,2,false)+vlookup(B21,ALLENATORE!$A$2:$B$21,2,false)*'Pesi e Budget Iniziale'!$B$12</f>
        <v>71.53944816</v>
      </c>
      <c r="J21" s="30">
        <f t="shared" si="3"/>
        <v>2.216597892</v>
      </c>
      <c r="K21" s="30">
        <f t="shared" si="1"/>
        <v>2.216597892</v>
      </c>
      <c r="L21" s="28">
        <f> 'PORTIERI - GE'!$D21*'Pesi e Budget Iniziale'!$D$5+'PORTIERI - GE'!$E21*'Pesi e Budget Iniziale'!$D$6+'Pesi e Budget Iniziale'!$D$7*'PORTIERI - GE'!$F21+'PORTIERI - GE'!$G21*'Pesi e Budget Iniziale'!$D$8+'Pesi e Budget Iniziale'!$D$9*'PORTIERI - GE'!$H21+vlookup(B21,SQUADRE!$A$2:$B$21,2,false)*'Pesi e Budget Iniziale'!$D$10+'Pesi e Budget Iniziale'!$D$11*vlookup(B21,'FATTORE CASA'!$A$2:$B$21,2,false)+vlookup(B21,ALLENATORE!$A$2:$B$21,2,false)*'Pesi e Budget Iniziale'!$D$12</f>
        <v>72.80694816</v>
      </c>
      <c r="M21" s="30">
        <f t="shared" si="4"/>
        <v>3.850124852</v>
      </c>
      <c r="N21" s="30">
        <f t="shared" si="2"/>
        <v>3.850124852</v>
      </c>
      <c r="P21" s="21"/>
    </row>
    <row r="22" ht="12.75" customHeight="1">
      <c r="A22" s="13" t="s">
        <v>124</v>
      </c>
      <c r="B22" s="14" t="s">
        <v>125</v>
      </c>
      <c r="C22" s="22">
        <v>7.0</v>
      </c>
      <c r="D22" s="14">
        <v>8.0</v>
      </c>
      <c r="E22" s="14">
        <v>6.0</v>
      </c>
      <c r="F22" s="14">
        <v>6.0</v>
      </c>
      <c r="G22" s="14">
        <v>7.0</v>
      </c>
      <c r="H22" s="14">
        <v>6.0</v>
      </c>
      <c r="I22" s="28">
        <f>'PORTIERI - GE'!$D22*'Pesi e Budget Iniziale'!$B$5+'PORTIERI - GE'!$E22*'Pesi e Budget Iniziale'!$B$6+'Pesi e Budget Iniziale'!$B$7*'PORTIERI - GE'!$F22+'PORTIERI - GE'!$G22*'Pesi e Budget Iniziale'!$B$8+'Pesi e Budget Iniziale'!$B$9*'PORTIERI - GE'!$H22+vlookup(B22,SQUADRE!$A$2:$B$21,2,false)*'Pesi e Budget Iniziale'!$B$10+'Pesi e Budget Iniziale'!$B$11*vlookup(B22,'FATTORE CASA'!$A$2:$B$21,2,false)+vlookup(B22,ALLENATORE!$A$2:$B$21,2,false)*'Pesi e Budget Iniziale'!$B$12</f>
        <v>70.10070053</v>
      </c>
      <c r="J22" s="30">
        <f t="shared" si="3"/>
        <v>0.1449951876</v>
      </c>
      <c r="K22" s="30">
        <f t="shared" si="1"/>
        <v>1</v>
      </c>
      <c r="L22" s="28">
        <f> 'PORTIERI - GE'!$D22*'Pesi e Budget Iniziale'!$D$5+'PORTIERI - GE'!$E22*'Pesi e Budget Iniziale'!$D$6+'Pesi e Budget Iniziale'!$D$7*'PORTIERI - GE'!$F22+'PORTIERI - GE'!$G22*'Pesi e Budget Iniziale'!$D$8+'Pesi e Budget Iniziale'!$D$9*'PORTIERI - GE'!$H22+vlookup(B22,SQUADRE!$A$2:$B$21,2,false)*'Pesi e Budget Iniziale'!$D$10+'Pesi e Budget Iniziale'!$D$11*vlookup(B22,'FATTORE CASA'!$A$2:$B$21,2,false)+vlookup(B22,ALLENATORE!$A$2:$B$21,2,false)*'Pesi e Budget Iniziale'!$D$12</f>
        <v>71.27070053</v>
      </c>
      <c r="M22" s="30">
        <f t="shared" si="4"/>
        <v>1.742944793</v>
      </c>
      <c r="N22" s="30">
        <f t="shared" si="2"/>
        <v>1.742944793</v>
      </c>
    </row>
    <row r="23" ht="12.75" customHeight="1">
      <c r="A23" s="13" t="s">
        <v>127</v>
      </c>
      <c r="B23" s="14" t="s">
        <v>65</v>
      </c>
      <c r="C23" s="22">
        <v>8.0</v>
      </c>
      <c r="D23" s="14">
        <v>6.0</v>
      </c>
      <c r="E23" s="14">
        <v>5.0</v>
      </c>
      <c r="F23" s="14">
        <v>6.0</v>
      </c>
      <c r="G23" s="14">
        <v>6.0</v>
      </c>
      <c r="H23" s="14">
        <v>3.0</v>
      </c>
      <c r="I23" s="28">
        <f>'PORTIERI - GE'!$D23*'Pesi e Budget Iniziale'!$B$5+'PORTIERI - GE'!$E23*'Pesi e Budget Iniziale'!$B$6+'Pesi e Budget Iniziale'!$B$7*'PORTIERI - GE'!$F23+'PORTIERI - GE'!$G23*'Pesi e Budget Iniziale'!$B$8+'Pesi e Budget Iniziale'!$B$9*'PORTIERI - GE'!$H23+vlookup(B23,SQUADRE!$A$2:$B$21,2,false)*'Pesi e Budget Iniziale'!$B$10+'Pesi e Budget Iniziale'!$B$11*vlookup(B23,'FATTORE CASA'!$A$2:$B$21,2,false)+vlookup(B23,ALLENATORE!$A$2:$B$21,2,false)*'Pesi e Budget Iniziale'!$B$12</f>
        <v>64.71510158</v>
      </c>
      <c r="J23" s="30">
        <f t="shared" si="3"/>
        <v>-7.609541537</v>
      </c>
      <c r="K23" s="30">
        <f t="shared" si="1"/>
        <v>1</v>
      </c>
      <c r="L23" s="28">
        <f> 'PORTIERI - GE'!$D23*'Pesi e Budget Iniziale'!$D$5+'PORTIERI - GE'!$E23*'Pesi e Budget Iniziale'!$D$6+'Pesi e Budget Iniziale'!$D$7*'PORTIERI - GE'!$F23+'PORTIERI - GE'!$G23*'Pesi e Budget Iniziale'!$D$8+'Pesi e Budget Iniziale'!$D$9*'PORTIERI - GE'!$H23+vlookup(B23,SQUADRE!$A$2:$B$21,2,false)*'Pesi e Budget Iniziale'!$D$10+'Pesi e Budget Iniziale'!$D$11*vlookup(B23,'FATTORE CASA'!$A$2:$B$21,2,false)+vlookup(B23,ALLENATORE!$A$2:$B$21,2,false)*'Pesi e Budget Iniziale'!$D$12</f>
        <v>65.69010158</v>
      </c>
      <c r="M23" s="30">
        <f t="shared" si="4"/>
        <v>-5.911632879</v>
      </c>
      <c r="N23" s="30">
        <f t="shared" si="2"/>
        <v>1</v>
      </c>
      <c r="P23" s="21"/>
    </row>
    <row r="24" ht="12.75" customHeight="1">
      <c r="A24" s="13" t="s">
        <v>130</v>
      </c>
      <c r="B24" s="14" t="s">
        <v>131</v>
      </c>
      <c r="C24" s="22">
        <v>10.0</v>
      </c>
      <c r="D24" s="14">
        <v>9.0</v>
      </c>
      <c r="E24" s="14">
        <v>8.0</v>
      </c>
      <c r="F24" s="14">
        <v>6.0</v>
      </c>
      <c r="G24" s="14">
        <v>6.0</v>
      </c>
      <c r="H24" s="14">
        <v>6.0</v>
      </c>
      <c r="I24" s="28">
        <f>'PORTIERI - GE'!$D24*'Pesi e Budget Iniziale'!$B$5+'PORTIERI - GE'!$E24*'Pesi e Budget Iniziale'!$B$6+'Pesi e Budget Iniziale'!$B$7*'PORTIERI - GE'!$F24+'PORTIERI - GE'!$G24*'Pesi e Budget Iniziale'!$B$8+'Pesi e Budget Iniziale'!$B$9*'PORTIERI - GE'!$H24+vlookup(B24,SQUADRE!$A$2:$B$21,2,false)*'Pesi e Budget Iniziale'!$B$10+'Pesi e Budget Iniziale'!$B$11*vlookup(B24,'FATTORE CASA'!$A$2:$B$21,2,false)+vlookup(B24,ALLENATORE!$A$2:$B$21,2,false)*'Pesi e Budget Iniziale'!$B$12</f>
        <v>73.72958211</v>
      </c>
      <c r="J24" s="30">
        <f t="shared" si="3"/>
        <v>5.370095636</v>
      </c>
      <c r="K24" s="30">
        <f t="shared" si="1"/>
        <v>5.370095636</v>
      </c>
      <c r="L24" s="28">
        <f> 'PORTIERI - GE'!$D24*'Pesi e Budget Iniziale'!$D$5+'PORTIERI - GE'!$E24*'Pesi e Budget Iniziale'!$D$6+'Pesi e Budget Iniziale'!$D$7*'PORTIERI - GE'!$F24+'PORTIERI - GE'!$G24*'Pesi e Budget Iniziale'!$D$8+'Pesi e Budget Iniziale'!$D$9*'PORTIERI - GE'!$H24+vlookup(B24,SQUADRE!$A$2:$B$21,2,false)*'Pesi e Budget Iniziale'!$D$10+'Pesi e Budget Iniziale'!$D$11*vlookup(B24,'FATTORE CASA'!$A$2:$B$21,2,false)+vlookup(B24,ALLENATORE!$A$2:$B$21,2,false)*'Pesi e Budget Iniziale'!$D$12</f>
        <v>75.28958211</v>
      </c>
      <c r="M24" s="30">
        <f t="shared" si="4"/>
        <v>7.255407074</v>
      </c>
      <c r="N24" s="30">
        <f t="shared" si="2"/>
        <v>7.255407074</v>
      </c>
      <c r="P24" s="21"/>
    </row>
    <row r="25" ht="12.75" customHeight="1">
      <c r="A25" s="13" t="s">
        <v>134</v>
      </c>
      <c r="B25" s="14" t="s">
        <v>96</v>
      </c>
      <c r="C25" s="22">
        <v>8.0</v>
      </c>
      <c r="D25" s="14">
        <v>5.0</v>
      </c>
      <c r="E25" s="14">
        <v>6.0</v>
      </c>
      <c r="F25" s="14">
        <v>7.0</v>
      </c>
      <c r="G25" s="14">
        <v>6.5</v>
      </c>
      <c r="H25" s="14">
        <v>5.0</v>
      </c>
      <c r="I25" s="28">
        <f>'PORTIERI - GE'!$D25*'Pesi e Budget Iniziale'!$B$5+'PORTIERI - GE'!$E25*'Pesi e Budget Iniziale'!$B$6+'Pesi e Budget Iniziale'!$B$7*'PORTIERI - GE'!$F25+'PORTIERI - GE'!$G25*'Pesi e Budget Iniziale'!$B$8+'Pesi e Budget Iniziale'!$B$9*'PORTIERI - GE'!$H25+vlookup(B25,SQUADRE!$A$2:$B$21,2,false)*'Pesi e Budget Iniziale'!$B$10+'Pesi e Budget Iniziale'!$B$11*vlookup(B25,'FATTORE CASA'!$A$2:$B$21,2,false)+vlookup(B25,ALLENATORE!$A$2:$B$21,2,false)*'Pesi e Budget Iniziale'!$B$12</f>
        <v>71.54209605</v>
      </c>
      <c r="J25" s="30">
        <f t="shared" si="3"/>
        <v>2.220410504</v>
      </c>
      <c r="K25" s="30">
        <f t="shared" si="1"/>
        <v>2.220410504</v>
      </c>
      <c r="L25" s="28">
        <f> 'PORTIERI - GE'!$D25*'Pesi e Budget Iniziale'!$D$5+'PORTIERI - GE'!$E25*'Pesi e Budget Iniziale'!$D$6+'Pesi e Budget Iniziale'!$D$7*'PORTIERI - GE'!$F25+'PORTIERI - GE'!$G25*'Pesi e Budget Iniziale'!$D$8+'Pesi e Budget Iniziale'!$D$9*'PORTIERI - GE'!$H25+vlookup(B25,SQUADRE!$A$2:$B$21,2,false)*'Pesi e Budget Iniziale'!$D$10+'Pesi e Budget Iniziale'!$D$11*vlookup(B25,'FATTORE CASA'!$A$2:$B$21,2,false)+vlookup(B25,ALLENATORE!$A$2:$B$21,2,false)*'Pesi e Budget Iniziale'!$D$12</f>
        <v>72.71209605</v>
      </c>
      <c r="M25" s="30">
        <f t="shared" si="4"/>
        <v>3.720021827</v>
      </c>
      <c r="N25" s="30">
        <f t="shared" si="2"/>
        <v>3.720021827</v>
      </c>
      <c r="P25" s="21"/>
    </row>
    <row r="26" ht="12.75" customHeight="1">
      <c r="A26" s="13" t="s">
        <v>137</v>
      </c>
      <c r="B26" s="14" t="s">
        <v>62</v>
      </c>
      <c r="C26" s="22">
        <v>8.0</v>
      </c>
      <c r="D26" s="14">
        <v>3.0</v>
      </c>
      <c r="E26" s="14">
        <v>6.0</v>
      </c>
      <c r="F26" s="14">
        <v>6.0</v>
      </c>
      <c r="G26" s="14">
        <v>7.0</v>
      </c>
      <c r="H26" s="14">
        <v>3.0</v>
      </c>
      <c r="I26" s="28">
        <f>'PORTIERI - GE'!$D26*'Pesi e Budget Iniziale'!$B$5+'PORTIERI - GE'!$E26*'Pesi e Budget Iniziale'!$B$6+'Pesi e Budget Iniziale'!$B$7*'PORTIERI - GE'!$F26+'PORTIERI - GE'!$G26*'Pesi e Budget Iniziale'!$B$8+'Pesi e Budget Iniziale'!$B$9*'PORTIERI - GE'!$H26+vlookup(B26,SQUADRE!$A$2:$B$21,2,false)*'Pesi e Budget Iniziale'!$B$10+'Pesi e Budget Iniziale'!$B$11*vlookup(B26,'FATTORE CASA'!$A$2:$B$21,2,false)+vlookup(B26,ALLENATORE!$A$2:$B$21,2,false)*'Pesi e Budget Iniziale'!$B$12</f>
        <v>68.12250421</v>
      </c>
      <c r="J26" s="30">
        <f t="shared" si="3"/>
        <v>-2.703340927</v>
      </c>
      <c r="K26" s="30">
        <f t="shared" si="1"/>
        <v>1</v>
      </c>
      <c r="L26" s="28">
        <f> 'PORTIERI - GE'!$D26*'Pesi e Budget Iniziale'!$D$5+'PORTIERI - GE'!$E26*'Pesi e Budget Iniziale'!$D$6+'Pesi e Budget Iniziale'!$D$7*'PORTIERI - GE'!$F26+'PORTIERI - GE'!$G26*'Pesi e Budget Iniziale'!$D$8+'Pesi e Budget Iniziale'!$D$9*'PORTIERI - GE'!$H26+vlookup(B26,SQUADRE!$A$2:$B$21,2,false)*'Pesi e Budget Iniziale'!$D$10+'Pesi e Budget Iniziale'!$D$11*vlookup(B26,'FATTORE CASA'!$A$2:$B$21,2,false)+vlookup(B26,ALLENATORE!$A$2:$B$21,2,false)*'Pesi e Budget Iniziale'!$D$12</f>
        <v>69.29250421</v>
      </c>
      <c r="M26" s="30">
        <f t="shared" si="4"/>
        <v>-0.9704301499</v>
      </c>
      <c r="N26" s="30">
        <f t="shared" si="2"/>
        <v>1</v>
      </c>
      <c r="P26" s="20"/>
    </row>
    <row r="27" ht="12.75" customHeight="1">
      <c r="A27" s="13" t="s">
        <v>140</v>
      </c>
      <c r="B27" s="14" t="s">
        <v>40</v>
      </c>
      <c r="C27" s="22">
        <v>8.0</v>
      </c>
      <c r="D27" s="14">
        <v>3.0</v>
      </c>
      <c r="E27" s="14">
        <v>6.0</v>
      </c>
      <c r="F27" s="14">
        <v>6.0</v>
      </c>
      <c r="G27" s="14">
        <v>6.0</v>
      </c>
      <c r="H27" s="14">
        <v>3.0</v>
      </c>
      <c r="I27" s="28">
        <f>'PORTIERI - GE'!$D27*'Pesi e Budget Iniziale'!$B$5+'PORTIERI - GE'!$E27*'Pesi e Budget Iniziale'!$B$6+'Pesi e Budget Iniziale'!$B$7*'PORTIERI - GE'!$F27+'PORTIERI - GE'!$G27*'Pesi e Budget Iniziale'!$B$8+'Pesi e Budget Iniziale'!$B$9*'PORTIERI - GE'!$H27+vlookup(B27,SQUADRE!$A$2:$B$21,2,false)*'Pesi e Budget Iniziale'!$B$10+'Pesi e Budget Iniziale'!$B$11*vlookup(B27,'FATTORE CASA'!$A$2:$B$21,2,false)+vlookup(B27,ALLENATORE!$A$2:$B$21,2,false)*'Pesi e Budget Iniziale'!$B$12</f>
        <v>62.24359632</v>
      </c>
      <c r="J27" s="30">
        <f t="shared" si="3"/>
        <v>-11.16817606</v>
      </c>
      <c r="K27" s="30">
        <f t="shared" si="1"/>
        <v>1</v>
      </c>
      <c r="L27" s="28">
        <f> 'PORTIERI - GE'!$D27*'Pesi e Budget Iniziale'!$D$5+'PORTIERI - GE'!$E27*'Pesi e Budget Iniziale'!$D$6+'Pesi e Budget Iniziale'!$D$7*'PORTIERI - GE'!$F27+'PORTIERI - GE'!$G27*'Pesi e Budget Iniziale'!$D$8+'Pesi e Budget Iniziale'!$D$9*'PORTIERI - GE'!$H27+vlookup(B27,SQUADRE!$A$2:$B$21,2,false)*'Pesi e Budget Iniziale'!$D$10+'Pesi e Budget Iniziale'!$D$11*vlookup(B27,'FATTORE CASA'!$A$2:$B$21,2,false)+vlookup(B27,ALLENATORE!$A$2:$B$21,2,false)*'Pesi e Budget Iniziale'!$D$12</f>
        <v>63.41359632</v>
      </c>
      <c r="M27" s="30">
        <f t="shared" si="4"/>
        <v>-9.03418057</v>
      </c>
      <c r="N27" s="30">
        <f t="shared" si="2"/>
        <v>1</v>
      </c>
      <c r="P27" s="20"/>
    </row>
    <row r="28" ht="12.75" customHeight="1">
      <c r="A28" s="13" t="s">
        <v>143</v>
      </c>
      <c r="B28" s="14" t="s">
        <v>87</v>
      </c>
      <c r="C28" s="22">
        <v>8.0</v>
      </c>
      <c r="D28" s="14">
        <v>3.0</v>
      </c>
      <c r="E28" s="14">
        <v>7.0</v>
      </c>
      <c r="F28" s="14">
        <v>6.0</v>
      </c>
      <c r="G28" s="14">
        <v>6.0</v>
      </c>
      <c r="H28" s="14">
        <v>3.0</v>
      </c>
      <c r="I28" s="28">
        <f>'PORTIERI - GE'!$D28*'Pesi e Budget Iniziale'!$B$5+'PORTIERI - GE'!$E28*'Pesi e Budget Iniziale'!$B$6+'Pesi e Budget Iniziale'!$B$7*'PORTIERI - GE'!$F28+'PORTIERI - GE'!$G28*'Pesi e Budget Iniziale'!$B$8+'Pesi e Budget Iniziale'!$B$9*'PORTIERI - GE'!$H28+vlookup(B28,SQUADRE!$A$2:$B$21,2,false)*'Pesi e Budget Iniziale'!$B$10+'Pesi e Budget Iniziale'!$B$11*vlookup(B28,'FATTORE CASA'!$A$2:$B$21,2,false)+vlookup(B28,ALLENATORE!$A$2:$B$21,2,false)*'Pesi e Budget Iniziale'!$B$12</f>
        <v>65.55148053</v>
      </c>
      <c r="J28" s="30">
        <f t="shared" si="3"/>
        <v>-6.405268563</v>
      </c>
      <c r="K28" s="30">
        <f t="shared" si="1"/>
        <v>1</v>
      </c>
      <c r="L28" s="28">
        <f> 'PORTIERI - GE'!$D28*'Pesi e Budget Iniziale'!$D$5+'PORTIERI - GE'!$E28*'Pesi e Budget Iniziale'!$D$6+'Pesi e Budget Iniziale'!$D$7*'PORTIERI - GE'!$F28+'PORTIERI - GE'!$G28*'Pesi e Budget Iniziale'!$D$8+'Pesi e Budget Iniziale'!$D$9*'PORTIERI - GE'!$H28+vlookup(B28,SQUADRE!$A$2:$B$21,2,false)*'Pesi e Budget Iniziale'!$D$10+'Pesi e Budget Iniziale'!$D$11*vlookup(B28,'FATTORE CASA'!$A$2:$B$21,2,false)+vlookup(B28,ALLENATORE!$A$2:$B$21,2,false)*'Pesi e Budget Iniziale'!$D$12</f>
        <v>66.91648053</v>
      </c>
      <c r="M28" s="30">
        <f t="shared" si="4"/>
        <v>-4.229481376</v>
      </c>
      <c r="N28" s="30">
        <f t="shared" si="2"/>
        <v>1</v>
      </c>
      <c r="P28" s="20"/>
    </row>
    <row r="29" ht="12.75" customHeight="1">
      <c r="A29" s="13" t="s">
        <v>146</v>
      </c>
      <c r="B29" s="14" t="s">
        <v>147</v>
      </c>
      <c r="C29" s="22">
        <v>8.0</v>
      </c>
      <c r="D29" s="14">
        <v>6.0</v>
      </c>
      <c r="E29" s="14">
        <v>6.5</v>
      </c>
      <c r="F29" s="14">
        <v>7.0</v>
      </c>
      <c r="G29" s="14">
        <v>6.0</v>
      </c>
      <c r="H29" s="14">
        <v>5.5</v>
      </c>
      <c r="I29" s="28">
        <f>'PORTIERI - GE'!$D29*'Pesi e Budget Iniziale'!$B$5+'PORTIERI - GE'!$E29*'Pesi e Budget Iniziale'!$B$6+'Pesi e Budget Iniziale'!$B$7*'PORTIERI - GE'!$F29+'PORTIERI - GE'!$G29*'Pesi e Budget Iniziale'!$B$8+'Pesi e Budget Iniziale'!$B$9*'PORTIERI - GE'!$H29+vlookup(B29,SQUADRE!$A$2:$B$21,2,false)*'Pesi e Budget Iniziale'!$B$10+'Pesi e Budget Iniziale'!$B$11*vlookup(B29,'FATTORE CASA'!$A$2:$B$21,2,false)+vlookup(B29,ALLENATORE!$A$2:$B$21,2,false)*'Pesi e Budget Iniziale'!$B$12</f>
        <v>68.22039763</v>
      </c>
      <c r="J29" s="30">
        <f t="shared" si="3"/>
        <v>-2.562387593</v>
      </c>
      <c r="K29" s="30">
        <f t="shared" si="1"/>
        <v>1</v>
      </c>
      <c r="L29" s="28">
        <f> 'PORTIERI - GE'!$D29*'Pesi e Budget Iniziale'!$D$5+'PORTIERI - GE'!$E29*'Pesi e Budget Iniziale'!$D$6+'Pesi e Budget Iniziale'!$D$7*'PORTIERI - GE'!$F29+'PORTIERI - GE'!$G29*'Pesi e Budget Iniziale'!$D$8+'Pesi e Budget Iniziale'!$D$9*'PORTIERI - GE'!$H29+vlookup(B29,SQUADRE!$A$2:$B$21,2,false)*'Pesi e Budget Iniziale'!$D$10+'Pesi e Budget Iniziale'!$D$11*vlookup(B29,'FATTORE CASA'!$A$2:$B$21,2,false)+vlookup(B29,ALLENATORE!$A$2:$B$21,2,false)*'Pesi e Budget Iniziale'!$D$12</f>
        <v>69.48789763</v>
      </c>
      <c r="M29" s="30">
        <f t="shared" si="4"/>
        <v>-0.7024205452</v>
      </c>
      <c r="N29" s="30">
        <f t="shared" si="2"/>
        <v>1</v>
      </c>
      <c r="P29" s="20"/>
    </row>
    <row r="30" ht="12.75" customHeight="1">
      <c r="A30" s="13" t="s">
        <v>150</v>
      </c>
      <c r="B30" s="14" t="s">
        <v>70</v>
      </c>
      <c r="C30" s="22">
        <v>8.0</v>
      </c>
      <c r="D30" s="14">
        <v>3.0</v>
      </c>
      <c r="E30" s="14">
        <v>6.0</v>
      </c>
      <c r="F30" s="14">
        <v>6.0</v>
      </c>
      <c r="G30" s="14">
        <v>6.0</v>
      </c>
      <c r="H30" s="14">
        <v>3.0</v>
      </c>
      <c r="I30" s="28">
        <f>'PORTIERI - GE'!$D30*'Pesi e Budget Iniziale'!$B$5+'PORTIERI - GE'!$E30*'Pesi e Budget Iniziale'!$B$6+'Pesi e Budget Iniziale'!$B$7*'PORTIERI - GE'!$F30+'PORTIERI - GE'!$G30*'Pesi e Budget Iniziale'!$B$8+'Pesi e Budget Iniziale'!$B$9*'PORTIERI - GE'!$H30+vlookup(B30,SQUADRE!$A$2:$B$21,2,false)*'Pesi e Budget Iniziale'!$B$10+'Pesi e Budget Iniziale'!$B$11*vlookup(B30,'FATTORE CASA'!$A$2:$B$21,2,false)+vlookup(B30,ALLENATORE!$A$2:$B$21,2,false)*'Pesi e Budget Iniziale'!$B$12</f>
        <v>58.70362789</v>
      </c>
      <c r="J30" s="30">
        <f t="shared" si="3"/>
        <v>-16.26525354</v>
      </c>
      <c r="K30" s="30">
        <f t="shared" si="1"/>
        <v>1</v>
      </c>
      <c r="L30" s="28">
        <f> 'PORTIERI - GE'!$D30*'Pesi e Budget Iniziale'!$D$5+'PORTIERI - GE'!$E30*'Pesi e Budget Iniziale'!$D$6+'Pesi e Budget Iniziale'!$D$7*'PORTIERI - GE'!$F30+'PORTIERI - GE'!$G30*'Pesi e Budget Iniziale'!$D$8+'Pesi e Budget Iniziale'!$D$9*'PORTIERI - GE'!$H30+vlookup(B30,SQUADRE!$A$2:$B$21,2,false)*'Pesi e Budget Iniziale'!$D$10+'Pesi e Budget Iniziale'!$D$11*vlookup(B30,'FATTORE CASA'!$A$2:$B$21,2,false)+vlookup(B30,ALLENATORE!$A$2:$B$21,2,false)*'Pesi e Budget Iniziale'!$D$12</f>
        <v>59.87362789</v>
      </c>
      <c r="M30" s="30">
        <f t="shared" si="4"/>
        <v>-13.88974598</v>
      </c>
      <c r="N30" s="30">
        <f t="shared" si="2"/>
        <v>1</v>
      </c>
      <c r="P30" s="20"/>
    </row>
    <row r="31" ht="12.75" customHeight="1">
      <c r="A31" s="13" t="s">
        <v>152</v>
      </c>
      <c r="B31" s="14" t="s">
        <v>22</v>
      </c>
      <c r="C31" s="22">
        <v>8.0</v>
      </c>
      <c r="D31" s="14">
        <v>1.0</v>
      </c>
      <c r="E31" s="14">
        <v>1.0</v>
      </c>
      <c r="F31" s="14">
        <v>6.0</v>
      </c>
      <c r="G31" s="14">
        <v>6.5</v>
      </c>
      <c r="H31" s="14">
        <v>4.0</v>
      </c>
      <c r="I31" s="28">
        <f>'PORTIERI - GE'!$D31*'Pesi e Budget Iniziale'!$B$5+'PORTIERI - GE'!$E31*'Pesi e Budget Iniziale'!$B$6+'Pesi e Budget Iniziale'!$B$7*'PORTIERI - GE'!$F31+'PORTIERI - GE'!$G31*'Pesi e Budget Iniziale'!$B$8+'Pesi e Budget Iniziale'!$B$9*'PORTIERI - GE'!$H31+vlookup(B31,SQUADRE!$A$2:$B$21,2,false)*'Pesi e Budget Iniziale'!$B$10+'Pesi e Budget Iniziale'!$B$11*vlookup(B31,'FATTORE CASA'!$A$2:$B$21,2,false)+vlookup(B31,ALLENATORE!$A$2:$B$21,2,false)*'Pesi e Budget Iniziale'!$B$12</f>
        <v>57.69899816</v>
      </c>
      <c r="J31" s="30">
        <f t="shared" si="3"/>
        <v>-17.71178498</v>
      </c>
      <c r="K31" s="30">
        <f t="shared" si="1"/>
        <v>1</v>
      </c>
      <c r="L31" s="28">
        <f> 'PORTIERI - GE'!$D31*'Pesi e Budget Iniziale'!$D$5+'PORTIERI - GE'!$E31*'Pesi e Budget Iniziale'!$D$6+'Pesi e Budget Iniziale'!$D$7*'PORTIERI - GE'!$F31+'PORTIERI - GE'!$G31*'Pesi e Budget Iniziale'!$D$8+'Pesi e Budget Iniziale'!$D$9*'PORTIERI - GE'!$H31+vlookup(B31,SQUADRE!$A$2:$B$21,2,false)*'Pesi e Budget Iniziale'!$D$10+'Pesi e Budget Iniziale'!$D$11*vlookup(B31,'FATTORE CASA'!$A$2:$B$21,2,false)+vlookup(B31,ALLENATORE!$A$2:$B$21,2,false)*'Pesi e Budget Iniziale'!$D$12</f>
        <v>57.89399816</v>
      </c>
      <c r="M31" s="30">
        <f t="shared" si="4"/>
        <v>-16.60508707</v>
      </c>
      <c r="N31" s="30">
        <f t="shared" si="2"/>
        <v>1</v>
      </c>
      <c r="P31" s="20"/>
    </row>
    <row r="32" ht="12.75" customHeight="1">
      <c r="A32" s="13" t="s">
        <v>155</v>
      </c>
      <c r="B32" s="14" t="s">
        <v>90</v>
      </c>
      <c r="C32" s="22">
        <v>8.0</v>
      </c>
      <c r="D32" s="14">
        <v>3.0</v>
      </c>
      <c r="E32" s="14">
        <v>6.0</v>
      </c>
      <c r="F32" s="14">
        <v>6.0</v>
      </c>
      <c r="G32" s="14">
        <v>5.5</v>
      </c>
      <c r="H32" s="14">
        <v>3.0</v>
      </c>
      <c r="I32" s="28">
        <f>'PORTIERI - GE'!$D32*'Pesi e Budget Iniziale'!$B$5+'PORTIERI - GE'!$E32*'Pesi e Budget Iniziale'!$B$6+'Pesi e Budget Iniziale'!$B$7*'PORTIERI - GE'!$F32+'PORTIERI - GE'!$G32*'Pesi e Budget Iniziale'!$B$8+'Pesi e Budget Iniziale'!$B$9*'PORTIERI - GE'!$H32+vlookup(B32,SQUADRE!$A$2:$B$21,2,false)*'Pesi e Budget Iniziale'!$B$10+'Pesi e Budget Iniziale'!$B$11*vlookup(B32,'FATTORE CASA'!$A$2:$B$21,2,false)+vlookup(B32,ALLENATORE!$A$2:$B$21,2,false)*'Pesi e Budget Iniziale'!$B$12</f>
        <v>59.05255816</v>
      </c>
      <c r="J32" s="30">
        <f t="shared" si="3"/>
        <v>-15.76284098</v>
      </c>
      <c r="K32" s="30">
        <f t="shared" si="1"/>
        <v>1</v>
      </c>
      <c r="L32" s="28">
        <f> 'PORTIERI - GE'!$D32*'Pesi e Budget Iniziale'!$D$5+'PORTIERI - GE'!$E32*'Pesi e Budget Iniziale'!$D$6+'Pesi e Budget Iniziale'!$D$7*'PORTIERI - GE'!$F32+'PORTIERI - GE'!$G32*'Pesi e Budget Iniziale'!$D$8+'Pesi e Budget Iniziale'!$D$9*'PORTIERI - GE'!$H32+vlookup(B32,SQUADRE!$A$2:$B$21,2,false)*'Pesi e Budget Iniziale'!$D$10+'Pesi e Budget Iniziale'!$D$11*vlookup(B32,'FATTORE CASA'!$A$2:$B$21,2,false)+vlookup(B32,ALLENATORE!$A$2:$B$21,2,false)*'Pesi e Budget Iniziale'!$D$12</f>
        <v>60.22255816</v>
      </c>
      <c r="M32" s="30">
        <f t="shared" si="4"/>
        <v>-13.41113897</v>
      </c>
      <c r="N32" s="30">
        <f t="shared" si="2"/>
        <v>1</v>
      </c>
      <c r="P32" s="20"/>
    </row>
    <row r="33" ht="12.75" customHeight="1">
      <c r="A33" s="13" t="s">
        <v>159</v>
      </c>
      <c r="B33" s="14" t="s">
        <v>62</v>
      </c>
      <c r="C33" s="22">
        <v>9.0</v>
      </c>
      <c r="D33" s="14">
        <v>1.0</v>
      </c>
      <c r="E33" s="14">
        <v>6.0</v>
      </c>
      <c r="F33" s="14">
        <v>6.0</v>
      </c>
      <c r="G33" s="14">
        <v>7.0</v>
      </c>
      <c r="H33" s="14">
        <v>1.0</v>
      </c>
      <c r="I33" s="28">
        <f>'PORTIERI - GE'!$D33*'Pesi e Budget Iniziale'!$B$5+'PORTIERI - GE'!$E33*'Pesi e Budget Iniziale'!$B$6+'Pesi e Budget Iniziale'!$B$7*'PORTIERI - GE'!$F33+'PORTIERI - GE'!$G33*'Pesi e Budget Iniziale'!$B$8+'Pesi e Budget Iniziale'!$B$9*'PORTIERI - GE'!$H33+vlookup(B33,SQUADRE!$A$2:$B$21,2,false)*'Pesi e Budget Iniziale'!$B$10+'Pesi e Budget Iniziale'!$B$11*vlookup(B33,'FATTORE CASA'!$A$2:$B$21,2,false)+vlookup(B33,ALLENATORE!$A$2:$B$21,2,false)*'Pesi e Budget Iniziale'!$B$12</f>
        <v>62.05592421</v>
      </c>
      <c r="J33" s="30">
        <f t="shared" si="3"/>
        <v>-11.4383986</v>
      </c>
      <c r="K33" s="30">
        <f t="shared" si="1"/>
        <v>1</v>
      </c>
      <c r="L33" s="28">
        <f> 'PORTIERI - GE'!$D33*'Pesi e Budget Iniziale'!$D$5+'PORTIERI - GE'!$E33*'Pesi e Budget Iniziale'!$D$6+'Pesi e Budget Iniziale'!$D$7*'PORTIERI - GE'!$F33+'PORTIERI - GE'!$G33*'Pesi e Budget Iniziale'!$D$8+'Pesi e Budget Iniziale'!$D$9*'PORTIERI - GE'!$H33+vlookup(B33,SQUADRE!$A$2:$B$21,2,false)*'Pesi e Budget Iniziale'!$D$10+'Pesi e Budget Iniziale'!$D$11*vlookup(B33,'FATTORE CASA'!$A$2:$B$21,2,false)+vlookup(B33,ALLENATORE!$A$2:$B$21,2,false)*'Pesi e Budget Iniziale'!$D$12</f>
        <v>63.22592421</v>
      </c>
      <c r="M33" s="30">
        <f t="shared" si="4"/>
        <v>-9.291599303</v>
      </c>
      <c r="N33" s="30">
        <f t="shared" si="2"/>
        <v>1</v>
      </c>
      <c r="P33" s="20"/>
    </row>
    <row r="34" ht="12.75" customHeight="1">
      <c r="A34" s="13" t="s">
        <v>162</v>
      </c>
      <c r="B34" s="14" t="s">
        <v>90</v>
      </c>
      <c r="C34" s="22">
        <v>9.0</v>
      </c>
      <c r="D34" s="14">
        <v>1.0</v>
      </c>
      <c r="E34" s="14">
        <v>6.0</v>
      </c>
      <c r="F34" s="14">
        <v>6.0</v>
      </c>
      <c r="G34" s="14">
        <v>6.0</v>
      </c>
      <c r="H34" s="14">
        <v>3.0</v>
      </c>
      <c r="I34" s="28">
        <f>'PORTIERI - GE'!$D34*'Pesi e Budget Iniziale'!$B$5+'PORTIERI - GE'!$E34*'Pesi e Budget Iniziale'!$B$6+'Pesi e Budget Iniziale'!$B$7*'PORTIERI - GE'!$F34+'PORTIERI - GE'!$G34*'Pesi e Budget Iniziale'!$B$8+'Pesi e Budget Iniziale'!$B$9*'PORTIERI - GE'!$H34+vlookup(B34,SQUADRE!$A$2:$B$21,2,false)*'Pesi e Budget Iniziale'!$B$10+'Pesi e Budget Iniziale'!$B$11*vlookup(B34,'FATTORE CASA'!$A$2:$B$21,2,false)+vlookup(B34,ALLENATORE!$A$2:$B$21,2,false)*'Pesi e Budget Iniziale'!$B$12</f>
        <v>57.38693316</v>
      </c>
      <c r="J34" s="30">
        <f t="shared" si="3"/>
        <v>-18.16111653</v>
      </c>
      <c r="K34" s="30">
        <f t="shared" si="1"/>
        <v>1</v>
      </c>
      <c r="L34" s="28">
        <f> 'PORTIERI - GE'!$D34*'Pesi e Budget Iniziale'!$D$5+'PORTIERI - GE'!$E34*'Pesi e Budget Iniziale'!$D$6+'Pesi e Budget Iniziale'!$D$7*'PORTIERI - GE'!$F34+'PORTIERI - GE'!$G34*'Pesi e Budget Iniziale'!$D$8+'Pesi e Budget Iniziale'!$D$9*'PORTIERI - GE'!$H34+vlookup(B34,SQUADRE!$A$2:$B$21,2,false)*'Pesi e Budget Iniziale'!$D$10+'Pesi e Budget Iniziale'!$D$11*vlookup(B34,'FATTORE CASA'!$A$2:$B$21,2,false)+vlookup(B34,ALLENATORE!$A$2:$B$21,2,false)*'Pesi e Budget Iniziale'!$D$12</f>
        <v>58.55693316</v>
      </c>
      <c r="M34" s="30">
        <f t="shared" si="4"/>
        <v>-15.69577832</v>
      </c>
      <c r="N34" s="30">
        <f t="shared" si="2"/>
        <v>1</v>
      </c>
      <c r="P34" s="16"/>
    </row>
    <row r="35" ht="12.75" customHeight="1">
      <c r="A35" s="13" t="s">
        <v>164</v>
      </c>
      <c r="B35" s="14" t="s">
        <v>147</v>
      </c>
      <c r="C35" s="22">
        <v>7.0</v>
      </c>
      <c r="D35" s="14">
        <v>5.0</v>
      </c>
      <c r="E35" s="14">
        <v>6.0</v>
      </c>
      <c r="F35" s="14">
        <v>6.0</v>
      </c>
      <c r="G35" s="14">
        <v>6.0</v>
      </c>
      <c r="H35" s="14">
        <v>5.0</v>
      </c>
      <c r="I35" s="28">
        <f>'PORTIERI - GE'!$D35*'Pesi e Budget Iniziale'!$B$5+'PORTIERI - GE'!$E35*'Pesi e Budget Iniziale'!$B$6+'Pesi e Budget Iniziale'!$B$7*'PORTIERI - GE'!$F35+'PORTIERI - GE'!$G35*'Pesi e Budget Iniziale'!$B$8+'Pesi e Budget Iniziale'!$B$9*'PORTIERI - GE'!$H35+vlookup(B35,SQUADRE!$A$2:$B$21,2,false)*'Pesi e Budget Iniziale'!$B$10+'Pesi e Budget Iniziale'!$B$11*vlookup(B35,'FATTORE CASA'!$A$2:$B$21,2,false)+vlookup(B35,ALLENATORE!$A$2:$B$21,2,false)*'Pesi e Budget Iniziale'!$B$12</f>
        <v>63.63250263</v>
      </c>
      <c r="J35" s="30">
        <f t="shared" si="3"/>
        <v>-9.168338131</v>
      </c>
      <c r="K35" s="30">
        <f t="shared" si="1"/>
        <v>1</v>
      </c>
      <c r="L35" s="28">
        <f> 'PORTIERI - GE'!$D35*'Pesi e Budget Iniziale'!$D$5+'PORTIERI - GE'!$E35*'Pesi e Budget Iniziale'!$D$6+'Pesi e Budget Iniziale'!$D$7*'PORTIERI - GE'!$F35+'PORTIERI - GE'!$G35*'Pesi e Budget Iniziale'!$D$8+'Pesi e Budget Iniziale'!$D$9*'PORTIERI - GE'!$H35+vlookup(B35,SQUADRE!$A$2:$B$21,2,false)*'Pesi e Budget Iniziale'!$D$10+'Pesi e Budget Iniziale'!$D$11*vlookup(B35,'FATTORE CASA'!$A$2:$B$21,2,false)+vlookup(B35,ALLENATORE!$A$2:$B$21,2,false)*'Pesi e Budget Iniziale'!$D$12</f>
        <v>64.80250263</v>
      </c>
      <c r="M35" s="30">
        <f t="shared" si="4"/>
        <v>-7.129099884</v>
      </c>
      <c r="N35" s="30">
        <f t="shared" si="2"/>
        <v>1</v>
      </c>
      <c r="P35" s="20"/>
    </row>
    <row r="36" ht="12.75" customHeight="1">
      <c r="A36" s="13" t="s">
        <v>167</v>
      </c>
      <c r="B36" s="14" t="s">
        <v>99</v>
      </c>
      <c r="C36" s="22">
        <v>7.0</v>
      </c>
      <c r="D36" s="14">
        <v>4.0</v>
      </c>
      <c r="E36" s="14">
        <v>6.0</v>
      </c>
      <c r="F36" s="14">
        <v>6.0</v>
      </c>
      <c r="G36" s="14">
        <v>6.0</v>
      </c>
      <c r="H36" s="14">
        <v>3.0</v>
      </c>
      <c r="I36" s="28">
        <f>'PORTIERI - GE'!$D36*'Pesi e Budget Iniziale'!$B$5+'PORTIERI - GE'!$E36*'Pesi e Budget Iniziale'!$B$6+'Pesi e Budget Iniziale'!$B$7*'PORTIERI - GE'!$F36+'PORTIERI - GE'!$G36*'Pesi e Budget Iniziale'!$B$8+'Pesi e Budget Iniziale'!$B$9*'PORTIERI - GE'!$H36+vlookup(B36,SQUADRE!$A$2:$B$21,2,false)*'Pesi e Budget Iniziale'!$B$10+'Pesi e Budget Iniziale'!$B$11*vlookup(B36,'FATTORE CASA'!$A$2:$B$21,2,false)+vlookup(B36,ALLENATORE!$A$2:$B$21,2,false)*'Pesi e Budget Iniziale'!$B$12</f>
        <v>64.27453842</v>
      </c>
      <c r="J36" s="30">
        <f t="shared" si="3"/>
        <v>-8.243893115</v>
      </c>
      <c r="K36" s="30">
        <f t="shared" si="1"/>
        <v>1</v>
      </c>
      <c r="L36" s="28">
        <f> 'PORTIERI - GE'!$D36*'Pesi e Budget Iniziale'!$D$5+'PORTIERI - GE'!$E36*'Pesi e Budget Iniziale'!$D$6+'Pesi e Budget Iniziale'!$D$7*'PORTIERI - GE'!$F36+'PORTIERI - GE'!$G36*'Pesi e Budget Iniziale'!$D$8+'Pesi e Budget Iniziale'!$D$9*'PORTIERI - GE'!$H36+vlookup(B36,SQUADRE!$A$2:$B$21,2,false)*'Pesi e Budget Iniziale'!$D$10+'Pesi e Budget Iniziale'!$D$11*vlookup(B36,'FATTORE CASA'!$A$2:$B$21,2,false)+vlookup(B36,ALLENATORE!$A$2:$B$21,2,false)*'Pesi e Budget Iniziale'!$D$12</f>
        <v>65.44453842</v>
      </c>
      <c r="M36" s="30">
        <f t="shared" si="4"/>
        <v>-6.248457346</v>
      </c>
      <c r="N36" s="30">
        <f t="shared" si="2"/>
        <v>1</v>
      </c>
      <c r="P36" s="20"/>
    </row>
    <row r="37" ht="12.75" customHeight="1">
      <c r="A37" s="13" t="s">
        <v>170</v>
      </c>
      <c r="B37" s="14" t="s">
        <v>111</v>
      </c>
      <c r="C37" s="22">
        <v>8.0</v>
      </c>
      <c r="D37" s="14">
        <v>3.0</v>
      </c>
      <c r="E37" s="14">
        <v>7.0</v>
      </c>
      <c r="F37" s="14">
        <v>7.0</v>
      </c>
      <c r="G37" s="14">
        <v>5.0</v>
      </c>
      <c r="H37" s="14">
        <v>3.0</v>
      </c>
      <c r="I37" s="28">
        <f>'PORTIERI - GE'!$D37*'Pesi e Budget Iniziale'!$B$5+'PORTIERI - GE'!$E37*'Pesi e Budget Iniziale'!$B$6+'Pesi e Budget Iniziale'!$B$7*'PORTIERI - GE'!$F37+'PORTIERI - GE'!$G37*'Pesi e Budget Iniziale'!$B$8+'Pesi e Budget Iniziale'!$B$9*'PORTIERI - GE'!$H37+vlookup(B37,SQUADRE!$A$2:$B$21,2,false)*'Pesi e Budget Iniziale'!$B$10+'Pesi e Budget Iniziale'!$B$11*vlookup(B37,'FATTORE CASA'!$A$2:$B$21,2,false)+vlookup(B37,ALLENATORE!$A$2:$B$21,2,false)*'Pesi e Budget Iniziale'!$B$12</f>
        <v>61.82752789</v>
      </c>
      <c r="J37" s="30">
        <f t="shared" si="3"/>
        <v>-11.76725852</v>
      </c>
      <c r="K37" s="30">
        <f t="shared" si="1"/>
        <v>1</v>
      </c>
      <c r="L37" s="28">
        <f> 'PORTIERI - GE'!$D37*'Pesi e Budget Iniziale'!$D$5+'PORTIERI - GE'!$E37*'Pesi e Budget Iniziale'!$D$6+'Pesi e Budget Iniziale'!$D$7*'PORTIERI - GE'!$F37+'PORTIERI - GE'!$G37*'Pesi e Budget Iniziale'!$D$8+'Pesi e Budget Iniziale'!$D$9*'PORTIERI - GE'!$H37+vlookup(B37,SQUADRE!$A$2:$B$21,2,false)*'Pesi e Budget Iniziale'!$D$10+'Pesi e Budget Iniziale'!$D$11*vlookup(B37,'FATTORE CASA'!$A$2:$B$21,2,false)+vlookup(B37,ALLENATORE!$A$2:$B$21,2,false)*'Pesi e Budget Iniziale'!$D$12</f>
        <v>63.19252789</v>
      </c>
      <c r="M37" s="30">
        <f t="shared" si="4"/>
        <v>-9.337407055</v>
      </c>
      <c r="N37" s="30">
        <f t="shared" si="2"/>
        <v>1</v>
      </c>
      <c r="P37" s="20"/>
    </row>
    <row r="38" ht="12.75" customHeight="1">
      <c r="A38" s="13" t="s">
        <v>174</v>
      </c>
      <c r="B38" s="14" t="s">
        <v>77</v>
      </c>
      <c r="C38" s="22">
        <v>8.0</v>
      </c>
      <c r="D38" s="14">
        <v>2.0</v>
      </c>
      <c r="E38" s="14">
        <v>6.0</v>
      </c>
      <c r="F38" s="14">
        <v>5.0</v>
      </c>
      <c r="G38" s="14">
        <v>5.0</v>
      </c>
      <c r="H38" s="14">
        <v>2.0</v>
      </c>
      <c r="I38" s="28">
        <f>'PORTIERI - GE'!$D38*'Pesi e Budget Iniziale'!$B$5+'PORTIERI - GE'!$E38*'Pesi e Budget Iniziale'!$B$6+'Pesi e Budget Iniziale'!$B$7*'PORTIERI - GE'!$F38+'PORTIERI - GE'!$G38*'Pesi e Budget Iniziale'!$B$8+'Pesi e Budget Iniziale'!$B$9*'PORTIERI - GE'!$H38+vlookup(B38,SQUADRE!$A$2:$B$21,2,false)*'Pesi e Budget Iniziale'!$B$10+'Pesi e Budget Iniziale'!$B$11*vlookup(B38,'FATTORE CASA'!$A$2:$B$21,2,false)+vlookup(B38,ALLENATORE!$A$2:$B$21,2,false)*'Pesi e Budget Iniziale'!$B$12</f>
        <v>51.93304316</v>
      </c>
      <c r="J38" s="30">
        <f t="shared" si="3"/>
        <v>-26.01398316</v>
      </c>
      <c r="K38" s="30">
        <f t="shared" si="1"/>
        <v>1</v>
      </c>
      <c r="L38" s="28">
        <f> 'PORTIERI - GE'!$D38*'Pesi e Budget Iniziale'!$D$5+'PORTIERI - GE'!$E38*'Pesi e Budget Iniziale'!$D$6+'Pesi e Budget Iniziale'!$D$7*'PORTIERI - GE'!$F38+'PORTIERI - GE'!$G38*'Pesi e Budget Iniziale'!$D$8+'Pesi e Budget Iniziale'!$D$9*'PORTIERI - GE'!$H38+vlookup(B38,SQUADRE!$A$2:$B$21,2,false)*'Pesi e Budget Iniziale'!$D$10+'Pesi e Budget Iniziale'!$D$11*vlookup(B38,'FATTORE CASA'!$A$2:$B$21,2,false)+vlookup(B38,ALLENATORE!$A$2:$B$21,2,false)*'Pesi e Budget Iniziale'!$D$12</f>
        <v>53.10304316</v>
      </c>
      <c r="M38" s="30">
        <f t="shared" si="4"/>
        <v>-23.17655682</v>
      </c>
      <c r="N38" s="30">
        <f t="shared" si="2"/>
        <v>1</v>
      </c>
      <c r="P38" s="20"/>
    </row>
    <row r="39" ht="12.75" customHeight="1">
      <c r="A39" s="13" t="s">
        <v>176</v>
      </c>
      <c r="B39" s="14" t="s">
        <v>108</v>
      </c>
      <c r="C39" s="22">
        <v>7.0</v>
      </c>
      <c r="D39" s="14">
        <v>3.0</v>
      </c>
      <c r="E39" s="14">
        <v>6.5</v>
      </c>
      <c r="F39" s="14">
        <v>6.0</v>
      </c>
      <c r="G39" s="14">
        <v>6.0</v>
      </c>
      <c r="H39" s="14">
        <v>3.0</v>
      </c>
      <c r="I39" s="28">
        <f>'PORTIERI - GE'!$D39*'Pesi e Budget Iniziale'!$B$5+'PORTIERI - GE'!$E39*'Pesi e Budget Iniziale'!$B$6+'Pesi e Budget Iniziale'!$B$7*'PORTIERI - GE'!$F39+'PORTIERI - GE'!$G39*'Pesi e Budget Iniziale'!$B$8+'Pesi e Budget Iniziale'!$B$9*'PORTIERI - GE'!$H39+vlookup(B39,SQUADRE!$A$2:$B$21,2,false)*'Pesi e Budget Iniziale'!$B$10+'Pesi e Budget Iniziale'!$B$11*vlookup(B39,'FATTORE CASA'!$A$2:$B$21,2,false)+vlookup(B39,ALLENATORE!$A$2:$B$21,2,false)*'Pesi e Budget Iniziale'!$B$12</f>
        <v>54.79555421</v>
      </c>
      <c r="J39" s="30">
        <f t="shared" si="3"/>
        <v>-21.892353</v>
      </c>
      <c r="K39" s="30">
        <f t="shared" si="1"/>
        <v>1</v>
      </c>
      <c r="L39" s="28">
        <f> 'PORTIERI - GE'!$D39*'Pesi e Budget Iniziale'!$D$5+'PORTIERI - GE'!$E39*'Pesi e Budget Iniziale'!$D$6+'Pesi e Budget Iniziale'!$D$7*'PORTIERI - GE'!$F39+'PORTIERI - GE'!$G39*'Pesi e Budget Iniziale'!$D$8+'Pesi e Budget Iniziale'!$D$9*'PORTIERI - GE'!$H39+vlookup(B39,SQUADRE!$A$2:$B$21,2,false)*'Pesi e Budget Iniziale'!$D$10+'Pesi e Budget Iniziale'!$D$11*vlookup(B39,'FATTORE CASA'!$A$2:$B$21,2,false)+vlookup(B39,ALLENATORE!$A$2:$B$21,2,false)*'Pesi e Budget Iniziale'!$D$12</f>
        <v>56.06305421</v>
      </c>
      <c r="M39" s="30">
        <f t="shared" si="4"/>
        <v>-19.11648464</v>
      </c>
      <c r="N39" s="30">
        <f t="shared" si="2"/>
        <v>1</v>
      </c>
      <c r="P39" s="20"/>
    </row>
    <row r="40" ht="12.75" customHeight="1">
      <c r="A40" s="13" t="s">
        <v>179</v>
      </c>
      <c r="B40" s="14" t="s">
        <v>125</v>
      </c>
      <c r="C40" s="22">
        <v>7.0</v>
      </c>
      <c r="D40" s="14">
        <v>3.0</v>
      </c>
      <c r="E40" s="14">
        <v>6.0</v>
      </c>
      <c r="F40" s="14">
        <v>6.0</v>
      </c>
      <c r="G40" s="14">
        <v>6.0</v>
      </c>
      <c r="H40" s="14">
        <v>3.0</v>
      </c>
      <c r="I40" s="28">
        <f>'PORTIERI - GE'!$D40*'Pesi e Budget Iniziale'!$B$5+'PORTIERI - GE'!$E40*'Pesi e Budget Iniziale'!$B$6+'Pesi e Budget Iniziale'!$B$7*'PORTIERI - GE'!$F40+'PORTIERI - GE'!$G40*'Pesi e Budget Iniziale'!$B$8+'Pesi e Budget Iniziale'!$B$9*'PORTIERI - GE'!$H40+vlookup(B40,SQUADRE!$A$2:$B$21,2,false)*'Pesi e Budget Iniziale'!$B$10+'Pesi e Budget Iniziale'!$B$11*vlookup(B40,'FATTORE CASA'!$A$2:$B$21,2,false)+vlookup(B40,ALLENATORE!$A$2:$B$21,2,false)*'Pesi e Budget Iniziale'!$B$12</f>
        <v>56.53208053</v>
      </c>
      <c r="J40" s="30">
        <f t="shared" si="3"/>
        <v>-19.39198912</v>
      </c>
      <c r="K40" s="30">
        <f t="shared" si="1"/>
        <v>1</v>
      </c>
      <c r="L40" s="28">
        <f> 'PORTIERI - GE'!$D40*'Pesi e Budget Iniziale'!$D$5+'PORTIERI - GE'!$E40*'Pesi e Budget Iniziale'!$D$6+'Pesi e Budget Iniziale'!$D$7*'PORTIERI - GE'!$F40+'PORTIERI - GE'!$G40*'Pesi e Budget Iniziale'!$D$8+'Pesi e Budget Iniziale'!$D$9*'PORTIERI - GE'!$H40+vlookup(B40,SQUADRE!$A$2:$B$21,2,false)*'Pesi e Budget Iniziale'!$D$10+'Pesi e Budget Iniziale'!$D$11*vlookup(B40,'FATTORE CASA'!$A$2:$B$21,2,false)+vlookup(B40,ALLENATORE!$A$2:$B$21,2,false)*'Pesi e Budget Iniziale'!$D$12</f>
        <v>57.70208053</v>
      </c>
      <c r="M40" s="30">
        <f t="shared" si="4"/>
        <v>-16.86832914</v>
      </c>
      <c r="N40" s="30">
        <f t="shared" si="2"/>
        <v>1</v>
      </c>
      <c r="P40" s="20"/>
    </row>
    <row r="41" ht="12.75" customHeight="1">
      <c r="A41" s="13" t="s">
        <v>182</v>
      </c>
      <c r="B41" s="14" t="s">
        <v>93</v>
      </c>
      <c r="C41" s="22">
        <v>7.0</v>
      </c>
      <c r="D41" s="14">
        <v>3.0</v>
      </c>
      <c r="E41" s="14">
        <v>6.0</v>
      </c>
      <c r="F41" s="14">
        <v>6.0</v>
      </c>
      <c r="G41" s="14">
        <v>6.0</v>
      </c>
      <c r="H41" s="14">
        <v>3.0</v>
      </c>
      <c r="I41" s="28">
        <f>'PORTIERI - GE'!$D41*'Pesi e Budget Iniziale'!$B$5+'PORTIERI - GE'!$E41*'Pesi e Budget Iniziale'!$B$6+'Pesi e Budget Iniziale'!$B$7*'PORTIERI - GE'!$F41+'PORTIERI - GE'!$G41*'Pesi e Budget Iniziale'!$B$8+'Pesi e Budget Iniziale'!$B$9*'PORTIERI - GE'!$H41+vlookup(B41,SQUADRE!$A$2:$B$21,2,false)*'Pesi e Budget Iniziale'!$B$10+'Pesi e Budget Iniziale'!$B$11*vlookup(B41,'FATTORE CASA'!$A$2:$B$21,2,false)+vlookup(B41,ALLENATORE!$A$2:$B$21,2,false)*'Pesi e Budget Iniziale'!$B$12</f>
        <v>59.99418579</v>
      </c>
      <c r="J41" s="30">
        <f t="shared" si="3"/>
        <v>-14.40702409</v>
      </c>
      <c r="K41" s="30">
        <f t="shared" si="1"/>
        <v>1</v>
      </c>
      <c r="L41" s="28">
        <f> 'PORTIERI - GE'!$D41*'Pesi e Budget Iniziale'!$D$5+'PORTIERI - GE'!$E41*'Pesi e Budget Iniziale'!$D$6+'Pesi e Budget Iniziale'!$D$7*'PORTIERI - GE'!$F41+'PORTIERI - GE'!$G41*'Pesi e Budget Iniziale'!$D$8+'Pesi e Budget Iniziale'!$D$9*'PORTIERI - GE'!$H41+vlookup(B41,SQUADRE!$A$2:$B$21,2,false)*'Pesi e Budget Iniziale'!$D$10+'Pesi e Budget Iniziale'!$D$11*vlookup(B41,'FATTORE CASA'!$A$2:$B$21,2,false)+vlookup(B41,ALLENATORE!$A$2:$B$21,2,false)*'Pesi e Budget Iniziale'!$D$12</f>
        <v>61.16418579</v>
      </c>
      <c r="M41" s="30">
        <f t="shared" si="4"/>
        <v>-12.11956401</v>
      </c>
      <c r="N41" s="30">
        <f t="shared" si="2"/>
        <v>1</v>
      </c>
      <c r="P41" s="16"/>
    </row>
    <row r="42" ht="12.75" customHeight="1">
      <c r="A42" s="13" t="s">
        <v>185</v>
      </c>
      <c r="B42" s="14" t="s">
        <v>103</v>
      </c>
      <c r="C42" s="22">
        <v>7.0</v>
      </c>
      <c r="D42" s="14">
        <v>3.0</v>
      </c>
      <c r="E42" s="14">
        <v>5.5</v>
      </c>
      <c r="F42" s="14">
        <v>6.0</v>
      </c>
      <c r="G42" s="14">
        <v>6.0</v>
      </c>
      <c r="H42" s="14">
        <v>3.0</v>
      </c>
      <c r="I42" s="28">
        <f>'PORTIERI - GE'!$D42*'Pesi e Budget Iniziale'!$B$5+'PORTIERI - GE'!$E42*'Pesi e Budget Iniziale'!$B$6+'Pesi e Budget Iniziale'!$B$7*'PORTIERI - GE'!$F42+'PORTIERI - GE'!$G42*'Pesi e Budget Iniziale'!$B$8+'Pesi e Budget Iniziale'!$B$9*'PORTIERI - GE'!$H42+vlookup(B42,SQUADRE!$A$2:$B$21,2,false)*'Pesi e Budget Iniziale'!$B$10+'Pesi e Budget Iniziale'!$B$11*vlookup(B42,'FATTORE CASA'!$A$2:$B$21,2,false)+vlookup(B42,ALLENATORE!$A$2:$B$21,2,false)*'Pesi e Budget Iniziale'!$B$12</f>
        <v>55.54065947</v>
      </c>
      <c r="J42" s="30">
        <f t="shared" si="3"/>
        <v>-20.81950183</v>
      </c>
      <c r="K42" s="30">
        <f t="shared" si="1"/>
        <v>1</v>
      </c>
      <c r="L42" s="28">
        <f> 'PORTIERI - GE'!$D42*'Pesi e Budget Iniziale'!$D$5+'PORTIERI - GE'!$E42*'Pesi e Budget Iniziale'!$D$6+'Pesi e Budget Iniziale'!$D$7*'PORTIERI - GE'!$F42+'PORTIERI - GE'!$G42*'Pesi e Budget Iniziale'!$D$8+'Pesi e Budget Iniziale'!$D$9*'PORTIERI - GE'!$H42+vlookup(B42,SQUADRE!$A$2:$B$21,2,false)*'Pesi e Budget Iniziale'!$D$10+'Pesi e Budget Iniziale'!$D$11*vlookup(B42,'FATTORE CASA'!$A$2:$B$21,2,false)+vlookup(B42,ALLENATORE!$A$2:$B$21,2,false)*'Pesi e Budget Iniziale'!$D$12</f>
        <v>56.61315947</v>
      </c>
      <c r="M42" s="30">
        <f t="shared" si="4"/>
        <v>-18.36193777</v>
      </c>
      <c r="N42" s="30">
        <f t="shared" si="2"/>
        <v>1</v>
      </c>
      <c r="P42" s="20"/>
    </row>
    <row r="43" ht="12.75" customHeight="1">
      <c r="A43" s="13" t="s">
        <v>188</v>
      </c>
      <c r="B43" s="14" t="s">
        <v>40</v>
      </c>
      <c r="C43" s="22">
        <v>6.0</v>
      </c>
      <c r="D43" s="14">
        <v>1.0</v>
      </c>
      <c r="E43" s="14">
        <v>5.5</v>
      </c>
      <c r="F43" s="14">
        <v>5.0</v>
      </c>
      <c r="G43" s="14">
        <v>5.5</v>
      </c>
      <c r="H43" s="14">
        <v>1.0</v>
      </c>
      <c r="I43" s="28">
        <f>'PORTIERI - GE'!$D43*'Pesi e Budget Iniziale'!$B$5+'PORTIERI - GE'!$E43*'Pesi e Budget Iniziale'!$B$6+'Pesi e Budget Iniziale'!$B$7*'PORTIERI - GE'!$F43+'PORTIERI - GE'!$G43*'Pesi e Budget Iniziale'!$B$8+'Pesi e Budget Iniziale'!$B$9*'PORTIERI - GE'!$H43+vlookup(B43,SQUADRE!$A$2:$B$21,2,false)*'Pesi e Budget Iniziale'!$B$10+'Pesi e Budget Iniziale'!$B$11*vlookup(B43,'FATTORE CASA'!$A$2:$B$21,2,false)+vlookup(B43,ALLENATORE!$A$2:$B$21,2,false)*'Pesi e Budget Iniziale'!$B$12</f>
        <v>52.82139132</v>
      </c>
      <c r="J43" s="30">
        <f t="shared" si="3"/>
        <v>-24.73488153</v>
      </c>
      <c r="K43" s="30">
        <f t="shared" si="1"/>
        <v>1</v>
      </c>
      <c r="L43" s="28">
        <f> 'PORTIERI - GE'!$D43*'Pesi e Budget Iniziale'!$D$5+'PORTIERI - GE'!$E43*'Pesi e Budget Iniziale'!$D$6+'Pesi e Budget Iniziale'!$D$7*'PORTIERI - GE'!$F43+'PORTIERI - GE'!$G43*'Pesi e Budget Iniziale'!$D$8+'Pesi e Budget Iniziale'!$D$9*'PORTIERI - GE'!$H43+vlookup(B43,SQUADRE!$A$2:$B$21,2,false)*'Pesi e Budget Iniziale'!$D$10+'Pesi e Budget Iniziale'!$D$11*vlookup(B43,'FATTORE CASA'!$A$2:$B$21,2,false)+vlookup(B43,ALLENATORE!$A$2:$B$21,2,false)*'Pesi e Budget Iniziale'!$D$12</f>
        <v>53.89389132</v>
      </c>
      <c r="M43" s="30">
        <f t="shared" si="4"/>
        <v>-22.09179715</v>
      </c>
      <c r="N43" s="30">
        <f t="shared" si="2"/>
        <v>1</v>
      </c>
      <c r="P43" s="20"/>
    </row>
    <row r="44" ht="12.75" customHeight="1">
      <c r="A44" s="13" t="s">
        <v>191</v>
      </c>
      <c r="B44" s="14" t="s">
        <v>70</v>
      </c>
      <c r="C44" s="22">
        <v>8.0</v>
      </c>
      <c r="D44" s="14">
        <v>1.0</v>
      </c>
      <c r="E44" s="14">
        <v>6.0</v>
      </c>
      <c r="F44" s="14">
        <v>6.0</v>
      </c>
      <c r="G44" s="14">
        <v>5.0</v>
      </c>
      <c r="H44" s="14">
        <v>1.0</v>
      </c>
      <c r="I44" s="28">
        <f>'PORTIERI - GE'!$D44*'Pesi e Budget Iniziale'!$B$5+'PORTIERI - GE'!$E44*'Pesi e Budget Iniziale'!$B$6+'Pesi e Budget Iniziale'!$B$7*'PORTIERI - GE'!$F44+'PORTIERI - GE'!$G44*'Pesi e Budget Iniziale'!$B$8+'Pesi e Budget Iniziale'!$B$9*'PORTIERI - GE'!$H44+vlookup(B44,SQUADRE!$A$2:$B$21,2,false)*'Pesi e Budget Iniziale'!$B$10+'Pesi e Budget Iniziale'!$B$11*vlookup(B44,'FATTORE CASA'!$A$2:$B$21,2,false)+vlookup(B44,ALLENATORE!$A$2:$B$21,2,false)*'Pesi e Budget Iniziale'!$B$12</f>
        <v>50.76829789</v>
      </c>
      <c r="J44" s="30">
        <f t="shared" si="3"/>
        <v>-27.69105938</v>
      </c>
      <c r="K44" s="30">
        <f t="shared" si="1"/>
        <v>1</v>
      </c>
      <c r="L44" s="28">
        <f> 'PORTIERI - GE'!$D44*'Pesi e Budget Iniziale'!$D$5+'PORTIERI - GE'!$E44*'Pesi e Budget Iniziale'!$D$6+'Pesi e Budget Iniziale'!$D$7*'PORTIERI - GE'!$F44+'PORTIERI - GE'!$G44*'Pesi e Budget Iniziale'!$D$8+'Pesi e Budget Iniziale'!$D$9*'PORTIERI - GE'!$H44+vlookup(B44,SQUADRE!$A$2:$B$21,2,false)*'Pesi e Budget Iniziale'!$D$10+'Pesi e Budget Iniziale'!$D$11*vlookup(B44,'FATTORE CASA'!$A$2:$B$21,2,false)+vlookup(B44,ALLENATORE!$A$2:$B$21,2,false)*'Pesi e Budget Iniziale'!$D$12</f>
        <v>51.93829789</v>
      </c>
      <c r="M44" s="30">
        <f t="shared" si="4"/>
        <v>-24.77416904</v>
      </c>
      <c r="N44" s="30">
        <f t="shared" si="2"/>
        <v>1</v>
      </c>
      <c r="P44" s="20"/>
    </row>
    <row r="45" ht="12.75" customHeight="1">
      <c r="A45" s="13" t="s">
        <v>194</v>
      </c>
      <c r="B45" s="14" t="s">
        <v>122</v>
      </c>
      <c r="C45" s="22">
        <v>9.0</v>
      </c>
      <c r="D45" s="14">
        <v>3.0</v>
      </c>
      <c r="E45" s="14">
        <v>5.5</v>
      </c>
      <c r="F45" s="14">
        <v>5.0</v>
      </c>
      <c r="G45" s="14">
        <v>5.5</v>
      </c>
      <c r="H45" s="14">
        <v>3.0</v>
      </c>
      <c r="I45" s="28">
        <f>'PORTIERI - GE'!$D45*'Pesi e Budget Iniziale'!$B$5+'PORTIERI - GE'!$E45*'Pesi e Budget Iniziale'!$B$6+'Pesi e Budget Iniziale'!$B$7*'PORTIERI - GE'!$F45+'PORTIERI - GE'!$G45*'Pesi e Budget Iniziale'!$B$8+'Pesi e Budget Iniziale'!$B$9*'PORTIERI - GE'!$H45+vlookup(B45,SQUADRE!$A$2:$B$21,2,false)*'Pesi e Budget Iniziale'!$B$10+'Pesi e Budget Iniziale'!$B$11*vlookup(B45,'FATTORE CASA'!$A$2:$B$21,2,false)+vlookup(B45,ALLENATORE!$A$2:$B$21,2,false)*'Pesi e Budget Iniziale'!$B$12</f>
        <v>54.05730816</v>
      </c>
      <c r="J45" s="30">
        <f t="shared" si="3"/>
        <v>-22.95532783</v>
      </c>
      <c r="K45" s="30">
        <f t="shared" si="1"/>
        <v>1</v>
      </c>
      <c r="L45" s="28">
        <f> 'PORTIERI - GE'!$D45*'Pesi e Budget Iniziale'!$D$5+'PORTIERI - GE'!$E45*'Pesi e Budget Iniziale'!$D$6+'Pesi e Budget Iniziale'!$D$7*'PORTIERI - GE'!$F45+'PORTIERI - GE'!$G45*'Pesi e Budget Iniziale'!$D$8+'Pesi e Budget Iniziale'!$D$9*'PORTIERI - GE'!$H45+vlookup(B45,SQUADRE!$A$2:$B$21,2,false)*'Pesi e Budget Iniziale'!$D$10+'Pesi e Budget Iniziale'!$D$11*vlookup(B45,'FATTORE CASA'!$A$2:$B$21,2,false)+vlookup(B45,ALLENATORE!$A$2:$B$21,2,false)*'Pesi e Budget Iniziale'!$D$12</f>
        <v>55.12980816</v>
      </c>
      <c r="M45" s="30">
        <f t="shared" si="4"/>
        <v>-20.39656308</v>
      </c>
      <c r="N45" s="30">
        <f t="shared" si="2"/>
        <v>1</v>
      </c>
      <c r="P45" s="20"/>
    </row>
    <row r="46" ht="12.75" customHeight="1">
      <c r="A46" s="13" t="s">
        <v>197</v>
      </c>
      <c r="B46" s="14" t="s">
        <v>131</v>
      </c>
      <c r="C46" s="22">
        <v>8.0</v>
      </c>
      <c r="D46" s="14">
        <v>3.0</v>
      </c>
      <c r="E46" s="14">
        <v>5.0</v>
      </c>
      <c r="F46" s="14">
        <v>6.0</v>
      </c>
      <c r="G46" s="14">
        <v>5.0</v>
      </c>
      <c r="H46" s="14">
        <v>3.0</v>
      </c>
      <c r="I46" s="28">
        <f>'PORTIERI - GE'!$D46*'Pesi e Budget Iniziale'!$B$5+'PORTIERI - GE'!$E46*'Pesi e Budget Iniziale'!$B$6+'Pesi e Budget Iniziale'!$B$7*'PORTIERI - GE'!$F46+'PORTIERI - GE'!$G46*'Pesi e Budget Iniziale'!$B$8+'Pesi e Budget Iniziale'!$B$9*'PORTIERI - GE'!$H46+vlookup(B46,SQUADRE!$A$2:$B$21,2,false)*'Pesi e Budget Iniziale'!$B$10+'Pesi e Budget Iniziale'!$B$11*vlookup(B46,'FATTORE CASA'!$A$2:$B$21,2,false)+vlookup(B46,ALLENATORE!$A$2:$B$21,2,false)*'Pesi e Budget Iniziale'!$B$12</f>
        <v>53.40096211</v>
      </c>
      <c r="J46" s="30">
        <f t="shared" si="3"/>
        <v>-23.90037769</v>
      </c>
      <c r="K46" s="30">
        <f t="shared" si="1"/>
        <v>1</v>
      </c>
      <c r="L46" s="28">
        <f> 'PORTIERI - GE'!$D46*'Pesi e Budget Iniziale'!$D$5+'PORTIERI - GE'!$E46*'Pesi e Budget Iniziale'!$D$6+'Pesi e Budget Iniziale'!$D$7*'PORTIERI - GE'!$F46+'PORTIERI - GE'!$G46*'Pesi e Budget Iniziale'!$D$8+'Pesi e Budget Iniziale'!$D$9*'PORTIERI - GE'!$H46+vlookup(B46,SQUADRE!$A$2:$B$21,2,false)*'Pesi e Budget Iniziale'!$D$10+'Pesi e Budget Iniziale'!$D$11*vlookup(B46,'FATTORE CASA'!$A$2:$B$21,2,false)+vlookup(B46,ALLENATORE!$A$2:$B$21,2,false)*'Pesi e Budget Iniziale'!$D$12</f>
        <v>54.37596211</v>
      </c>
      <c r="M46" s="30">
        <f t="shared" si="4"/>
        <v>-21.43056915</v>
      </c>
      <c r="N46" s="30">
        <f t="shared" si="2"/>
        <v>1</v>
      </c>
      <c r="P46" s="20"/>
    </row>
    <row r="47" ht="12.75" customHeight="1">
      <c r="A47" s="13" t="s">
        <v>201</v>
      </c>
      <c r="B47" s="14" t="s">
        <v>93</v>
      </c>
      <c r="C47" s="22">
        <v>8.0</v>
      </c>
      <c r="D47" s="14">
        <v>1.0</v>
      </c>
      <c r="E47" s="14">
        <v>6.0</v>
      </c>
      <c r="F47" s="14">
        <v>6.0</v>
      </c>
      <c r="G47" s="14">
        <v>5.5</v>
      </c>
      <c r="H47" s="14">
        <v>1.0</v>
      </c>
      <c r="I47" s="28">
        <f>'PORTIERI - GE'!$D47*'Pesi e Budget Iniziale'!$B$5+'PORTIERI - GE'!$E47*'Pesi e Budget Iniziale'!$B$6+'Pesi e Budget Iniziale'!$B$7*'PORTIERI - GE'!$F47+'PORTIERI - GE'!$G47*'Pesi e Budget Iniziale'!$B$8+'Pesi e Budget Iniziale'!$B$9*'PORTIERI - GE'!$H47+vlookup(B47,SQUADRE!$A$2:$B$21,2,false)*'Pesi e Budget Iniziale'!$B$10+'Pesi e Budget Iniziale'!$B$11*vlookup(B47,'FATTORE CASA'!$A$2:$B$21,2,false)+vlookup(B47,ALLENATORE!$A$2:$B$21,2,false)*'Pesi e Budget Iniziale'!$B$12</f>
        <v>52.99323079</v>
      </c>
      <c r="J47" s="30">
        <f t="shared" si="3"/>
        <v>-24.48745584</v>
      </c>
      <c r="K47" s="30">
        <f t="shared" si="1"/>
        <v>1</v>
      </c>
      <c r="L47" s="28">
        <f> 'PORTIERI - GE'!$D47*'Pesi e Budget Iniziale'!$D$5+'PORTIERI - GE'!$E47*'Pesi e Budget Iniziale'!$D$6+'Pesi e Budget Iniziale'!$D$7*'PORTIERI - GE'!$F47+'PORTIERI - GE'!$G47*'Pesi e Budget Iniziale'!$D$8+'Pesi e Budget Iniziale'!$D$9*'PORTIERI - GE'!$H47+vlookup(B47,SQUADRE!$A$2:$B$21,2,false)*'Pesi e Budget Iniziale'!$D$10+'Pesi e Budget Iniziale'!$D$11*vlookup(B47,'FATTORE CASA'!$A$2:$B$21,2,false)+vlookup(B47,ALLENATORE!$A$2:$B$21,2,false)*'Pesi e Budget Iniziale'!$D$12</f>
        <v>54.16323079</v>
      </c>
      <c r="M47" s="30">
        <f t="shared" si="4"/>
        <v>-21.72236012</v>
      </c>
      <c r="N47" s="30">
        <f t="shared" si="2"/>
        <v>1</v>
      </c>
      <c r="P47" s="20"/>
    </row>
    <row r="48" ht="12.75" customHeight="1">
      <c r="A48" s="13" t="s">
        <v>204</v>
      </c>
      <c r="B48" s="14" t="s">
        <v>108</v>
      </c>
      <c r="C48" s="22">
        <v>7.0</v>
      </c>
      <c r="D48" s="14">
        <v>1.0</v>
      </c>
      <c r="E48" s="14">
        <v>6.0</v>
      </c>
      <c r="F48" s="14">
        <v>6.0</v>
      </c>
      <c r="G48" s="14">
        <v>5.0</v>
      </c>
      <c r="H48" s="14">
        <v>1.0</v>
      </c>
      <c r="I48" s="28">
        <f>'PORTIERI - GE'!$D48*'Pesi e Budget Iniziale'!$B$5+'PORTIERI - GE'!$E48*'Pesi e Budget Iniziale'!$B$6+'Pesi e Budget Iniziale'!$B$7*'PORTIERI - GE'!$F48+'PORTIERI - GE'!$G48*'Pesi e Budget Iniziale'!$B$8+'Pesi e Budget Iniziale'!$B$9*'PORTIERI - GE'!$H48+vlookup(B48,SQUADRE!$A$2:$B$21,2,false)*'Pesi e Budget Iniziale'!$B$10+'Pesi e Budget Iniziale'!$B$11*vlookup(B48,'FATTORE CASA'!$A$2:$B$21,2,false)+vlookup(B48,ALLENATORE!$A$2:$B$21,2,false)*'Pesi e Budget Iniziale'!$B$12</f>
        <v>45.95022421</v>
      </c>
      <c r="J48" s="30">
        <f t="shared" si="3"/>
        <v>-34.62843621</v>
      </c>
      <c r="K48" s="30">
        <f t="shared" si="1"/>
        <v>1</v>
      </c>
      <c r="L48" s="28">
        <f> 'PORTIERI - GE'!$D48*'Pesi e Budget Iniziale'!$D$5+'PORTIERI - GE'!$E48*'Pesi e Budget Iniziale'!$D$6+'Pesi e Budget Iniziale'!$D$7*'PORTIERI - GE'!$F48+'PORTIERI - GE'!$G48*'Pesi e Budget Iniziale'!$D$8+'Pesi e Budget Iniziale'!$D$9*'PORTIERI - GE'!$H48+vlookup(B48,SQUADRE!$A$2:$B$21,2,false)*'Pesi e Budget Iniziale'!$D$10+'Pesi e Budget Iniziale'!$D$11*vlookup(B48,'FATTORE CASA'!$A$2:$B$21,2,false)+vlookup(B48,ALLENATORE!$A$2:$B$21,2,false)*'Pesi e Budget Iniziale'!$D$12</f>
        <v>47.12022421</v>
      </c>
      <c r="M48" s="30">
        <f t="shared" si="4"/>
        <v>-31.38283588</v>
      </c>
      <c r="N48" s="30">
        <f t="shared" si="2"/>
        <v>1</v>
      </c>
      <c r="P48" s="20"/>
    </row>
    <row r="49" ht="12.75" customHeight="1">
      <c r="A49" s="13" t="s">
        <v>207</v>
      </c>
      <c r="B49" s="14" t="s">
        <v>87</v>
      </c>
      <c r="C49" s="22">
        <v>9.0</v>
      </c>
      <c r="D49" s="14">
        <v>1.0</v>
      </c>
      <c r="E49" s="14">
        <v>1.0</v>
      </c>
      <c r="F49" s="14">
        <v>6.0</v>
      </c>
      <c r="G49" s="14">
        <v>6.0</v>
      </c>
      <c r="H49" s="14">
        <v>1.0</v>
      </c>
      <c r="I49" s="28">
        <f>'PORTIERI - GE'!$D49*'Pesi e Budget Iniziale'!$B$5+'PORTIERI - GE'!$E49*'Pesi e Budget Iniziale'!$B$6+'Pesi e Budget Iniziale'!$B$7*'PORTIERI - GE'!$F49+'PORTIERI - GE'!$G49*'Pesi e Budget Iniziale'!$B$8+'Pesi e Budget Iniziale'!$B$9*'PORTIERI - GE'!$H49+vlookup(B49,SQUADRE!$A$2:$B$21,2,false)*'Pesi e Budget Iniziale'!$B$10+'Pesi e Budget Iniziale'!$B$11*vlookup(B49,'FATTORE CASA'!$A$2:$B$21,2,false)+vlookup(B49,ALLENATORE!$A$2:$B$21,2,false)*'Pesi e Budget Iniziale'!$B$12</f>
        <v>48.56490053</v>
      </c>
      <c r="J49" s="30">
        <f t="shared" si="3"/>
        <v>-30.86365466</v>
      </c>
      <c r="K49" s="30">
        <f t="shared" si="1"/>
        <v>1</v>
      </c>
      <c r="L49" s="28">
        <f> 'PORTIERI - GE'!$D49*'Pesi e Budget Iniziale'!$D$5+'PORTIERI - GE'!$E49*'Pesi e Budget Iniziale'!$D$6+'Pesi e Budget Iniziale'!$D$7*'PORTIERI - GE'!$F49+'PORTIERI - GE'!$G49*'Pesi e Budget Iniziale'!$D$8+'Pesi e Budget Iniziale'!$D$9*'PORTIERI - GE'!$H49+vlookup(B49,SQUADRE!$A$2:$B$21,2,false)*'Pesi e Budget Iniziale'!$D$10+'Pesi e Budget Iniziale'!$D$11*vlookup(B49,'FATTORE CASA'!$A$2:$B$21,2,false)+vlookup(B49,ALLENATORE!$A$2:$B$21,2,false)*'Pesi e Budget Iniziale'!$D$12</f>
        <v>48.75990053</v>
      </c>
      <c r="M49" s="30">
        <f t="shared" si="4"/>
        <v>-29.13378881</v>
      </c>
      <c r="N49" s="30">
        <f t="shared" si="2"/>
        <v>1</v>
      </c>
      <c r="P49" s="20"/>
    </row>
    <row r="50" ht="12.75" customHeight="1">
      <c r="A50" s="13" t="s">
        <v>209</v>
      </c>
      <c r="B50" s="14" t="s">
        <v>125</v>
      </c>
      <c r="C50" s="22">
        <v>8.0</v>
      </c>
      <c r="D50" s="14">
        <v>1.0</v>
      </c>
      <c r="E50" s="14">
        <v>5.0</v>
      </c>
      <c r="F50" s="14">
        <v>5.0</v>
      </c>
      <c r="G50" s="14">
        <v>5.0</v>
      </c>
      <c r="H50" s="14">
        <v>1.0</v>
      </c>
      <c r="I50" s="28">
        <f>'PORTIERI - GE'!$D50*'Pesi e Budget Iniziale'!$B$5+'PORTIERI - GE'!$E50*'Pesi e Budget Iniziale'!$B$6+'Pesi e Budget Iniziale'!$B$7*'PORTIERI - GE'!$F50+'PORTIERI - GE'!$G50*'Pesi e Budget Iniziale'!$B$8+'Pesi e Budget Iniziale'!$B$9*'PORTIERI - GE'!$H50+vlookup(B50,SQUADRE!$A$2:$B$21,2,false)*'Pesi e Budget Iniziale'!$B$10+'Pesi e Budget Iniziale'!$B$11*vlookup(B50,'FATTORE CASA'!$A$2:$B$21,2,false)+vlookup(B50,ALLENATORE!$A$2:$B$21,2,false)*'Pesi e Budget Iniziale'!$B$12</f>
        <v>45.26550053</v>
      </c>
      <c r="J50" s="30">
        <f t="shared" si="3"/>
        <v>-35.61434604</v>
      </c>
      <c r="K50" s="30">
        <f t="shared" si="1"/>
        <v>1</v>
      </c>
      <c r="L50" s="28">
        <f> 'PORTIERI - GE'!$D50*'Pesi e Budget Iniziale'!$D$5+'PORTIERI - GE'!$E50*'Pesi e Budget Iniziale'!$D$6+'Pesi e Budget Iniziale'!$D$7*'PORTIERI - GE'!$F50+'PORTIERI - GE'!$G50*'Pesi e Budget Iniziale'!$D$8+'Pesi e Budget Iniziale'!$D$9*'PORTIERI - GE'!$H50+vlookup(B50,SQUADRE!$A$2:$B$21,2,false)*'Pesi e Budget Iniziale'!$D$10+'Pesi e Budget Iniziale'!$D$11*vlookup(B50,'FATTORE CASA'!$A$2:$B$21,2,false)+vlookup(B50,ALLENATORE!$A$2:$B$21,2,false)*'Pesi e Budget Iniziale'!$D$12</f>
        <v>46.24050053</v>
      </c>
      <c r="M50" s="30">
        <f t="shared" si="4"/>
        <v>-32.58950086</v>
      </c>
      <c r="N50" s="30">
        <f t="shared" si="2"/>
        <v>1</v>
      </c>
      <c r="P50" s="20"/>
    </row>
    <row r="51" ht="12.75" customHeight="1">
      <c r="A51" s="13" t="s">
        <v>212</v>
      </c>
      <c r="B51" s="14" t="s">
        <v>115</v>
      </c>
      <c r="C51" s="22">
        <v>8.0</v>
      </c>
      <c r="D51" s="14">
        <v>3.0</v>
      </c>
      <c r="E51" s="14">
        <v>3.0</v>
      </c>
      <c r="F51" s="14">
        <v>4.0</v>
      </c>
      <c r="G51" s="14">
        <v>4.0</v>
      </c>
      <c r="H51" s="14">
        <v>3.0</v>
      </c>
      <c r="I51" s="28">
        <f>'PORTIERI - GE'!$D51*'Pesi e Budget Iniziale'!$B$5+'PORTIERI - GE'!$E51*'Pesi e Budget Iniziale'!$B$6+'Pesi e Budget Iniziale'!$B$7*'PORTIERI - GE'!$F51+'PORTIERI - GE'!$G51*'Pesi e Budget Iniziale'!$B$8+'Pesi e Budget Iniziale'!$B$9*'PORTIERI - GE'!$H51+vlookup(B51,SQUADRE!$A$2:$B$21,2,false)*'Pesi e Budget Iniziale'!$B$10+'Pesi e Budget Iniziale'!$B$11*vlookup(B51,'FATTORE CASA'!$A$2:$B$21,2,false)+vlookup(B51,ALLENATORE!$A$2:$B$21,2,false)*'Pesi e Budget Iniziale'!$B$12</f>
        <v>47.78595421</v>
      </c>
      <c r="J51" s="30">
        <f t="shared" si="3"/>
        <v>-31.98523239</v>
      </c>
      <c r="K51" s="30">
        <f t="shared" si="1"/>
        <v>1</v>
      </c>
      <c r="L51" s="28">
        <f> 'PORTIERI - GE'!$D51*'Pesi e Budget Iniziale'!$D$5+'PORTIERI - GE'!$E51*'Pesi e Budget Iniziale'!$D$6+'Pesi e Budget Iniziale'!$D$7*'PORTIERI - GE'!$F51+'PORTIERI - GE'!$G51*'Pesi e Budget Iniziale'!$D$8+'Pesi e Budget Iniziale'!$D$9*'PORTIERI - GE'!$H51+vlookup(B51,SQUADRE!$A$2:$B$21,2,false)*'Pesi e Budget Iniziale'!$D$10+'Pesi e Budget Iniziale'!$D$11*vlookup(B51,'FATTORE CASA'!$A$2:$B$21,2,false)+vlookup(B51,ALLENATORE!$A$2:$B$21,2,false)*'Pesi e Budget Iniziale'!$D$12</f>
        <v>48.37095421</v>
      </c>
      <c r="M51" s="30">
        <f t="shared" si="4"/>
        <v>-29.66728348</v>
      </c>
      <c r="N51" s="30">
        <f t="shared" si="2"/>
        <v>1</v>
      </c>
      <c r="P51" s="20"/>
    </row>
    <row r="52" ht="12.75" customHeight="1">
      <c r="A52" s="13" t="s">
        <v>215</v>
      </c>
      <c r="B52" s="14" t="s">
        <v>122</v>
      </c>
      <c r="C52" s="22">
        <v>6.0</v>
      </c>
      <c r="D52" s="14">
        <v>1.0</v>
      </c>
      <c r="E52" s="14">
        <v>5.0</v>
      </c>
      <c r="F52" s="14">
        <v>5.0</v>
      </c>
      <c r="G52" s="14">
        <v>5.0</v>
      </c>
      <c r="H52" s="14">
        <v>1.0</v>
      </c>
      <c r="I52" s="28">
        <f>'PORTIERI - GE'!$D52*'Pesi e Budget Iniziale'!$B$5+'PORTIERI - GE'!$E52*'Pesi e Budget Iniziale'!$B$6+'Pesi e Budget Iniziale'!$B$7*'PORTIERI - GE'!$F52+'PORTIERI - GE'!$G52*'Pesi e Budget Iniziale'!$B$8+'Pesi e Budget Iniziale'!$B$9*'PORTIERI - GE'!$H52+vlookup(B52,SQUADRE!$A$2:$B$21,2,false)*'Pesi e Budget Iniziale'!$B$10+'Pesi e Budget Iniziale'!$B$11*vlookup(B52,'FATTORE CASA'!$A$2:$B$21,2,false)+vlookup(B52,ALLENATORE!$A$2:$B$21,2,false)*'Pesi e Budget Iniziale'!$B$12</f>
        <v>46.14635316</v>
      </c>
      <c r="J52" s="30">
        <f t="shared" si="3"/>
        <v>-34.34603695</v>
      </c>
      <c r="K52" s="30">
        <f t="shared" si="1"/>
        <v>1</v>
      </c>
      <c r="L52" s="28">
        <f> 'PORTIERI - GE'!$D52*'Pesi e Budget Iniziale'!$D$5+'PORTIERI - GE'!$E52*'Pesi e Budget Iniziale'!$D$6+'Pesi e Budget Iniziale'!$D$7*'PORTIERI - GE'!$F52+'PORTIERI - GE'!$G52*'Pesi e Budget Iniziale'!$D$8+'Pesi e Budget Iniziale'!$D$9*'PORTIERI - GE'!$H52+vlookup(B52,SQUADRE!$A$2:$B$21,2,false)*'Pesi e Budget Iniziale'!$D$10+'Pesi e Budget Iniziale'!$D$11*vlookup(B52,'FATTORE CASA'!$A$2:$B$21,2,false)+vlookup(B52,ALLENATORE!$A$2:$B$21,2,false)*'Pesi e Budget Iniziale'!$D$12</f>
        <v>47.12135316</v>
      </c>
      <c r="M52" s="30">
        <f t="shared" si="4"/>
        <v>-31.38128737</v>
      </c>
      <c r="N52" s="30">
        <f t="shared" si="2"/>
        <v>1</v>
      </c>
      <c r="P52" s="20"/>
    </row>
    <row r="53" ht="12.75" customHeight="1">
      <c r="A53" s="13" t="s">
        <v>218</v>
      </c>
      <c r="B53" s="14" t="s">
        <v>147</v>
      </c>
      <c r="C53" s="22">
        <v>8.0</v>
      </c>
      <c r="D53" s="14">
        <v>1.0</v>
      </c>
      <c r="E53" s="14">
        <v>5.0</v>
      </c>
      <c r="F53" s="14">
        <v>6.0</v>
      </c>
      <c r="G53" s="14">
        <v>5.0</v>
      </c>
      <c r="H53" s="14">
        <v>1.0</v>
      </c>
      <c r="I53" s="28">
        <f>'PORTIERI - GE'!$D53*'Pesi e Budget Iniziale'!$B$5+'PORTIERI - GE'!$E53*'Pesi e Budget Iniziale'!$B$6+'Pesi e Budget Iniziale'!$B$7*'PORTIERI - GE'!$F53+'PORTIERI - GE'!$G53*'Pesi e Budget Iniziale'!$B$8+'Pesi e Budget Iniziale'!$B$9*'PORTIERI - GE'!$H53+vlookup(B53,SQUADRE!$A$2:$B$21,2,false)*'Pesi e Budget Iniziale'!$B$10+'Pesi e Budget Iniziale'!$B$11*vlookup(B53,'FATTORE CASA'!$A$2:$B$21,2,false)+vlookup(B53,ALLENATORE!$A$2:$B$21,2,false)*'Pesi e Budget Iniziale'!$B$12</f>
        <v>47.81059263</v>
      </c>
      <c r="J53" s="30">
        <f t="shared" si="3"/>
        <v>-31.94975638</v>
      </c>
      <c r="K53" s="30">
        <f t="shared" si="1"/>
        <v>1</v>
      </c>
      <c r="L53" s="28">
        <f> 'PORTIERI - GE'!$D53*'Pesi e Budget Iniziale'!$D$5+'PORTIERI - GE'!$E53*'Pesi e Budget Iniziale'!$D$6+'Pesi e Budget Iniziale'!$D$7*'PORTIERI - GE'!$F53+'PORTIERI - GE'!$G53*'Pesi e Budget Iniziale'!$D$8+'Pesi e Budget Iniziale'!$D$9*'PORTIERI - GE'!$H53+vlookup(B53,SQUADRE!$A$2:$B$21,2,false)*'Pesi e Budget Iniziale'!$D$10+'Pesi e Budget Iniziale'!$D$11*vlookup(B53,'FATTORE CASA'!$A$2:$B$21,2,false)+vlookup(B53,ALLENATORE!$A$2:$B$21,2,false)*'Pesi e Budget Iniziale'!$D$12</f>
        <v>48.78559263</v>
      </c>
      <c r="M53" s="30">
        <f t="shared" si="4"/>
        <v>-29.09854847</v>
      </c>
      <c r="N53" s="30">
        <f t="shared" si="2"/>
        <v>1</v>
      </c>
      <c r="P53" s="20"/>
    </row>
    <row r="54" ht="12.75" customHeight="1">
      <c r="A54" s="13" t="s">
        <v>219</v>
      </c>
      <c r="B54" s="14" t="s">
        <v>111</v>
      </c>
      <c r="C54" s="22">
        <v>7.0</v>
      </c>
      <c r="D54" s="14">
        <v>1.0</v>
      </c>
      <c r="E54" s="14">
        <v>5.0</v>
      </c>
      <c r="F54" s="14">
        <v>5.0</v>
      </c>
      <c r="G54" s="14">
        <v>4.0</v>
      </c>
      <c r="H54" s="14">
        <v>1.0</v>
      </c>
      <c r="I54" s="28">
        <f>'PORTIERI - GE'!$D54*'Pesi e Budget Iniziale'!$B$5+'PORTIERI - GE'!$E54*'Pesi e Budget Iniziale'!$B$6+'Pesi e Budget Iniziale'!$B$7*'PORTIERI - GE'!$F54+'PORTIERI - GE'!$G54*'Pesi e Budget Iniziale'!$B$8+'Pesi e Budget Iniziale'!$B$9*'PORTIERI - GE'!$H54+vlookup(B54,SQUADRE!$A$2:$B$21,2,false)*'Pesi e Budget Iniziale'!$B$10+'Pesi e Budget Iniziale'!$B$11*vlookup(B54,'FATTORE CASA'!$A$2:$B$21,2,false)+vlookup(B54,ALLENATORE!$A$2:$B$21,2,false)*'Pesi e Budget Iniziale'!$B$12</f>
        <v>47.22969789</v>
      </c>
      <c r="J54" s="30">
        <f t="shared" si="3"/>
        <v>-32.78616652</v>
      </c>
      <c r="K54" s="30">
        <f t="shared" si="1"/>
        <v>1</v>
      </c>
      <c r="L54" s="28">
        <f> 'PORTIERI - GE'!$D54*'Pesi e Budget Iniziale'!$D$5+'PORTIERI - GE'!$E54*'Pesi e Budget Iniziale'!$D$6+'Pesi e Budget Iniziale'!$D$7*'PORTIERI - GE'!$F54+'PORTIERI - GE'!$G54*'Pesi e Budget Iniziale'!$D$8+'Pesi e Budget Iniziale'!$D$9*'PORTIERI - GE'!$H54+vlookup(B54,SQUADRE!$A$2:$B$21,2,false)*'Pesi e Budget Iniziale'!$D$10+'Pesi e Budget Iniziale'!$D$11*vlookup(B54,'FATTORE CASA'!$A$2:$B$21,2,false)+vlookup(B54,ALLENATORE!$A$2:$B$21,2,false)*'Pesi e Budget Iniziale'!$D$12</f>
        <v>48.20469789</v>
      </c>
      <c r="M54" s="30">
        <f t="shared" si="4"/>
        <v>-29.89532744</v>
      </c>
      <c r="N54" s="30">
        <f t="shared" si="2"/>
        <v>1</v>
      </c>
      <c r="P54" s="20"/>
    </row>
    <row r="55" ht="12.75" customHeight="1">
      <c r="A55" s="13" t="s">
        <v>222</v>
      </c>
      <c r="B55" s="14" t="s">
        <v>103</v>
      </c>
      <c r="C55" s="22">
        <v>7.0</v>
      </c>
      <c r="D55" s="14">
        <v>1.0</v>
      </c>
      <c r="E55" s="14">
        <v>1.0</v>
      </c>
      <c r="F55" s="14">
        <v>6.0</v>
      </c>
      <c r="G55" s="14">
        <v>6.0</v>
      </c>
      <c r="H55" s="14">
        <v>1.0</v>
      </c>
      <c r="I55" s="28">
        <f>'PORTIERI - GE'!$D55*'Pesi e Budget Iniziale'!$B$5+'PORTIERI - GE'!$E55*'Pesi e Budget Iniziale'!$B$6+'Pesi e Budget Iniziale'!$B$7*'PORTIERI - GE'!$F55+'PORTIERI - GE'!$G55*'Pesi e Budget Iniziale'!$B$8+'Pesi e Budget Iniziale'!$B$9*'PORTIERI - GE'!$H55+vlookup(B55,SQUADRE!$A$2:$B$21,2,false)*'Pesi e Budget Iniziale'!$B$10+'Pesi e Budget Iniziale'!$B$11*vlookup(B55,'FATTORE CASA'!$A$2:$B$21,2,false)+vlookup(B55,ALLENATORE!$A$2:$B$21,2,false)*'Pesi e Budget Iniziale'!$B$12</f>
        <v>41.28407947</v>
      </c>
      <c r="J55" s="30">
        <f t="shared" si="3"/>
        <v>-41.34705582</v>
      </c>
      <c r="K55" s="30">
        <f t="shared" si="1"/>
        <v>1</v>
      </c>
      <c r="L55" s="28">
        <f> 'PORTIERI - GE'!$D55*'Pesi e Budget Iniziale'!$D$5+'PORTIERI - GE'!$E55*'Pesi e Budget Iniziale'!$D$6+'Pesi e Budget Iniziale'!$D$7*'PORTIERI - GE'!$F55+'PORTIERI - GE'!$G55*'Pesi e Budget Iniziale'!$D$8+'Pesi e Budget Iniziale'!$D$9*'PORTIERI - GE'!$H55+vlookup(B55,SQUADRE!$A$2:$B$21,2,false)*'Pesi e Budget Iniziale'!$D$10+'Pesi e Budget Iniziale'!$D$11*vlookup(B55,'FATTORE CASA'!$A$2:$B$21,2,false)+vlookup(B55,ALLENATORE!$A$2:$B$21,2,false)*'Pesi e Budget Iniziale'!$D$12</f>
        <v>41.47907947</v>
      </c>
      <c r="M55" s="30">
        <f t="shared" si="4"/>
        <v>-39.12046064</v>
      </c>
      <c r="N55" s="30">
        <f t="shared" si="2"/>
        <v>1</v>
      </c>
      <c r="P55" s="20"/>
    </row>
    <row r="56" ht="12.75" customHeight="1">
      <c r="A56" s="13" t="s">
        <v>225</v>
      </c>
      <c r="B56" s="14" t="s">
        <v>96</v>
      </c>
      <c r="C56" s="22">
        <v>7.0</v>
      </c>
      <c r="D56" s="14">
        <v>1.0</v>
      </c>
      <c r="E56" s="14">
        <v>1.0</v>
      </c>
      <c r="F56" s="14">
        <v>4.0</v>
      </c>
      <c r="G56" s="14">
        <v>6.5</v>
      </c>
      <c r="H56" s="14">
        <v>1.0</v>
      </c>
      <c r="I56" s="28">
        <f>'PORTIERI - GE'!$D56*'Pesi e Budget Iniziale'!$B$5+'PORTIERI - GE'!$E56*'Pesi e Budget Iniziale'!$B$6+'Pesi e Budget Iniziale'!$B$7*'PORTIERI - GE'!$F56+'PORTIERI - GE'!$G56*'Pesi e Budget Iniziale'!$B$8+'Pesi e Budget Iniziale'!$B$9*'PORTIERI - GE'!$H56+vlookup(B56,SQUADRE!$A$2:$B$21,2,false)*'Pesi e Budget Iniziale'!$B$10+'Pesi e Budget Iniziale'!$B$11*vlookup(B56,'FATTORE CASA'!$A$2:$B$21,2,false)+vlookup(B56,ALLENATORE!$A$2:$B$21,2,false)*'Pesi e Budget Iniziale'!$B$12</f>
        <v>45.77518605</v>
      </c>
      <c r="J56" s="30">
        <f t="shared" si="3"/>
        <v>-34.88046757</v>
      </c>
      <c r="K56" s="30">
        <f t="shared" si="1"/>
        <v>1</v>
      </c>
      <c r="L56" s="28">
        <f> 'PORTIERI - GE'!$D56*'Pesi e Budget Iniziale'!$D$5+'PORTIERI - GE'!$E56*'Pesi e Budget Iniziale'!$D$6+'Pesi e Budget Iniziale'!$D$7*'PORTIERI - GE'!$F56+'PORTIERI - GE'!$G56*'Pesi e Budget Iniziale'!$D$8+'Pesi e Budget Iniziale'!$D$9*'PORTIERI - GE'!$H56+vlookup(B56,SQUADRE!$A$2:$B$21,2,false)*'Pesi e Budget Iniziale'!$D$10+'Pesi e Budget Iniziale'!$D$11*vlookup(B56,'FATTORE CASA'!$A$2:$B$21,2,false)+vlookup(B56,ALLENATORE!$A$2:$B$21,2,false)*'Pesi e Budget Iniziale'!$D$12</f>
        <v>45.97018605</v>
      </c>
      <c r="M56" s="30">
        <f t="shared" si="4"/>
        <v>-32.96027524</v>
      </c>
      <c r="N56" s="30">
        <f t="shared" si="2"/>
        <v>1</v>
      </c>
      <c r="P56" s="20"/>
    </row>
    <row r="57" ht="12.75" customHeight="1">
      <c r="A57" s="13" t="s">
        <v>228</v>
      </c>
      <c r="B57" s="14" t="s">
        <v>48</v>
      </c>
      <c r="C57" s="22">
        <v>8.0</v>
      </c>
      <c r="D57" s="14">
        <v>1.0</v>
      </c>
      <c r="E57" s="14">
        <v>1.0</v>
      </c>
      <c r="F57" s="14">
        <v>1.0</v>
      </c>
      <c r="G57" s="14">
        <v>7.0</v>
      </c>
      <c r="H57" s="14">
        <v>1.0</v>
      </c>
      <c r="I57" s="28">
        <f>'PORTIERI - GE'!$D57*'Pesi e Budget Iniziale'!$B$5+'PORTIERI - GE'!$E57*'Pesi e Budget Iniziale'!$B$6+'Pesi e Budget Iniziale'!$B$7*'PORTIERI - GE'!$F57+'PORTIERI - GE'!$G57*'Pesi e Budget Iniziale'!$B$8+'Pesi e Budget Iniziale'!$B$9*'PORTIERI - GE'!$H57+vlookup(B57,SQUADRE!$A$2:$B$21,2,false)*'Pesi e Budget Iniziale'!$B$10+'Pesi e Budget Iniziale'!$B$11*vlookup(B57,'FATTORE CASA'!$A$2:$B$21,2,false)+vlookup(B57,ALLENATORE!$A$2:$B$21,2,false)*'Pesi e Budget Iniziale'!$B$12</f>
        <v>40.01726368</v>
      </c>
      <c r="J57" s="30">
        <f t="shared" si="3"/>
        <v>-43.17109984</v>
      </c>
      <c r="K57" s="30">
        <f t="shared" si="1"/>
        <v>1</v>
      </c>
      <c r="L57" s="28">
        <f> 'PORTIERI - GE'!$D57*'Pesi e Budget Iniziale'!$D$5+'PORTIERI - GE'!$E57*'Pesi e Budget Iniziale'!$D$6+'Pesi e Budget Iniziale'!$D$7*'PORTIERI - GE'!$F57+'PORTIERI - GE'!$G57*'Pesi e Budget Iniziale'!$D$8+'Pesi e Budget Iniziale'!$D$9*'PORTIERI - GE'!$H57+vlookup(B57,SQUADRE!$A$2:$B$21,2,false)*'Pesi e Budget Iniziale'!$D$10+'Pesi e Budget Iniziale'!$D$11*vlookup(B57,'FATTORE CASA'!$A$2:$B$21,2,false)+vlookup(B57,ALLENATORE!$A$2:$B$21,2,false)*'Pesi e Budget Iniziale'!$D$12</f>
        <v>40.21226368</v>
      </c>
      <c r="M57" s="30">
        <f t="shared" si="4"/>
        <v>-40.85807697</v>
      </c>
      <c r="N57" s="30">
        <f t="shared" si="2"/>
        <v>1</v>
      </c>
      <c r="P57" s="20"/>
    </row>
    <row r="58" ht="12.75" customHeight="1">
      <c r="A58" s="13" t="s">
        <v>230</v>
      </c>
      <c r="B58" s="14" t="s">
        <v>131</v>
      </c>
      <c r="C58" s="22">
        <v>8.0</v>
      </c>
      <c r="D58" s="14">
        <v>1.0</v>
      </c>
      <c r="E58" s="14">
        <v>1.0</v>
      </c>
      <c r="F58" s="14">
        <v>6.0</v>
      </c>
      <c r="G58" s="14">
        <v>5.0</v>
      </c>
      <c r="H58" s="14">
        <v>1.0</v>
      </c>
      <c r="I58" s="28">
        <f>'PORTIERI - GE'!$D58*'Pesi e Budget Iniziale'!$B$5+'PORTIERI - GE'!$E58*'Pesi e Budget Iniziale'!$B$6+'Pesi e Budget Iniziale'!$B$7*'PORTIERI - GE'!$F58+'PORTIERI - GE'!$G58*'Pesi e Budget Iniziale'!$B$8+'Pesi e Budget Iniziale'!$B$9*'PORTIERI - GE'!$H58+vlookup(B58,SQUADRE!$A$2:$B$21,2,false)*'Pesi e Budget Iniziale'!$B$10+'Pesi e Budget Iniziale'!$B$11*vlookup(B58,'FATTORE CASA'!$A$2:$B$21,2,false)+vlookup(B58,ALLENATORE!$A$2:$B$21,2,false)*'Pesi e Budget Iniziale'!$B$12</f>
        <v>40.05438211</v>
      </c>
      <c r="J58" s="30">
        <f t="shared" si="3"/>
        <v>-43.11765432</v>
      </c>
      <c r="K58" s="30">
        <f t="shared" si="1"/>
        <v>1</v>
      </c>
      <c r="L58" s="28">
        <f> 'PORTIERI - GE'!$D58*'Pesi e Budget Iniziale'!$D$5+'PORTIERI - GE'!$E58*'Pesi e Budget Iniziale'!$D$6+'Pesi e Budget Iniziale'!$D$7*'PORTIERI - GE'!$F58+'PORTIERI - GE'!$G58*'Pesi e Budget Iniziale'!$D$8+'Pesi e Budget Iniziale'!$D$9*'PORTIERI - GE'!$H58+vlookup(B58,SQUADRE!$A$2:$B$21,2,false)*'Pesi e Budget Iniziale'!$D$10+'Pesi e Budget Iniziale'!$D$11*vlookup(B58,'FATTORE CASA'!$A$2:$B$21,2,false)+vlookup(B58,ALLENATORE!$A$2:$B$21,2,false)*'Pesi e Budget Iniziale'!$D$12</f>
        <v>40.24938211</v>
      </c>
      <c r="M58" s="30">
        <f t="shared" si="4"/>
        <v>-40.80716382</v>
      </c>
      <c r="N58" s="30">
        <f t="shared" si="2"/>
        <v>1</v>
      </c>
      <c r="P58" s="16"/>
    </row>
    <row r="59" ht="12.75" customHeight="1">
      <c r="A59" s="13" t="s">
        <v>233</v>
      </c>
      <c r="B59" s="14" t="s">
        <v>99</v>
      </c>
      <c r="C59" s="22">
        <v>8.0</v>
      </c>
      <c r="D59" s="14">
        <v>1.0</v>
      </c>
      <c r="E59" s="14">
        <v>1.0</v>
      </c>
      <c r="F59" s="14">
        <v>4.0</v>
      </c>
      <c r="G59" s="14">
        <v>5.0</v>
      </c>
      <c r="H59" s="14">
        <v>1.0</v>
      </c>
      <c r="I59" s="28">
        <f>'PORTIERI - GE'!$D59*'Pesi e Budget Iniziale'!$B$5+'PORTIERI - GE'!$E59*'Pesi e Budget Iniziale'!$B$6+'Pesi e Budget Iniziale'!$B$7*'PORTIERI - GE'!$F59+'PORTIERI - GE'!$G59*'Pesi e Budget Iniziale'!$B$8+'Pesi e Budget Iniziale'!$B$9*'PORTIERI - GE'!$H59+vlookup(B59,SQUADRE!$A$2:$B$21,2,false)*'Pesi e Budget Iniziale'!$B$10+'Pesi e Budget Iniziale'!$B$11*vlookup(B59,'FATTORE CASA'!$A$2:$B$21,2,false)+vlookup(B59,ALLENATORE!$A$2:$B$21,2,false)*'Pesi e Budget Iniziale'!$B$12</f>
        <v>42.91670842</v>
      </c>
      <c r="J59" s="30">
        <f t="shared" si="3"/>
        <v>-38.99629015</v>
      </c>
      <c r="K59" s="30">
        <f t="shared" si="1"/>
        <v>1</v>
      </c>
      <c r="L59" s="28">
        <f> 'PORTIERI - GE'!$D59*'Pesi e Budget Iniziale'!$D$5+'PORTIERI - GE'!$E59*'Pesi e Budget Iniziale'!$D$6+'Pesi e Budget Iniziale'!$D$7*'PORTIERI - GE'!$F59+'PORTIERI - GE'!$G59*'Pesi e Budget Iniziale'!$D$8+'Pesi e Budget Iniziale'!$D$9*'PORTIERI - GE'!$H59+vlookup(B59,SQUADRE!$A$2:$B$21,2,false)*'Pesi e Budget Iniziale'!$D$10+'Pesi e Budget Iniziale'!$D$11*vlookup(B59,'FATTORE CASA'!$A$2:$B$21,2,false)+vlookup(B59,ALLENATORE!$A$2:$B$21,2,false)*'Pesi e Budget Iniziale'!$D$12</f>
        <v>43.11170842</v>
      </c>
      <c r="M59" s="30">
        <f t="shared" si="4"/>
        <v>-36.88108002</v>
      </c>
      <c r="N59" s="30">
        <f t="shared" si="2"/>
        <v>1</v>
      </c>
      <c r="P59" s="20"/>
    </row>
    <row r="60" ht="12.75" customHeight="1">
      <c r="A60" s="13" t="s">
        <v>236</v>
      </c>
      <c r="B60" s="14" t="s">
        <v>115</v>
      </c>
      <c r="C60" s="22">
        <v>4.0</v>
      </c>
      <c r="D60" s="14">
        <v>1.0</v>
      </c>
      <c r="E60" s="14">
        <v>1.0</v>
      </c>
      <c r="F60" s="14">
        <v>4.0</v>
      </c>
      <c r="G60" s="14">
        <v>4.0</v>
      </c>
      <c r="H60" s="14">
        <v>1.0</v>
      </c>
      <c r="I60" s="28">
        <f>'PORTIERI - GE'!$D60*'Pesi e Budget Iniziale'!$B$5+'PORTIERI - GE'!$E60*'Pesi e Budget Iniziale'!$B$6+'Pesi e Budget Iniziale'!$B$7*'PORTIERI - GE'!$F60+'PORTIERI - GE'!$G60*'Pesi e Budget Iniziale'!$B$8+'Pesi e Budget Iniziale'!$B$9*'PORTIERI - GE'!$H60+vlookup(B60,SQUADRE!$A$2:$B$21,2,false)*'Pesi e Budget Iniziale'!$B$10+'Pesi e Budget Iniziale'!$B$11*vlookup(B60,'FATTORE CASA'!$A$2:$B$21,2,false)+vlookup(B60,ALLENATORE!$A$2:$B$21,2,false)*'Pesi e Budget Iniziale'!$B$12</f>
        <v>38.07937421</v>
      </c>
      <c r="J60" s="30">
        <f t="shared" si="3"/>
        <v>-45.96139954</v>
      </c>
      <c r="K60" s="30">
        <f t="shared" si="1"/>
        <v>1</v>
      </c>
      <c r="L60" s="28">
        <f> 'PORTIERI - GE'!$D60*'Pesi e Budget Iniziale'!$D$5+'PORTIERI - GE'!$E60*'Pesi e Budget Iniziale'!$D$6+'Pesi e Budget Iniziale'!$D$7*'PORTIERI - GE'!$F60+'PORTIERI - GE'!$G60*'Pesi e Budget Iniziale'!$D$8+'Pesi e Budget Iniziale'!$D$9*'PORTIERI - GE'!$H60+vlookup(B60,SQUADRE!$A$2:$B$21,2,false)*'Pesi e Budget Iniziale'!$D$10+'Pesi e Budget Iniziale'!$D$11*vlookup(B60,'FATTORE CASA'!$A$2:$B$21,2,false)+vlookup(B60,ALLENATORE!$A$2:$B$21,2,false)*'Pesi e Budget Iniziale'!$D$12</f>
        <v>38.27437421</v>
      </c>
      <c r="M60" s="30">
        <f t="shared" si="4"/>
        <v>-43.5161654</v>
      </c>
      <c r="N60" s="30">
        <f t="shared" si="2"/>
        <v>1</v>
      </c>
      <c r="P60" s="20"/>
    </row>
    <row r="61" ht="12.75" customHeight="1">
      <c r="A61" s="13" t="s">
        <v>239</v>
      </c>
      <c r="B61" s="14" t="s">
        <v>131</v>
      </c>
      <c r="C61" s="22">
        <v>8.0</v>
      </c>
      <c r="D61" s="14">
        <v>1.0</v>
      </c>
      <c r="E61" s="14">
        <v>1.0</v>
      </c>
      <c r="F61" s="14">
        <v>4.0</v>
      </c>
      <c r="G61" s="14">
        <v>5.0</v>
      </c>
      <c r="H61" s="14">
        <v>1.0</v>
      </c>
      <c r="I61" s="28">
        <f>'PORTIERI - GE'!$D61*'Pesi e Budget Iniziale'!$B$5+'PORTIERI - GE'!$E61*'Pesi e Budget Iniziale'!$B$6+'Pesi e Budget Iniziale'!$B$7*'PORTIERI - GE'!$F61+'PORTIERI - GE'!$G61*'Pesi e Budget Iniziale'!$B$8+'Pesi e Budget Iniziale'!$B$9*'PORTIERI - GE'!$H61+vlookup(B61,SQUADRE!$A$2:$B$21,2,false)*'Pesi e Budget Iniziale'!$B$10+'Pesi e Budget Iniziale'!$B$11*vlookup(B61,'FATTORE CASA'!$A$2:$B$21,2,false)+vlookup(B61,ALLENATORE!$A$2:$B$21,2,false)*'Pesi e Budget Iniziale'!$B$12</f>
        <v>37.03188211</v>
      </c>
      <c r="J61" s="30">
        <f t="shared" si="3"/>
        <v>-47.46964701</v>
      </c>
      <c r="K61" s="30">
        <f t="shared" si="1"/>
        <v>1</v>
      </c>
      <c r="L61" s="28">
        <f> 'PORTIERI - GE'!$D61*'Pesi e Budget Iniziale'!$D$5+'PORTIERI - GE'!$E61*'Pesi e Budget Iniziale'!$D$6+'Pesi e Budget Iniziale'!$D$7*'PORTIERI - GE'!$F61+'PORTIERI - GE'!$G61*'Pesi e Budget Iniziale'!$D$8+'Pesi e Budget Iniziale'!$D$9*'PORTIERI - GE'!$H61+vlookup(B61,SQUADRE!$A$2:$B$21,2,false)*'Pesi e Budget Iniziale'!$D$10+'Pesi e Budget Iniziale'!$D$11*vlookup(B61,'FATTORE CASA'!$A$2:$B$21,2,false)+vlookup(B61,ALLENATORE!$A$2:$B$21,2,false)*'Pesi e Budget Iniziale'!$D$12</f>
        <v>37.22688211</v>
      </c>
      <c r="M61" s="30">
        <f t="shared" si="4"/>
        <v>-44.95294839</v>
      </c>
      <c r="N61" s="30">
        <f t="shared" si="2"/>
        <v>1</v>
      </c>
      <c r="P61" s="20"/>
    </row>
    <row r="62" ht="12.75" customHeight="1">
      <c r="A62" s="13"/>
      <c r="B62" s="22"/>
      <c r="C62" s="22">
        <v>7.0</v>
      </c>
      <c r="D62" s="14"/>
      <c r="E62" s="14"/>
      <c r="F62" s="14"/>
      <c r="G62" s="14"/>
      <c r="H62" s="14"/>
      <c r="I62" s="33"/>
      <c r="J62" s="30"/>
      <c r="K62" s="30"/>
      <c r="L62" s="28"/>
      <c r="M62" s="30"/>
      <c r="N62" s="30"/>
      <c r="P62" s="20"/>
    </row>
    <row r="63" ht="12.75" customHeight="1">
      <c r="A63" s="13"/>
      <c r="B63" s="22"/>
      <c r="C63" s="22">
        <v>6.0</v>
      </c>
      <c r="D63" s="14"/>
      <c r="E63" s="14"/>
      <c r="F63" s="14"/>
      <c r="G63" s="14"/>
      <c r="H63" s="14"/>
      <c r="I63" s="33"/>
      <c r="J63" s="30"/>
      <c r="K63" s="30"/>
      <c r="L63" s="28"/>
      <c r="M63" s="30"/>
      <c r="N63" s="30"/>
      <c r="P63" s="20"/>
    </row>
    <row r="64" ht="12.75" customHeight="1">
      <c r="A64" s="13"/>
      <c r="B64" s="22"/>
      <c r="C64" s="22">
        <v>7.0</v>
      </c>
      <c r="D64" s="14"/>
      <c r="E64" s="14"/>
      <c r="F64" s="14"/>
      <c r="G64" s="14"/>
      <c r="H64" s="14"/>
      <c r="I64" s="33"/>
      <c r="J64" s="30"/>
      <c r="K64" s="30"/>
      <c r="L64" s="28"/>
      <c r="M64" s="30"/>
      <c r="N64" s="30"/>
      <c r="P64" s="20"/>
    </row>
    <row r="65" ht="12.75" customHeight="1">
      <c r="A65" s="13"/>
      <c r="B65" s="22"/>
      <c r="C65" s="22">
        <v>5.0</v>
      </c>
      <c r="D65" s="14"/>
      <c r="E65" s="14"/>
      <c r="F65" s="14"/>
      <c r="G65" s="14"/>
      <c r="H65" s="14"/>
      <c r="I65" s="33"/>
      <c r="J65" s="30"/>
      <c r="K65" s="30"/>
      <c r="L65" s="28"/>
      <c r="M65" s="30"/>
      <c r="N65" s="30"/>
      <c r="P65" s="20"/>
    </row>
    <row r="66" ht="12.75" customHeight="1">
      <c r="A66" s="13"/>
      <c r="B66" s="22"/>
      <c r="C66" s="22"/>
      <c r="D66" s="14"/>
      <c r="E66" s="14"/>
      <c r="F66" s="14"/>
      <c r="G66" s="14"/>
      <c r="H66" s="14"/>
      <c r="I66" s="33"/>
      <c r="J66" s="30"/>
      <c r="K66" s="30"/>
      <c r="L66" s="28"/>
      <c r="M66" s="30"/>
      <c r="N66" s="30"/>
      <c r="P66" s="20"/>
    </row>
    <row r="67" ht="12.75" customHeight="1">
      <c r="A67" s="9"/>
      <c r="B67" s="9"/>
      <c r="C67" s="9"/>
      <c r="D67" s="37"/>
      <c r="E67" s="58"/>
      <c r="F67" s="58"/>
      <c r="G67" s="58"/>
      <c r="H67" s="58"/>
      <c r="I67" s="58"/>
      <c r="J67" s="37"/>
      <c r="K67" s="37"/>
      <c r="L67" s="59"/>
      <c r="M67" s="37"/>
      <c r="N67" s="37"/>
      <c r="P67" s="20"/>
    </row>
    <row r="68" ht="12.75" customHeight="1">
      <c r="A68" s="9"/>
      <c r="B68" s="9"/>
      <c r="C68" s="9"/>
      <c r="D68" s="37"/>
      <c r="E68" s="58"/>
      <c r="F68" s="58"/>
      <c r="G68" s="58"/>
      <c r="H68" s="58"/>
      <c r="I68" s="58"/>
      <c r="J68" s="37"/>
      <c r="K68" s="37"/>
      <c r="L68" s="59"/>
      <c r="M68" s="37"/>
      <c r="N68" s="37"/>
      <c r="P68" s="20"/>
    </row>
    <row r="69" ht="12.75" customHeight="1">
      <c r="A69" s="21"/>
      <c r="B69" s="21"/>
      <c r="C69" s="21"/>
      <c r="D69" s="60"/>
      <c r="E69" s="58"/>
      <c r="F69" s="58"/>
      <c r="G69" s="58"/>
      <c r="H69" s="58"/>
      <c r="I69" s="58"/>
      <c r="J69" s="37"/>
      <c r="K69" s="37"/>
      <c r="L69" s="59"/>
      <c r="M69" s="37"/>
      <c r="N69" s="37"/>
      <c r="P69" s="20"/>
    </row>
    <row r="70" ht="12.75" customHeight="1">
      <c r="A70" s="21"/>
      <c r="B70" s="21"/>
      <c r="C70" s="21"/>
      <c r="D70" s="60"/>
      <c r="E70" s="58"/>
      <c r="F70" s="58"/>
      <c r="G70" s="58"/>
      <c r="H70" s="58"/>
      <c r="I70" s="58"/>
      <c r="J70" s="37"/>
      <c r="K70" s="37"/>
      <c r="L70" s="59"/>
      <c r="M70" s="37"/>
      <c r="N70" s="37"/>
      <c r="P70" s="20"/>
    </row>
    <row r="71" ht="12.75" customHeight="1">
      <c r="A71" s="21"/>
      <c r="B71" s="21"/>
      <c r="C71" s="21"/>
      <c r="D71" s="60"/>
      <c r="E71" s="58"/>
      <c r="F71" s="58"/>
      <c r="G71" s="58"/>
      <c r="H71" s="58"/>
      <c r="I71" s="58"/>
      <c r="J71" s="37"/>
      <c r="K71" s="37"/>
      <c r="L71" s="59"/>
      <c r="M71" s="37"/>
      <c r="N71" s="37"/>
      <c r="P71" s="20"/>
    </row>
    <row r="72" ht="12.75" customHeight="1">
      <c r="A72" s="21"/>
      <c r="B72" s="21"/>
      <c r="C72" s="21"/>
      <c r="D72" s="60"/>
      <c r="E72" s="58"/>
      <c r="F72" s="58"/>
      <c r="G72" s="58"/>
      <c r="H72" s="58"/>
      <c r="I72" s="58"/>
      <c r="J72" s="37"/>
      <c r="K72" s="37"/>
      <c r="L72" s="59"/>
      <c r="M72" s="37"/>
      <c r="N72" s="37"/>
      <c r="P72" s="20"/>
    </row>
    <row r="73" ht="12.75" customHeight="1">
      <c r="A73" s="21"/>
      <c r="B73" s="21"/>
      <c r="C73" s="21"/>
      <c r="D73" s="60"/>
      <c r="E73" s="58"/>
      <c r="F73" s="58"/>
      <c r="G73" s="58"/>
      <c r="H73" s="58"/>
      <c r="I73" s="58"/>
      <c r="J73" s="37"/>
      <c r="K73" s="37"/>
      <c r="L73" s="59"/>
      <c r="M73" s="37"/>
      <c r="N73" s="37"/>
      <c r="P73" s="20"/>
    </row>
    <row r="74" ht="12.75" customHeight="1">
      <c r="A74" s="21"/>
      <c r="B74" s="21"/>
      <c r="C74" s="21"/>
      <c r="D74" s="60"/>
      <c r="E74" s="58"/>
      <c r="F74" s="58"/>
      <c r="G74" s="58"/>
      <c r="H74" s="58"/>
      <c r="I74" s="58"/>
      <c r="J74" s="37"/>
      <c r="K74" s="37"/>
      <c r="L74" s="59"/>
      <c r="M74" s="37"/>
      <c r="N74" s="37"/>
      <c r="P74" s="20"/>
    </row>
    <row r="75" ht="12.75" customHeight="1">
      <c r="A75" s="21"/>
      <c r="B75" s="21"/>
      <c r="C75" s="21"/>
      <c r="D75" s="60"/>
      <c r="E75" s="58"/>
      <c r="F75" s="58"/>
      <c r="G75" s="58"/>
      <c r="H75" s="58"/>
      <c r="I75" s="58"/>
      <c r="J75" s="37"/>
      <c r="K75" s="37"/>
      <c r="L75" s="59"/>
      <c r="M75" s="37"/>
      <c r="N75" s="37"/>
      <c r="P75" s="16"/>
    </row>
    <row r="76" ht="12.75" customHeight="1">
      <c r="A76" s="21"/>
      <c r="B76" s="21"/>
      <c r="C76" s="21"/>
      <c r="D76" s="60"/>
      <c r="E76" s="58"/>
      <c r="F76" s="58"/>
      <c r="G76" s="58"/>
      <c r="H76" s="58"/>
      <c r="I76" s="58"/>
      <c r="J76" s="37"/>
      <c r="K76" s="37"/>
      <c r="L76" s="59"/>
      <c r="M76" s="37"/>
      <c r="N76" s="37"/>
      <c r="P76" s="20"/>
    </row>
    <row r="77" ht="12.75" customHeight="1">
      <c r="A77" s="21"/>
      <c r="B77" s="21"/>
      <c r="C77" s="21"/>
      <c r="D77" s="60"/>
      <c r="E77" s="58"/>
      <c r="F77" s="58"/>
      <c r="G77" s="58"/>
      <c r="H77" s="58"/>
      <c r="I77" s="58"/>
      <c r="J77" s="37"/>
      <c r="K77" s="37"/>
      <c r="L77" s="59"/>
      <c r="M77" s="37"/>
      <c r="N77" s="37"/>
      <c r="P77" s="20"/>
    </row>
    <row r="78" ht="12.75" customHeight="1">
      <c r="A78" s="21"/>
      <c r="B78" s="21"/>
      <c r="C78" s="21"/>
      <c r="D78" s="60"/>
      <c r="E78" s="58"/>
      <c r="F78" s="58"/>
      <c r="G78" s="58"/>
      <c r="H78" s="58"/>
      <c r="I78" s="58"/>
      <c r="J78" s="37"/>
      <c r="K78" s="37"/>
      <c r="L78" s="59"/>
      <c r="M78" s="37"/>
      <c r="N78" s="37"/>
      <c r="P78" s="20"/>
    </row>
    <row r="79" ht="12.75" customHeight="1">
      <c r="A79" s="21"/>
      <c r="B79" s="21"/>
      <c r="C79" s="21"/>
      <c r="D79" s="60"/>
      <c r="E79" s="58"/>
      <c r="F79" s="58"/>
      <c r="G79" s="58"/>
      <c r="H79" s="58"/>
      <c r="I79" s="58"/>
      <c r="J79" s="37"/>
      <c r="K79" s="37"/>
      <c r="L79" s="59"/>
      <c r="M79" s="37"/>
      <c r="N79" s="37"/>
      <c r="P79" s="20"/>
    </row>
    <row r="80" ht="12.75" customHeight="1">
      <c r="A80" s="21"/>
      <c r="B80" s="21"/>
      <c r="C80" s="21"/>
      <c r="D80" s="60"/>
      <c r="E80" s="58"/>
      <c r="F80" s="58"/>
      <c r="G80" s="58"/>
      <c r="H80" s="58"/>
      <c r="I80" s="58"/>
      <c r="J80" s="37"/>
      <c r="K80" s="37"/>
      <c r="L80" s="59"/>
      <c r="M80" s="37"/>
      <c r="N80" s="37"/>
      <c r="P80" s="20"/>
    </row>
    <row r="81" ht="12.75" customHeight="1">
      <c r="A81" s="21"/>
      <c r="B81" s="21"/>
      <c r="C81" s="21"/>
      <c r="D81" s="60"/>
      <c r="E81" s="58"/>
      <c r="F81" s="58"/>
      <c r="G81" s="58"/>
      <c r="H81" s="58"/>
      <c r="I81" s="58"/>
      <c r="J81" s="37"/>
      <c r="K81" s="37"/>
      <c r="L81" s="59"/>
      <c r="M81" s="37"/>
      <c r="N81" s="37"/>
      <c r="P81" s="20"/>
    </row>
    <row r="82" ht="12.75" customHeight="1">
      <c r="A82" s="21"/>
      <c r="B82" s="21"/>
      <c r="C82" s="21"/>
      <c r="D82" s="60"/>
      <c r="E82" s="58"/>
      <c r="F82" s="58"/>
      <c r="G82" s="58"/>
      <c r="H82" s="58"/>
      <c r="I82" s="58"/>
      <c r="J82" s="37"/>
      <c r="K82" s="37"/>
      <c r="L82" s="59"/>
      <c r="M82" s="37"/>
      <c r="N82" s="37"/>
      <c r="P82" s="20"/>
    </row>
    <row r="83" ht="12.75" customHeight="1">
      <c r="A83" s="21"/>
      <c r="B83" s="21"/>
      <c r="C83" s="21"/>
      <c r="D83" s="60"/>
      <c r="E83" s="58"/>
      <c r="F83" s="58"/>
      <c r="G83" s="58"/>
      <c r="H83" s="58"/>
      <c r="I83" s="58"/>
      <c r="J83" s="37"/>
      <c r="K83" s="37"/>
      <c r="L83" s="59"/>
      <c r="M83" s="37"/>
      <c r="N83" s="37"/>
      <c r="P83" s="20"/>
    </row>
    <row r="84" ht="12.75" customHeight="1">
      <c r="A84" s="21"/>
      <c r="B84" s="21"/>
      <c r="C84" s="21"/>
      <c r="D84" s="60"/>
      <c r="E84" s="58"/>
      <c r="F84" s="58"/>
      <c r="G84" s="58"/>
      <c r="H84" s="58"/>
      <c r="I84" s="58"/>
      <c r="J84" s="37"/>
      <c r="K84" s="37"/>
      <c r="L84" s="59"/>
      <c r="M84" s="37"/>
      <c r="N84" s="37"/>
      <c r="P84" s="20"/>
    </row>
    <row r="85" ht="12.75" customHeight="1">
      <c r="A85" s="21"/>
      <c r="B85" s="21"/>
      <c r="C85" s="21"/>
      <c r="D85" s="60"/>
      <c r="E85" s="58"/>
      <c r="F85" s="58"/>
      <c r="G85" s="58"/>
      <c r="H85" s="58"/>
      <c r="I85" s="58"/>
      <c r="J85" s="37"/>
      <c r="K85" s="37"/>
      <c r="L85" s="59"/>
      <c r="M85" s="37"/>
      <c r="N85" s="37"/>
      <c r="P85" s="20"/>
    </row>
    <row r="86" ht="12.75" customHeight="1">
      <c r="A86" s="21"/>
      <c r="B86" s="21"/>
      <c r="C86" s="21"/>
      <c r="D86" s="60"/>
      <c r="E86" s="58"/>
      <c r="F86" s="58"/>
      <c r="G86" s="58"/>
      <c r="H86" s="58"/>
      <c r="I86" s="58"/>
      <c r="J86" s="37"/>
      <c r="K86" s="37"/>
      <c r="L86" s="59"/>
      <c r="M86" s="37"/>
      <c r="N86" s="37"/>
      <c r="P86" s="20"/>
    </row>
    <row r="87" ht="12.75" customHeight="1">
      <c r="A87" s="21"/>
      <c r="B87" s="21"/>
      <c r="C87" s="21"/>
      <c r="D87" s="60"/>
      <c r="E87" s="58"/>
      <c r="F87" s="58"/>
      <c r="G87" s="58"/>
      <c r="H87" s="58"/>
      <c r="I87" s="58"/>
      <c r="J87" s="37"/>
      <c r="K87" s="37"/>
      <c r="L87" s="59"/>
      <c r="M87" s="37"/>
      <c r="N87" s="37"/>
      <c r="P87" s="20"/>
    </row>
    <row r="88" ht="12.75" customHeight="1">
      <c r="A88" s="21"/>
      <c r="B88" s="21"/>
      <c r="C88" s="21"/>
      <c r="D88" s="60"/>
      <c r="E88" s="58"/>
      <c r="F88" s="58"/>
      <c r="G88" s="58"/>
      <c r="H88" s="58"/>
      <c r="I88" s="58"/>
      <c r="J88" s="37"/>
      <c r="K88" s="37"/>
      <c r="L88" s="59"/>
      <c r="M88" s="37"/>
      <c r="N88" s="37"/>
      <c r="P88" s="20"/>
    </row>
    <row r="89" ht="12.75" customHeight="1">
      <c r="A89" s="21"/>
      <c r="B89" s="21"/>
      <c r="C89" s="21"/>
      <c r="D89" s="60"/>
      <c r="E89" s="58"/>
      <c r="F89" s="58"/>
      <c r="G89" s="58"/>
      <c r="H89" s="58"/>
      <c r="I89" s="58"/>
      <c r="J89" s="37"/>
      <c r="K89" s="37"/>
      <c r="L89" s="59"/>
      <c r="M89" s="37"/>
      <c r="N89" s="37"/>
      <c r="P89" s="16"/>
    </row>
    <row r="90" ht="12.75" customHeight="1">
      <c r="A90" s="21"/>
      <c r="B90" s="21"/>
      <c r="C90" s="21"/>
      <c r="D90" s="60"/>
      <c r="E90" s="58"/>
      <c r="F90" s="58"/>
      <c r="G90" s="58"/>
      <c r="H90" s="58"/>
      <c r="I90" s="58"/>
      <c r="J90" s="37"/>
      <c r="K90" s="37"/>
      <c r="L90" s="59"/>
      <c r="M90" s="37"/>
      <c r="N90" s="37"/>
      <c r="P90" s="16"/>
    </row>
    <row r="91" ht="12.75" customHeight="1">
      <c r="A91" s="21"/>
      <c r="B91" s="21"/>
      <c r="C91" s="21"/>
      <c r="D91" s="60"/>
      <c r="E91" s="58"/>
      <c r="F91" s="58"/>
      <c r="G91" s="58"/>
      <c r="H91" s="58"/>
      <c r="I91" s="58"/>
      <c r="J91" s="37"/>
      <c r="K91" s="37"/>
      <c r="L91" s="59"/>
      <c r="M91" s="37"/>
      <c r="N91" s="37"/>
      <c r="P91" s="20"/>
    </row>
    <row r="92" ht="12.75" customHeight="1">
      <c r="A92" s="21"/>
      <c r="B92" s="21"/>
      <c r="C92" s="21"/>
      <c r="D92" s="60"/>
      <c r="E92" s="58"/>
      <c r="F92" s="58"/>
      <c r="G92" s="58"/>
      <c r="H92" s="58"/>
      <c r="I92" s="58"/>
      <c r="J92" s="37"/>
      <c r="K92" s="37"/>
      <c r="L92" s="59"/>
      <c r="M92" s="37"/>
      <c r="N92" s="37"/>
      <c r="P92" s="21"/>
    </row>
    <row r="93" ht="12.75" customHeight="1">
      <c r="A93" s="21"/>
      <c r="B93" s="21"/>
      <c r="C93" s="21"/>
      <c r="D93" s="60"/>
      <c r="E93" s="58"/>
      <c r="F93" s="58"/>
      <c r="G93" s="58"/>
      <c r="H93" s="58"/>
      <c r="I93" s="58"/>
      <c r="J93" s="37"/>
      <c r="K93" s="37"/>
      <c r="L93" s="59"/>
      <c r="M93" s="37"/>
      <c r="N93" s="37"/>
      <c r="P93" s="21"/>
    </row>
    <row r="94" ht="12.75" customHeight="1">
      <c r="A94" s="21"/>
      <c r="B94" s="21"/>
      <c r="C94" s="21"/>
      <c r="D94" s="60"/>
      <c r="E94" s="58"/>
      <c r="F94" s="58"/>
      <c r="G94" s="58"/>
      <c r="H94" s="58"/>
      <c r="I94" s="58"/>
      <c r="J94" s="37"/>
      <c r="K94" s="37"/>
      <c r="L94" s="59"/>
      <c r="M94" s="37"/>
      <c r="N94" s="37"/>
      <c r="P94" s="21"/>
    </row>
    <row r="95" ht="12.75" customHeight="1">
      <c r="A95" s="21"/>
      <c r="B95" s="21"/>
      <c r="C95" s="21"/>
      <c r="D95" s="60"/>
      <c r="E95" s="58"/>
      <c r="F95" s="58"/>
      <c r="G95" s="58"/>
      <c r="H95" s="58"/>
      <c r="I95" s="58"/>
      <c r="J95" s="37"/>
      <c r="K95" s="37"/>
      <c r="L95" s="59"/>
      <c r="M95" s="37"/>
      <c r="N95" s="37"/>
      <c r="P95" s="21"/>
    </row>
    <row r="96" ht="12.75" customHeight="1">
      <c r="A96" s="21"/>
      <c r="B96" s="21"/>
      <c r="C96" s="21"/>
      <c r="D96" s="60"/>
      <c r="E96" s="58"/>
      <c r="F96" s="58"/>
      <c r="G96" s="58"/>
      <c r="H96" s="58"/>
      <c r="I96" s="58"/>
      <c r="J96" s="37"/>
      <c r="K96" s="37"/>
      <c r="L96" s="59"/>
      <c r="M96" s="37"/>
      <c r="N96" s="37"/>
      <c r="P96" s="21"/>
    </row>
    <row r="97" ht="12.75" customHeight="1">
      <c r="A97" s="21"/>
      <c r="B97" s="21"/>
      <c r="C97" s="21"/>
      <c r="D97" s="60"/>
      <c r="E97" s="58"/>
      <c r="F97" s="58"/>
      <c r="G97" s="58"/>
      <c r="H97" s="58"/>
      <c r="I97" s="58"/>
      <c r="J97" s="37"/>
      <c r="K97" s="37"/>
      <c r="L97" s="59"/>
      <c r="M97" s="37"/>
      <c r="N97" s="37"/>
      <c r="P97" s="21"/>
    </row>
    <row r="98" ht="12.75" customHeight="1">
      <c r="A98" s="21"/>
      <c r="B98" s="21"/>
      <c r="C98" s="21"/>
      <c r="D98" s="60"/>
      <c r="E98" s="58"/>
      <c r="F98" s="58"/>
      <c r="G98" s="58"/>
      <c r="H98" s="58"/>
      <c r="I98" s="58"/>
      <c r="J98" s="37"/>
      <c r="K98" s="37"/>
      <c r="L98" s="59"/>
      <c r="M98" s="37"/>
      <c r="N98" s="37"/>
      <c r="P98" s="21"/>
    </row>
    <row r="99" ht="12.75" customHeight="1">
      <c r="A99" s="21"/>
      <c r="B99" s="21"/>
      <c r="C99" s="21"/>
      <c r="D99" s="60"/>
      <c r="E99" s="58"/>
      <c r="F99" s="58"/>
      <c r="G99" s="58"/>
      <c r="H99" s="58"/>
      <c r="I99" s="58"/>
      <c r="J99" s="37"/>
      <c r="K99" s="37"/>
      <c r="L99" s="59"/>
      <c r="M99" s="37"/>
      <c r="N99" s="37"/>
      <c r="P99" s="21"/>
    </row>
    <row r="100" ht="12.75" customHeight="1">
      <c r="A100" s="21"/>
      <c r="B100" s="21"/>
      <c r="C100" s="21"/>
      <c r="D100" s="60"/>
      <c r="E100" s="58"/>
      <c r="F100" s="58"/>
      <c r="G100" s="58"/>
      <c r="H100" s="58"/>
      <c r="I100" s="58"/>
      <c r="J100" s="37"/>
      <c r="K100" s="37"/>
      <c r="L100" s="59"/>
      <c r="M100" s="37"/>
      <c r="N100" s="37"/>
      <c r="P100" s="21"/>
    </row>
    <row r="101" ht="12.75" customHeight="1">
      <c r="A101" s="21"/>
      <c r="B101" s="21"/>
      <c r="C101" s="21"/>
      <c r="D101" s="60"/>
      <c r="E101" s="58"/>
      <c r="F101" s="58"/>
      <c r="G101" s="58"/>
      <c r="H101" s="58"/>
      <c r="I101" s="58"/>
      <c r="J101" s="37"/>
      <c r="K101" s="37"/>
      <c r="L101" s="59"/>
      <c r="M101" s="37"/>
      <c r="N101" s="37"/>
      <c r="P101" s="21"/>
    </row>
    <row r="102" ht="12.75" customHeight="1">
      <c r="A102" s="21"/>
      <c r="B102" s="21"/>
      <c r="C102" s="21"/>
      <c r="D102" s="60"/>
      <c r="E102" s="58"/>
      <c r="F102" s="58"/>
      <c r="G102" s="58"/>
      <c r="H102" s="58"/>
      <c r="I102" s="58"/>
      <c r="J102" s="37"/>
      <c r="K102" s="37"/>
      <c r="L102" s="59"/>
      <c r="M102" s="37"/>
      <c r="N102" s="37"/>
      <c r="P102" s="21"/>
    </row>
    <row r="103" ht="12.75" customHeight="1">
      <c r="A103" s="21"/>
      <c r="B103" s="21"/>
      <c r="C103" s="21"/>
      <c r="D103" s="60"/>
      <c r="E103" s="58"/>
      <c r="F103" s="58"/>
      <c r="G103" s="58"/>
      <c r="H103" s="58"/>
      <c r="I103" s="58"/>
      <c r="J103" s="37"/>
      <c r="K103" s="37"/>
      <c r="L103" s="59"/>
      <c r="M103" s="37"/>
      <c r="N103" s="37"/>
      <c r="P103" s="21"/>
    </row>
    <row r="104" ht="12.75" customHeight="1">
      <c r="A104" s="21"/>
      <c r="B104" s="21"/>
      <c r="C104" s="21"/>
      <c r="D104" s="60"/>
      <c r="E104" s="58"/>
      <c r="F104" s="58"/>
      <c r="G104" s="58"/>
      <c r="H104" s="58"/>
      <c r="I104" s="58"/>
      <c r="J104" s="37"/>
      <c r="K104" s="37"/>
      <c r="L104" s="59"/>
      <c r="M104" s="37"/>
      <c r="N104" s="37"/>
      <c r="P104" s="21"/>
    </row>
    <row r="105" ht="12.75" customHeight="1">
      <c r="A105" s="21"/>
      <c r="B105" s="21"/>
      <c r="C105" s="21"/>
      <c r="D105" s="60"/>
      <c r="E105" s="58"/>
      <c r="F105" s="58"/>
      <c r="G105" s="58"/>
      <c r="H105" s="58"/>
      <c r="I105" s="58"/>
      <c r="J105" s="37"/>
      <c r="K105" s="37"/>
      <c r="L105" s="59"/>
      <c r="M105" s="37"/>
      <c r="N105" s="37"/>
      <c r="P105" s="21"/>
    </row>
    <row r="106" ht="12.75" customHeight="1">
      <c r="A106" s="21"/>
      <c r="B106" s="21"/>
      <c r="C106" s="21"/>
      <c r="D106" s="60"/>
      <c r="E106" s="58"/>
      <c r="F106" s="58"/>
      <c r="G106" s="58"/>
      <c r="H106" s="58"/>
      <c r="I106" s="58"/>
      <c r="J106" s="37"/>
      <c r="K106" s="37"/>
      <c r="L106" s="59"/>
      <c r="M106" s="37"/>
      <c r="N106" s="37"/>
      <c r="P106" s="21"/>
    </row>
    <row r="107" ht="12.75" customHeight="1">
      <c r="A107" s="21"/>
      <c r="B107" s="21"/>
      <c r="C107" s="21"/>
      <c r="D107" s="60"/>
      <c r="E107" s="58"/>
      <c r="F107" s="58"/>
      <c r="G107" s="58"/>
      <c r="H107" s="58"/>
      <c r="I107" s="58"/>
      <c r="J107" s="37"/>
      <c r="K107" s="37"/>
      <c r="L107" s="59"/>
      <c r="M107" s="37"/>
      <c r="N107" s="37"/>
      <c r="P107" s="21"/>
    </row>
    <row r="108" ht="12.75" customHeight="1">
      <c r="A108" s="21"/>
      <c r="B108" s="21"/>
      <c r="C108" s="21"/>
      <c r="D108" s="60"/>
      <c r="E108" s="58"/>
      <c r="F108" s="58"/>
      <c r="G108" s="58"/>
      <c r="H108" s="58"/>
      <c r="I108" s="58"/>
      <c r="J108" s="37"/>
      <c r="K108" s="37"/>
      <c r="L108" s="59"/>
      <c r="M108" s="37"/>
      <c r="N108" s="37"/>
      <c r="P108" s="21"/>
    </row>
    <row r="109" ht="12.75" customHeight="1">
      <c r="A109" s="21"/>
      <c r="B109" s="21"/>
      <c r="C109" s="21"/>
      <c r="D109" s="60"/>
      <c r="E109" s="58"/>
      <c r="F109" s="58"/>
      <c r="G109" s="58"/>
      <c r="H109" s="58"/>
      <c r="I109" s="58"/>
      <c r="J109" s="37"/>
      <c r="K109" s="37"/>
      <c r="L109" s="59"/>
      <c r="M109" s="37"/>
      <c r="N109" s="37"/>
      <c r="P109" s="21"/>
    </row>
    <row r="110" ht="12.75" customHeight="1">
      <c r="A110" s="21"/>
      <c r="B110" s="21"/>
      <c r="C110" s="21"/>
      <c r="D110" s="60"/>
      <c r="E110" s="58"/>
      <c r="F110" s="58"/>
      <c r="G110" s="58"/>
      <c r="H110" s="58"/>
      <c r="I110" s="58"/>
      <c r="J110" s="37"/>
      <c r="K110" s="37"/>
      <c r="L110" s="59"/>
      <c r="M110" s="37"/>
      <c r="N110" s="37"/>
      <c r="P110" s="21"/>
    </row>
    <row r="111" ht="12.75" customHeight="1">
      <c r="A111" s="21"/>
      <c r="B111" s="21"/>
      <c r="C111" s="21"/>
      <c r="D111" s="60"/>
      <c r="E111" s="58"/>
      <c r="F111" s="58"/>
      <c r="G111" s="58"/>
      <c r="H111" s="58"/>
      <c r="I111" s="58"/>
      <c r="J111" s="37"/>
      <c r="K111" s="37"/>
      <c r="L111" s="59"/>
      <c r="M111" s="37"/>
      <c r="N111" s="37"/>
      <c r="P111" s="21"/>
    </row>
    <row r="112" ht="12.75" customHeight="1">
      <c r="A112" s="21"/>
      <c r="B112" s="21"/>
      <c r="C112" s="21"/>
      <c r="D112" s="60"/>
      <c r="E112" s="58"/>
      <c r="F112" s="58"/>
      <c r="G112" s="58"/>
      <c r="H112" s="58"/>
      <c r="I112" s="58"/>
      <c r="J112" s="37"/>
      <c r="K112" s="37"/>
      <c r="L112" s="59"/>
      <c r="M112" s="37"/>
      <c r="N112" s="37"/>
      <c r="P112" s="21"/>
    </row>
    <row r="113" ht="12.75" customHeight="1">
      <c r="A113" s="21"/>
      <c r="B113" s="21"/>
      <c r="C113" s="21"/>
      <c r="D113" s="60"/>
      <c r="E113" s="58"/>
      <c r="F113" s="58"/>
      <c r="G113" s="58"/>
      <c r="H113" s="58"/>
      <c r="I113" s="58"/>
      <c r="J113" s="37"/>
      <c r="K113" s="37"/>
      <c r="L113" s="59"/>
      <c r="M113" s="37"/>
      <c r="N113" s="37"/>
      <c r="P113" s="21"/>
    </row>
    <row r="114" ht="12.75" customHeight="1">
      <c r="A114" s="21"/>
      <c r="B114" s="21"/>
      <c r="C114" s="21"/>
      <c r="D114" s="60"/>
      <c r="E114" s="58"/>
      <c r="F114" s="58"/>
      <c r="G114" s="58"/>
      <c r="H114" s="58"/>
      <c r="I114" s="58"/>
      <c r="J114" s="37"/>
      <c r="K114" s="37"/>
      <c r="L114" s="59"/>
      <c r="M114" s="37"/>
      <c r="N114" s="37"/>
      <c r="P114" s="21"/>
    </row>
    <row r="115" ht="12.75" customHeight="1">
      <c r="A115" s="21"/>
      <c r="B115" s="21"/>
      <c r="C115" s="21"/>
      <c r="D115" s="60"/>
      <c r="E115" s="58"/>
      <c r="F115" s="58"/>
      <c r="G115" s="58"/>
      <c r="H115" s="58"/>
      <c r="I115" s="58"/>
      <c r="J115" s="37"/>
      <c r="K115" s="37"/>
      <c r="L115" s="59"/>
      <c r="M115" s="37"/>
      <c r="N115" s="37"/>
      <c r="P115" s="21"/>
    </row>
    <row r="116" ht="12.75" customHeight="1">
      <c r="A116" s="21"/>
      <c r="B116" s="21"/>
      <c r="C116" s="21"/>
      <c r="D116" s="60"/>
      <c r="E116" s="58"/>
      <c r="F116" s="58"/>
      <c r="G116" s="58"/>
      <c r="H116" s="58"/>
      <c r="I116" s="58"/>
      <c r="J116" s="37"/>
      <c r="K116" s="37"/>
      <c r="L116" s="59"/>
      <c r="M116" s="37"/>
      <c r="N116" s="37"/>
      <c r="P116" s="21"/>
    </row>
    <row r="117" ht="12.75" customHeight="1">
      <c r="A117" s="21"/>
      <c r="B117" s="21"/>
      <c r="C117" s="21"/>
      <c r="D117" s="60"/>
      <c r="E117" s="58"/>
      <c r="F117" s="58"/>
      <c r="G117" s="58"/>
      <c r="H117" s="58"/>
      <c r="I117" s="58"/>
      <c r="J117" s="37"/>
      <c r="K117" s="37"/>
      <c r="L117" s="59"/>
      <c r="M117" s="37"/>
      <c r="N117" s="37"/>
      <c r="P117" s="21"/>
    </row>
    <row r="118" ht="12.75" customHeight="1">
      <c r="A118" s="21"/>
      <c r="B118" s="21"/>
      <c r="C118" s="21"/>
      <c r="D118" s="60"/>
      <c r="E118" s="58"/>
      <c r="F118" s="58"/>
      <c r="G118" s="58"/>
      <c r="H118" s="58"/>
      <c r="I118" s="58"/>
      <c r="J118" s="37"/>
      <c r="K118" s="37"/>
      <c r="L118" s="59"/>
      <c r="M118" s="37"/>
      <c r="N118" s="37"/>
      <c r="P118" s="21"/>
    </row>
    <row r="119" ht="12.75" customHeight="1">
      <c r="A119" s="21"/>
      <c r="B119" s="21"/>
      <c r="C119" s="21"/>
      <c r="D119" s="60"/>
      <c r="E119" s="58"/>
      <c r="F119" s="58"/>
      <c r="G119" s="58"/>
      <c r="H119" s="58"/>
      <c r="I119" s="58"/>
      <c r="J119" s="37"/>
      <c r="K119" s="37"/>
      <c r="L119" s="59"/>
      <c r="M119" s="37"/>
      <c r="N119" s="37"/>
      <c r="P119" s="21"/>
    </row>
    <row r="120" ht="12.75" customHeight="1">
      <c r="A120" s="21"/>
      <c r="B120" s="21"/>
      <c r="C120" s="21"/>
      <c r="D120" s="60"/>
      <c r="E120" s="58"/>
      <c r="F120" s="58"/>
      <c r="G120" s="58"/>
      <c r="H120" s="58"/>
      <c r="I120" s="58"/>
      <c r="J120" s="37"/>
      <c r="K120" s="37"/>
      <c r="L120" s="59"/>
      <c r="M120" s="37"/>
      <c r="N120" s="37"/>
      <c r="P120" s="21"/>
    </row>
    <row r="121" ht="12.75" customHeight="1">
      <c r="A121" s="21"/>
      <c r="B121" s="21"/>
      <c r="C121" s="21"/>
      <c r="D121" s="60"/>
      <c r="E121" s="58"/>
      <c r="F121" s="58"/>
      <c r="G121" s="58"/>
      <c r="H121" s="58"/>
      <c r="I121" s="58"/>
      <c r="J121" s="37"/>
      <c r="K121" s="37"/>
      <c r="L121" s="59"/>
      <c r="M121" s="37"/>
      <c r="N121" s="37"/>
      <c r="P121" s="21"/>
    </row>
    <row r="122" ht="12.75" customHeight="1">
      <c r="A122" s="21"/>
      <c r="B122" s="21"/>
      <c r="C122" s="21"/>
      <c r="D122" s="60"/>
      <c r="E122" s="58"/>
      <c r="F122" s="58"/>
      <c r="G122" s="58"/>
      <c r="H122" s="58"/>
      <c r="I122" s="58"/>
      <c r="J122" s="37"/>
      <c r="K122" s="37"/>
      <c r="L122" s="59"/>
      <c r="M122" s="37"/>
      <c r="N122" s="37"/>
      <c r="P122" s="21"/>
    </row>
    <row r="123" ht="12.75" customHeight="1">
      <c r="A123" s="21"/>
      <c r="B123" s="21"/>
      <c r="C123" s="21"/>
      <c r="D123" s="60"/>
      <c r="E123" s="58"/>
      <c r="F123" s="58"/>
      <c r="G123" s="58"/>
      <c r="H123" s="58"/>
      <c r="I123" s="58"/>
      <c r="J123" s="37"/>
      <c r="K123" s="37"/>
      <c r="L123" s="59"/>
      <c r="M123" s="37"/>
      <c r="N123" s="37"/>
      <c r="P123" s="21"/>
    </row>
    <row r="124" ht="12.75" customHeight="1">
      <c r="A124" s="21"/>
      <c r="B124" s="21"/>
      <c r="C124" s="21"/>
      <c r="D124" s="60"/>
      <c r="E124" s="58"/>
      <c r="F124" s="58"/>
      <c r="G124" s="58"/>
      <c r="H124" s="58"/>
      <c r="I124" s="58"/>
      <c r="J124" s="37"/>
      <c r="K124" s="37"/>
      <c r="L124" s="59"/>
      <c r="M124" s="37"/>
      <c r="N124" s="37"/>
      <c r="P124" s="21"/>
    </row>
    <row r="125" ht="12.75" customHeight="1">
      <c r="A125" s="21"/>
      <c r="B125" s="21"/>
      <c r="C125" s="21"/>
      <c r="D125" s="60"/>
      <c r="E125" s="58"/>
      <c r="F125" s="58"/>
      <c r="G125" s="58"/>
      <c r="H125" s="58"/>
      <c r="I125" s="58"/>
      <c r="J125" s="37"/>
      <c r="K125" s="37"/>
      <c r="L125" s="59"/>
      <c r="M125" s="37"/>
      <c r="N125" s="37"/>
      <c r="P125" s="21"/>
    </row>
    <row r="126" ht="12.75" customHeight="1">
      <c r="A126" s="21"/>
      <c r="B126" s="21"/>
      <c r="C126" s="21"/>
      <c r="D126" s="60"/>
      <c r="E126" s="58"/>
      <c r="F126" s="58"/>
      <c r="G126" s="58"/>
      <c r="H126" s="58"/>
      <c r="I126" s="58"/>
      <c r="J126" s="37"/>
      <c r="K126" s="37"/>
      <c r="L126" s="59"/>
      <c r="M126" s="37"/>
      <c r="N126" s="37"/>
      <c r="P126" s="21"/>
    </row>
    <row r="127" ht="12.75" customHeight="1">
      <c r="A127" s="21"/>
      <c r="B127" s="21"/>
      <c r="C127" s="21"/>
      <c r="D127" s="60"/>
      <c r="E127" s="58"/>
      <c r="F127" s="58"/>
      <c r="G127" s="58"/>
      <c r="H127" s="58"/>
      <c r="I127" s="58"/>
      <c r="J127" s="37"/>
      <c r="K127" s="37"/>
      <c r="L127" s="59"/>
      <c r="M127" s="37"/>
      <c r="N127" s="37"/>
      <c r="P127" s="21"/>
    </row>
    <row r="128" ht="12.75" customHeight="1">
      <c r="A128" s="21"/>
      <c r="B128" s="21"/>
      <c r="C128" s="21"/>
      <c r="D128" s="60"/>
      <c r="E128" s="58"/>
      <c r="F128" s="58"/>
      <c r="G128" s="58"/>
      <c r="H128" s="58"/>
      <c r="I128" s="58"/>
      <c r="J128" s="37"/>
      <c r="K128" s="37"/>
      <c r="L128" s="59"/>
      <c r="M128" s="37"/>
      <c r="N128" s="37"/>
      <c r="P128" s="21"/>
    </row>
    <row r="129" ht="12.75" customHeight="1">
      <c r="A129" s="21"/>
      <c r="B129" s="21"/>
      <c r="C129" s="21"/>
      <c r="D129" s="60"/>
      <c r="E129" s="58"/>
      <c r="F129" s="58"/>
      <c r="G129" s="58"/>
      <c r="H129" s="58"/>
      <c r="I129" s="58"/>
      <c r="J129" s="37"/>
      <c r="K129" s="37"/>
      <c r="L129" s="59"/>
      <c r="M129" s="37"/>
      <c r="N129" s="37"/>
      <c r="P129" s="21"/>
    </row>
    <row r="130" ht="12.75" customHeight="1">
      <c r="A130" s="21"/>
      <c r="B130" s="21"/>
      <c r="C130" s="21"/>
      <c r="D130" s="60"/>
      <c r="E130" s="58"/>
      <c r="F130" s="58"/>
      <c r="G130" s="58"/>
      <c r="H130" s="58"/>
      <c r="I130" s="58"/>
      <c r="J130" s="37"/>
      <c r="K130" s="37"/>
      <c r="L130" s="59"/>
      <c r="M130" s="37"/>
      <c r="N130" s="37"/>
      <c r="P130" s="21"/>
    </row>
    <row r="131" ht="12.75" customHeight="1">
      <c r="A131" s="21"/>
      <c r="B131" s="21"/>
      <c r="C131" s="21"/>
      <c r="D131" s="60"/>
      <c r="E131" s="58"/>
      <c r="F131" s="58"/>
      <c r="G131" s="58"/>
      <c r="H131" s="58"/>
      <c r="I131" s="58"/>
      <c r="J131" s="37"/>
      <c r="K131" s="37"/>
      <c r="L131" s="59"/>
      <c r="M131" s="37"/>
      <c r="N131" s="37"/>
      <c r="P131" s="21"/>
    </row>
    <row r="132" ht="12.75" customHeight="1">
      <c r="A132" s="21"/>
      <c r="B132" s="21"/>
      <c r="C132" s="21"/>
      <c r="D132" s="60"/>
      <c r="E132" s="58"/>
      <c r="F132" s="58"/>
      <c r="G132" s="58"/>
      <c r="H132" s="58"/>
      <c r="I132" s="58"/>
      <c r="J132" s="37"/>
      <c r="K132" s="37"/>
      <c r="L132" s="59"/>
      <c r="M132" s="37"/>
      <c r="N132" s="37"/>
      <c r="P132" s="21"/>
    </row>
    <row r="133" ht="12.75" customHeight="1">
      <c r="A133" s="21"/>
      <c r="B133" s="21"/>
      <c r="C133" s="21"/>
      <c r="D133" s="60"/>
      <c r="E133" s="58"/>
      <c r="F133" s="58"/>
      <c r="G133" s="58"/>
      <c r="H133" s="58"/>
      <c r="I133" s="58"/>
      <c r="J133" s="37"/>
      <c r="K133" s="37"/>
      <c r="L133" s="59"/>
      <c r="M133" s="37"/>
      <c r="N133" s="37"/>
      <c r="P133" s="21"/>
    </row>
    <row r="134" ht="12.75" customHeight="1">
      <c r="A134" s="21"/>
      <c r="B134" s="21"/>
      <c r="C134" s="21"/>
      <c r="D134" s="60"/>
      <c r="E134" s="58"/>
      <c r="F134" s="58"/>
      <c r="G134" s="58"/>
      <c r="H134" s="58"/>
      <c r="I134" s="58"/>
      <c r="J134" s="37"/>
      <c r="K134" s="37"/>
      <c r="L134" s="59"/>
      <c r="M134" s="37"/>
      <c r="N134" s="37"/>
      <c r="P134" s="21"/>
    </row>
    <row r="135" ht="12.75" customHeight="1">
      <c r="A135" s="21"/>
      <c r="B135" s="21"/>
      <c r="C135" s="21"/>
      <c r="D135" s="60"/>
      <c r="E135" s="58"/>
      <c r="F135" s="58"/>
      <c r="G135" s="58"/>
      <c r="H135" s="58"/>
      <c r="I135" s="58"/>
      <c r="J135" s="37"/>
      <c r="K135" s="37"/>
      <c r="L135" s="59"/>
      <c r="M135" s="37"/>
      <c r="N135" s="37"/>
      <c r="P135" s="21"/>
    </row>
    <row r="136" ht="12.75" customHeight="1">
      <c r="A136" s="21"/>
      <c r="B136" s="21"/>
      <c r="C136" s="21"/>
      <c r="D136" s="60"/>
      <c r="E136" s="58"/>
      <c r="F136" s="58"/>
      <c r="G136" s="58"/>
      <c r="H136" s="58"/>
      <c r="I136" s="58"/>
      <c r="J136" s="37"/>
      <c r="K136" s="37"/>
      <c r="L136" s="59"/>
      <c r="M136" s="37"/>
      <c r="N136" s="37"/>
      <c r="P136" s="21"/>
    </row>
    <row r="137" ht="12.75" customHeight="1">
      <c r="A137" s="21"/>
      <c r="B137" s="21"/>
      <c r="C137" s="21"/>
      <c r="D137" s="60"/>
      <c r="E137" s="58"/>
      <c r="F137" s="58"/>
      <c r="G137" s="58"/>
      <c r="H137" s="58"/>
      <c r="I137" s="58"/>
      <c r="J137" s="37"/>
      <c r="K137" s="37"/>
      <c r="L137" s="59"/>
      <c r="M137" s="37"/>
      <c r="N137" s="37"/>
      <c r="P137" s="21"/>
    </row>
    <row r="138" ht="12.75" customHeight="1">
      <c r="A138" s="21"/>
      <c r="B138" s="21"/>
      <c r="C138" s="21"/>
      <c r="D138" s="60"/>
      <c r="E138" s="58"/>
      <c r="F138" s="58"/>
      <c r="G138" s="58"/>
      <c r="H138" s="58"/>
      <c r="I138" s="58"/>
      <c r="J138" s="37"/>
      <c r="K138" s="37"/>
      <c r="L138" s="59"/>
      <c r="M138" s="37"/>
      <c r="N138" s="37"/>
      <c r="P138" s="21"/>
    </row>
    <row r="139" ht="12.75" customHeight="1">
      <c r="A139" s="21"/>
      <c r="B139" s="21"/>
      <c r="C139" s="21"/>
      <c r="D139" s="60"/>
      <c r="E139" s="58"/>
      <c r="F139" s="58"/>
      <c r="G139" s="58"/>
      <c r="H139" s="58"/>
      <c r="I139" s="58"/>
      <c r="J139" s="37"/>
      <c r="K139" s="37"/>
      <c r="L139" s="59"/>
      <c r="M139" s="37"/>
      <c r="N139" s="37"/>
      <c r="P139" s="21"/>
    </row>
    <row r="140" ht="12.75" customHeight="1">
      <c r="A140" s="21"/>
      <c r="B140" s="21"/>
      <c r="C140" s="21"/>
      <c r="D140" s="60"/>
      <c r="E140" s="58"/>
      <c r="F140" s="58"/>
      <c r="G140" s="58"/>
      <c r="H140" s="58"/>
      <c r="I140" s="58"/>
      <c r="J140" s="37"/>
      <c r="K140" s="37"/>
      <c r="L140" s="59"/>
      <c r="M140" s="37"/>
      <c r="N140" s="37"/>
      <c r="P140" s="21"/>
    </row>
    <row r="141" ht="12.75" customHeight="1">
      <c r="A141" s="21"/>
      <c r="B141" s="21"/>
      <c r="C141" s="21"/>
      <c r="D141" s="60"/>
      <c r="E141" s="58"/>
      <c r="F141" s="58"/>
      <c r="G141" s="58"/>
      <c r="H141" s="58"/>
      <c r="I141" s="58"/>
      <c r="J141" s="37"/>
      <c r="K141" s="37"/>
      <c r="L141" s="59"/>
      <c r="M141" s="37"/>
      <c r="N141" s="37"/>
      <c r="P141" s="21"/>
    </row>
    <row r="142" ht="12.75" customHeight="1">
      <c r="A142" s="21"/>
      <c r="B142" s="21"/>
      <c r="C142" s="21"/>
      <c r="D142" s="60"/>
      <c r="E142" s="58"/>
      <c r="F142" s="58"/>
      <c r="G142" s="58"/>
      <c r="H142" s="58"/>
      <c r="I142" s="58"/>
      <c r="J142" s="37"/>
      <c r="K142" s="37"/>
      <c r="L142" s="59"/>
      <c r="M142" s="37"/>
      <c r="N142" s="37"/>
      <c r="P142" s="21"/>
    </row>
    <row r="143" ht="12.75" customHeight="1">
      <c r="A143" s="21"/>
      <c r="B143" s="21"/>
      <c r="C143" s="21"/>
      <c r="D143" s="60"/>
      <c r="E143" s="58"/>
      <c r="F143" s="58"/>
      <c r="G143" s="58"/>
      <c r="H143" s="58"/>
      <c r="I143" s="58"/>
      <c r="J143" s="37"/>
      <c r="K143" s="37"/>
      <c r="L143" s="59"/>
      <c r="M143" s="37"/>
      <c r="N143" s="37"/>
      <c r="P143" s="21"/>
    </row>
    <row r="144" ht="12.75" customHeight="1">
      <c r="A144" s="21"/>
      <c r="B144" s="21"/>
      <c r="C144" s="21"/>
      <c r="D144" s="60"/>
      <c r="E144" s="58"/>
      <c r="F144" s="58"/>
      <c r="G144" s="58"/>
      <c r="H144" s="58"/>
      <c r="I144" s="58"/>
      <c r="J144" s="37"/>
      <c r="K144" s="37"/>
      <c r="L144" s="59"/>
      <c r="M144" s="37"/>
      <c r="N144" s="37"/>
      <c r="P144" s="21"/>
    </row>
    <row r="145" ht="12.75" customHeight="1">
      <c r="A145" s="21"/>
      <c r="B145" s="21"/>
      <c r="C145" s="21"/>
      <c r="D145" s="60"/>
      <c r="E145" s="58"/>
      <c r="F145" s="58"/>
      <c r="G145" s="58"/>
      <c r="H145" s="58"/>
      <c r="I145" s="58"/>
      <c r="J145" s="37"/>
      <c r="K145" s="37"/>
      <c r="L145" s="59"/>
      <c r="M145" s="37"/>
      <c r="N145" s="37"/>
      <c r="P145" s="21"/>
    </row>
    <row r="146" ht="12.75" customHeight="1">
      <c r="A146" s="21"/>
      <c r="B146" s="21"/>
      <c r="C146" s="21"/>
      <c r="D146" s="60"/>
      <c r="E146" s="58"/>
      <c r="F146" s="58"/>
      <c r="G146" s="58"/>
      <c r="H146" s="58"/>
      <c r="I146" s="58"/>
      <c r="J146" s="37"/>
      <c r="K146" s="37"/>
      <c r="L146" s="59"/>
      <c r="M146" s="37"/>
      <c r="N146" s="37"/>
      <c r="P146" s="21"/>
    </row>
    <row r="147" ht="12.75" customHeight="1">
      <c r="A147" s="21"/>
      <c r="B147" s="21"/>
      <c r="C147" s="21"/>
      <c r="D147" s="60"/>
      <c r="E147" s="58"/>
      <c r="F147" s="58"/>
      <c r="G147" s="58"/>
      <c r="H147" s="58"/>
      <c r="I147" s="58"/>
      <c r="J147" s="37"/>
      <c r="K147" s="37"/>
      <c r="L147" s="59"/>
      <c r="M147" s="37"/>
      <c r="N147" s="37"/>
      <c r="P147" s="21"/>
    </row>
    <row r="148" ht="12.75" customHeight="1">
      <c r="A148" s="21"/>
      <c r="B148" s="21"/>
      <c r="C148" s="21"/>
      <c r="D148" s="60"/>
      <c r="E148" s="58"/>
      <c r="F148" s="58"/>
      <c r="G148" s="58"/>
      <c r="H148" s="58"/>
      <c r="I148" s="58"/>
      <c r="J148" s="37"/>
      <c r="K148" s="37"/>
      <c r="L148" s="59"/>
      <c r="M148" s="37"/>
      <c r="N148" s="37"/>
      <c r="P148" s="21"/>
    </row>
    <row r="149" ht="12.75" customHeight="1">
      <c r="A149" s="21"/>
      <c r="B149" s="21"/>
      <c r="C149" s="21"/>
      <c r="D149" s="60"/>
      <c r="E149" s="58"/>
      <c r="F149" s="58"/>
      <c r="G149" s="58"/>
      <c r="H149" s="58"/>
      <c r="I149" s="58"/>
      <c r="J149" s="37"/>
      <c r="K149" s="37"/>
      <c r="L149" s="59"/>
      <c r="M149" s="37"/>
      <c r="N149" s="37"/>
      <c r="P149" s="21"/>
    </row>
    <row r="150" ht="12.75" customHeight="1">
      <c r="A150" s="21"/>
      <c r="B150" s="21"/>
      <c r="C150" s="21"/>
      <c r="D150" s="60"/>
      <c r="E150" s="58"/>
      <c r="F150" s="58"/>
      <c r="G150" s="58"/>
      <c r="H150" s="58"/>
      <c r="I150" s="58"/>
      <c r="J150" s="37"/>
      <c r="K150" s="37"/>
      <c r="L150" s="59"/>
      <c r="M150" s="37"/>
      <c r="N150" s="37"/>
      <c r="P150" s="21"/>
    </row>
    <row r="151" ht="12.75" customHeight="1">
      <c r="A151" s="21"/>
      <c r="B151" s="21"/>
      <c r="C151" s="21"/>
      <c r="D151" s="60"/>
      <c r="E151" s="58"/>
      <c r="F151" s="58"/>
      <c r="G151" s="58"/>
      <c r="H151" s="58"/>
      <c r="I151" s="58"/>
      <c r="J151" s="37"/>
      <c r="K151" s="37"/>
      <c r="L151" s="59"/>
      <c r="M151" s="37"/>
      <c r="N151" s="37"/>
      <c r="P151" s="21"/>
    </row>
    <row r="152" ht="12.75" customHeight="1">
      <c r="A152" s="21"/>
      <c r="B152" s="21"/>
      <c r="C152" s="21"/>
      <c r="D152" s="60"/>
      <c r="E152" s="58"/>
      <c r="F152" s="58"/>
      <c r="G152" s="58"/>
      <c r="H152" s="58"/>
      <c r="I152" s="58"/>
      <c r="J152" s="37"/>
      <c r="K152" s="37"/>
      <c r="L152" s="59"/>
      <c r="M152" s="37"/>
      <c r="N152" s="37"/>
      <c r="P152" s="21"/>
    </row>
    <row r="153" ht="12.75" customHeight="1">
      <c r="A153" s="21"/>
      <c r="B153" s="21"/>
      <c r="C153" s="21"/>
      <c r="D153" s="60"/>
      <c r="E153" s="58"/>
      <c r="F153" s="58"/>
      <c r="G153" s="58"/>
      <c r="H153" s="58"/>
      <c r="I153" s="58"/>
      <c r="J153" s="37"/>
      <c r="K153" s="37"/>
      <c r="L153" s="59"/>
      <c r="M153" s="37"/>
      <c r="N153" s="37"/>
      <c r="P153" s="21"/>
    </row>
    <row r="154" ht="12.75" customHeight="1">
      <c r="A154" s="21"/>
      <c r="B154" s="21"/>
      <c r="C154" s="21"/>
      <c r="D154" s="60"/>
      <c r="E154" s="58"/>
      <c r="F154" s="58"/>
      <c r="G154" s="58"/>
      <c r="H154" s="58"/>
      <c r="I154" s="58"/>
      <c r="J154" s="37"/>
      <c r="K154" s="37"/>
      <c r="L154" s="59"/>
      <c r="M154" s="37"/>
      <c r="N154" s="37"/>
      <c r="P154" s="21"/>
    </row>
    <row r="155" ht="12.75" customHeight="1">
      <c r="A155" s="21"/>
      <c r="B155" s="21"/>
      <c r="C155" s="21"/>
      <c r="D155" s="60"/>
      <c r="E155" s="58"/>
      <c r="F155" s="58"/>
      <c r="G155" s="58"/>
      <c r="H155" s="58"/>
      <c r="I155" s="58"/>
      <c r="J155" s="37"/>
      <c r="K155" s="37"/>
      <c r="L155" s="59"/>
      <c r="M155" s="37"/>
      <c r="N155" s="37"/>
      <c r="P155" s="21"/>
    </row>
    <row r="156" ht="12.75" customHeight="1">
      <c r="A156" s="21"/>
      <c r="B156" s="21"/>
      <c r="C156" s="21"/>
      <c r="D156" s="60"/>
      <c r="E156" s="58"/>
      <c r="F156" s="58"/>
      <c r="G156" s="58"/>
      <c r="H156" s="58"/>
      <c r="I156" s="58"/>
      <c r="J156" s="37"/>
      <c r="K156" s="37"/>
      <c r="L156" s="59"/>
      <c r="M156" s="37"/>
      <c r="N156" s="37"/>
      <c r="P156" s="21"/>
    </row>
    <row r="157" ht="12.75" customHeight="1">
      <c r="A157" s="21"/>
      <c r="B157" s="21"/>
      <c r="C157" s="21"/>
      <c r="D157" s="60"/>
      <c r="E157" s="58"/>
      <c r="F157" s="58"/>
      <c r="G157" s="58"/>
      <c r="H157" s="58"/>
      <c r="I157" s="58"/>
      <c r="J157" s="37"/>
      <c r="K157" s="37"/>
      <c r="L157" s="59"/>
      <c r="M157" s="37"/>
      <c r="N157" s="37"/>
      <c r="P157" s="21"/>
    </row>
    <row r="158" ht="12.75" customHeight="1">
      <c r="A158" s="21"/>
      <c r="B158" s="21"/>
      <c r="C158" s="21"/>
      <c r="D158" s="60"/>
      <c r="E158" s="58"/>
      <c r="F158" s="58"/>
      <c r="G158" s="58"/>
      <c r="H158" s="58"/>
      <c r="I158" s="58"/>
      <c r="J158" s="37"/>
      <c r="K158" s="37"/>
      <c r="L158" s="59"/>
      <c r="M158" s="37"/>
      <c r="N158" s="37"/>
      <c r="P158" s="21"/>
    </row>
    <row r="159" ht="12.75" customHeight="1">
      <c r="A159" s="21"/>
      <c r="B159" s="21"/>
      <c r="C159" s="21"/>
      <c r="D159" s="60"/>
      <c r="E159" s="58"/>
      <c r="F159" s="58"/>
      <c r="G159" s="58"/>
      <c r="H159" s="58"/>
      <c r="I159" s="58"/>
      <c r="J159" s="37"/>
      <c r="K159" s="37"/>
      <c r="L159" s="59"/>
      <c r="M159" s="37"/>
      <c r="N159" s="37"/>
      <c r="P159" s="21"/>
    </row>
    <row r="160" ht="12.75" customHeight="1">
      <c r="A160" s="21"/>
      <c r="B160" s="21"/>
      <c r="C160" s="21"/>
      <c r="D160" s="60"/>
      <c r="E160" s="58"/>
      <c r="F160" s="58"/>
      <c r="G160" s="58"/>
      <c r="H160" s="58"/>
      <c r="I160" s="58"/>
      <c r="J160" s="37"/>
      <c r="K160" s="37"/>
      <c r="L160" s="59"/>
      <c r="M160" s="37"/>
      <c r="N160" s="37"/>
      <c r="P160" s="21"/>
    </row>
    <row r="161" ht="12.75" customHeight="1">
      <c r="A161" s="21"/>
      <c r="B161" s="21"/>
      <c r="C161" s="21"/>
      <c r="D161" s="60"/>
      <c r="E161" s="58"/>
      <c r="F161" s="58"/>
      <c r="G161" s="58"/>
      <c r="H161" s="58"/>
      <c r="I161" s="58"/>
      <c r="J161" s="37"/>
      <c r="K161" s="37"/>
      <c r="L161" s="59"/>
      <c r="M161" s="37"/>
      <c r="N161" s="37"/>
      <c r="P161" s="21"/>
    </row>
    <row r="162" ht="12.75" customHeight="1">
      <c r="A162" s="21"/>
      <c r="B162" s="21"/>
      <c r="C162" s="21"/>
      <c r="D162" s="60"/>
      <c r="E162" s="58"/>
      <c r="F162" s="58"/>
      <c r="G162" s="58"/>
      <c r="H162" s="58"/>
      <c r="I162" s="58"/>
      <c r="J162" s="37"/>
      <c r="K162" s="37"/>
      <c r="L162" s="59"/>
      <c r="M162" s="37"/>
      <c r="N162" s="37"/>
      <c r="P162" s="21"/>
    </row>
    <row r="163" ht="12.75" customHeight="1">
      <c r="A163" s="21"/>
      <c r="B163" s="21"/>
      <c r="C163" s="21"/>
      <c r="D163" s="60"/>
      <c r="E163" s="58"/>
      <c r="F163" s="58"/>
      <c r="G163" s="58"/>
      <c r="H163" s="58"/>
      <c r="I163" s="58"/>
      <c r="J163" s="37"/>
      <c r="K163" s="37"/>
      <c r="L163" s="59"/>
      <c r="M163" s="37"/>
      <c r="N163" s="37"/>
      <c r="P163" s="21"/>
    </row>
    <row r="164" ht="12.75" customHeight="1">
      <c r="A164" s="21"/>
      <c r="B164" s="21"/>
      <c r="C164" s="21"/>
      <c r="D164" s="60"/>
      <c r="E164" s="58"/>
      <c r="F164" s="58"/>
      <c r="G164" s="58"/>
      <c r="H164" s="58"/>
      <c r="I164" s="58"/>
      <c r="J164" s="37"/>
      <c r="K164" s="37"/>
      <c r="L164" s="59"/>
      <c r="M164" s="37"/>
      <c r="N164" s="37"/>
      <c r="P164" s="21"/>
    </row>
    <row r="165" ht="12.75" customHeight="1">
      <c r="A165" s="21"/>
      <c r="B165" s="21"/>
      <c r="C165" s="21"/>
      <c r="D165" s="60"/>
      <c r="E165" s="58"/>
      <c r="F165" s="58"/>
      <c r="G165" s="58"/>
      <c r="H165" s="58"/>
      <c r="I165" s="58"/>
      <c r="J165" s="37"/>
      <c r="K165" s="37"/>
      <c r="L165" s="59"/>
      <c r="M165" s="37"/>
      <c r="N165" s="37"/>
      <c r="P165" s="21"/>
    </row>
    <row r="166" ht="12.75" customHeight="1">
      <c r="A166" s="21"/>
      <c r="B166" s="21"/>
      <c r="C166" s="21"/>
      <c r="D166" s="60"/>
      <c r="E166" s="58"/>
      <c r="F166" s="58"/>
      <c r="G166" s="58"/>
      <c r="H166" s="58"/>
      <c r="I166" s="58"/>
      <c r="J166" s="37"/>
      <c r="K166" s="37"/>
      <c r="L166" s="59"/>
      <c r="M166" s="37"/>
      <c r="N166" s="37"/>
      <c r="P166" s="21"/>
    </row>
    <row r="167" ht="12.75" customHeight="1">
      <c r="A167" s="21"/>
      <c r="B167" s="21"/>
      <c r="C167" s="21"/>
      <c r="D167" s="60"/>
      <c r="E167" s="58"/>
      <c r="F167" s="58"/>
      <c r="G167" s="58"/>
      <c r="H167" s="58"/>
      <c r="I167" s="58"/>
      <c r="J167" s="37"/>
      <c r="K167" s="37"/>
      <c r="L167" s="59"/>
      <c r="M167" s="37"/>
      <c r="N167" s="37"/>
      <c r="P167" s="21"/>
    </row>
    <row r="168" ht="12.75" customHeight="1">
      <c r="A168" s="21"/>
      <c r="B168" s="21"/>
      <c r="C168" s="21"/>
      <c r="D168" s="60"/>
      <c r="E168" s="58"/>
      <c r="F168" s="58"/>
      <c r="G168" s="58"/>
      <c r="H168" s="58"/>
      <c r="I168" s="58"/>
      <c r="J168" s="37"/>
      <c r="K168" s="37"/>
      <c r="L168" s="59"/>
      <c r="M168" s="37"/>
      <c r="N168" s="37"/>
      <c r="P168" s="21"/>
    </row>
    <row r="169" ht="12.75" customHeight="1">
      <c r="A169" s="21"/>
      <c r="B169" s="21"/>
      <c r="C169" s="21"/>
      <c r="D169" s="60"/>
      <c r="E169" s="58"/>
      <c r="F169" s="58"/>
      <c r="G169" s="58"/>
      <c r="H169" s="58"/>
      <c r="I169" s="58"/>
      <c r="J169" s="37"/>
      <c r="K169" s="37"/>
      <c r="L169" s="59"/>
      <c r="M169" s="37"/>
      <c r="N169" s="37"/>
      <c r="P169" s="21"/>
    </row>
    <row r="170" ht="12.75" customHeight="1">
      <c r="A170" s="21"/>
      <c r="B170" s="21"/>
      <c r="C170" s="21"/>
      <c r="D170" s="60"/>
      <c r="E170" s="58"/>
      <c r="F170" s="58"/>
      <c r="G170" s="58"/>
      <c r="H170" s="58"/>
      <c r="I170" s="58"/>
      <c r="J170" s="37"/>
      <c r="K170" s="37"/>
      <c r="L170" s="59"/>
      <c r="M170" s="37"/>
      <c r="N170" s="37"/>
      <c r="P170" s="21"/>
    </row>
    <row r="171" ht="12.75" customHeight="1">
      <c r="A171" s="21"/>
      <c r="B171" s="21"/>
      <c r="C171" s="21"/>
      <c r="D171" s="60"/>
      <c r="E171" s="58"/>
      <c r="F171" s="58"/>
      <c r="G171" s="58"/>
      <c r="H171" s="58"/>
      <c r="I171" s="58"/>
      <c r="J171" s="37"/>
      <c r="K171" s="37"/>
      <c r="L171" s="59"/>
      <c r="M171" s="37"/>
      <c r="N171" s="37"/>
      <c r="P171" s="21"/>
    </row>
    <row r="172" ht="12.75" customHeight="1">
      <c r="A172" s="21"/>
      <c r="B172" s="21"/>
      <c r="C172" s="21"/>
      <c r="D172" s="60"/>
      <c r="E172" s="58"/>
      <c r="F172" s="58"/>
      <c r="G172" s="58"/>
      <c r="H172" s="58"/>
      <c r="I172" s="58"/>
      <c r="J172" s="37"/>
      <c r="K172" s="37"/>
      <c r="L172" s="59"/>
      <c r="M172" s="37"/>
      <c r="N172" s="37"/>
      <c r="P172" s="21"/>
    </row>
    <row r="173" ht="12.75" customHeight="1">
      <c r="A173" s="21"/>
      <c r="B173" s="21"/>
      <c r="C173" s="21"/>
      <c r="D173" s="60"/>
      <c r="E173" s="58"/>
      <c r="F173" s="58"/>
      <c r="G173" s="58"/>
      <c r="H173" s="58"/>
      <c r="I173" s="58"/>
      <c r="J173" s="37"/>
      <c r="K173" s="37"/>
      <c r="L173" s="59"/>
      <c r="M173" s="37"/>
      <c r="N173" s="37"/>
      <c r="P173" s="21"/>
    </row>
    <row r="174" ht="12.75" customHeight="1">
      <c r="A174" s="21"/>
      <c r="B174" s="21"/>
      <c r="C174" s="21"/>
      <c r="D174" s="60"/>
      <c r="E174" s="58"/>
      <c r="F174" s="58"/>
      <c r="G174" s="58"/>
      <c r="H174" s="58"/>
      <c r="I174" s="58"/>
      <c r="J174" s="37"/>
      <c r="K174" s="37"/>
      <c r="L174" s="59"/>
      <c r="M174" s="37"/>
      <c r="N174" s="37"/>
      <c r="P174" s="21"/>
    </row>
    <row r="175" ht="12.75" customHeight="1">
      <c r="A175" s="21"/>
      <c r="B175" s="21"/>
      <c r="C175" s="21"/>
      <c r="D175" s="60"/>
      <c r="E175" s="58"/>
      <c r="F175" s="58"/>
      <c r="G175" s="58"/>
      <c r="H175" s="58"/>
      <c r="I175" s="58"/>
      <c r="J175" s="37"/>
      <c r="K175" s="37"/>
      <c r="L175" s="59"/>
      <c r="M175" s="37"/>
      <c r="N175" s="37"/>
      <c r="P175" s="21"/>
    </row>
    <row r="176" ht="12.75" customHeight="1">
      <c r="A176" s="21"/>
      <c r="B176" s="21"/>
      <c r="C176" s="21"/>
      <c r="D176" s="60"/>
      <c r="E176" s="58"/>
      <c r="F176" s="58"/>
      <c r="G176" s="58"/>
      <c r="H176" s="58"/>
      <c r="I176" s="58"/>
      <c r="J176" s="37"/>
      <c r="K176" s="37"/>
      <c r="L176" s="59"/>
      <c r="M176" s="37"/>
      <c r="N176" s="37"/>
      <c r="P176" s="21"/>
    </row>
    <row r="177" ht="12.75" customHeight="1">
      <c r="A177" s="21"/>
      <c r="B177" s="21"/>
      <c r="C177" s="21"/>
      <c r="D177" s="60"/>
      <c r="E177" s="58"/>
      <c r="F177" s="58"/>
      <c r="G177" s="58"/>
      <c r="H177" s="58"/>
      <c r="I177" s="58"/>
      <c r="J177" s="37"/>
      <c r="K177" s="37"/>
      <c r="L177" s="59"/>
      <c r="M177" s="37"/>
      <c r="N177" s="37"/>
      <c r="P177" s="21"/>
    </row>
    <row r="178" ht="12.75" customHeight="1">
      <c r="A178" s="21"/>
      <c r="B178" s="21"/>
      <c r="C178" s="21"/>
      <c r="D178" s="60"/>
      <c r="E178" s="58"/>
      <c r="F178" s="58"/>
      <c r="G178" s="58"/>
      <c r="H178" s="58"/>
      <c r="I178" s="58"/>
      <c r="J178" s="37"/>
      <c r="K178" s="37"/>
      <c r="L178" s="59"/>
      <c r="M178" s="37"/>
      <c r="N178" s="37"/>
      <c r="P178" s="21"/>
    </row>
    <row r="179" ht="12.75" customHeight="1">
      <c r="A179" s="21"/>
      <c r="B179" s="21"/>
      <c r="C179" s="21"/>
      <c r="D179" s="60"/>
      <c r="E179" s="58"/>
      <c r="F179" s="58"/>
      <c r="G179" s="58"/>
      <c r="H179" s="58"/>
      <c r="I179" s="58"/>
      <c r="J179" s="37"/>
      <c r="K179" s="37"/>
      <c r="L179" s="59"/>
      <c r="M179" s="37"/>
      <c r="N179" s="37"/>
      <c r="P179" s="21"/>
    </row>
    <row r="180" ht="12.75" customHeight="1">
      <c r="A180" s="21"/>
      <c r="B180" s="21"/>
      <c r="C180" s="21"/>
      <c r="D180" s="60"/>
      <c r="E180" s="58"/>
      <c r="F180" s="58"/>
      <c r="G180" s="58"/>
      <c r="H180" s="58"/>
      <c r="I180" s="58"/>
      <c r="J180" s="37"/>
      <c r="K180" s="37"/>
      <c r="L180" s="59"/>
      <c r="M180" s="37"/>
      <c r="N180" s="37"/>
      <c r="P180" s="21"/>
    </row>
    <row r="181" ht="12.75" customHeight="1">
      <c r="A181" s="21"/>
      <c r="B181" s="21"/>
      <c r="C181" s="21"/>
      <c r="D181" s="60"/>
      <c r="E181" s="58"/>
      <c r="F181" s="58"/>
      <c r="G181" s="58"/>
      <c r="H181" s="58"/>
      <c r="I181" s="58"/>
      <c r="J181" s="37"/>
      <c r="K181" s="37"/>
      <c r="L181" s="59"/>
      <c r="M181" s="37"/>
      <c r="N181" s="37"/>
      <c r="P181" s="21"/>
    </row>
    <row r="182" ht="12.75" customHeight="1">
      <c r="A182" s="21"/>
      <c r="B182" s="21"/>
      <c r="C182" s="21"/>
      <c r="D182" s="60"/>
      <c r="E182" s="58"/>
      <c r="F182" s="58"/>
      <c r="G182" s="58"/>
      <c r="H182" s="58"/>
      <c r="I182" s="58"/>
      <c r="J182" s="37"/>
      <c r="K182" s="37"/>
      <c r="L182" s="59"/>
      <c r="M182" s="37"/>
      <c r="N182" s="37"/>
      <c r="P182" s="21"/>
    </row>
    <row r="183" ht="12.75" customHeight="1">
      <c r="A183" s="21"/>
      <c r="B183" s="21"/>
      <c r="C183" s="21"/>
      <c r="D183" s="60"/>
      <c r="E183" s="58"/>
      <c r="F183" s="58"/>
      <c r="G183" s="58"/>
      <c r="H183" s="58"/>
      <c r="I183" s="58"/>
      <c r="J183" s="37"/>
      <c r="K183" s="37"/>
      <c r="L183" s="59"/>
      <c r="M183" s="37"/>
      <c r="N183" s="37"/>
      <c r="P183" s="21"/>
    </row>
    <row r="184" ht="12.75" customHeight="1">
      <c r="A184" s="21"/>
      <c r="B184" s="21"/>
      <c r="C184" s="21"/>
      <c r="D184" s="60"/>
      <c r="E184" s="58"/>
      <c r="F184" s="58"/>
      <c r="G184" s="58"/>
      <c r="H184" s="58"/>
      <c r="I184" s="58"/>
      <c r="J184" s="37"/>
      <c r="K184" s="37"/>
      <c r="L184" s="59"/>
      <c r="M184" s="37"/>
      <c r="N184" s="37"/>
      <c r="P184" s="21"/>
    </row>
    <row r="185" ht="12.75" customHeight="1">
      <c r="A185" s="21"/>
      <c r="B185" s="21"/>
      <c r="C185" s="21"/>
      <c r="D185" s="60"/>
      <c r="E185" s="58"/>
      <c r="F185" s="58"/>
      <c r="G185" s="58"/>
      <c r="H185" s="58"/>
      <c r="I185" s="58"/>
      <c r="J185" s="37"/>
      <c r="K185" s="37"/>
      <c r="L185" s="59"/>
      <c r="M185" s="37"/>
      <c r="N185" s="37"/>
      <c r="P185" s="21"/>
    </row>
    <row r="186" ht="12.75" customHeight="1">
      <c r="A186" s="21"/>
      <c r="B186" s="21"/>
      <c r="C186" s="21"/>
      <c r="D186" s="60"/>
      <c r="E186" s="58"/>
      <c r="F186" s="58"/>
      <c r="G186" s="58"/>
      <c r="H186" s="58"/>
      <c r="I186" s="58"/>
      <c r="J186" s="37"/>
      <c r="K186" s="37"/>
      <c r="L186" s="59"/>
      <c r="M186" s="37"/>
      <c r="N186" s="37"/>
      <c r="P186" s="21"/>
    </row>
    <row r="187" ht="12.75" customHeight="1">
      <c r="A187" s="21"/>
      <c r="B187" s="21"/>
      <c r="C187" s="21"/>
      <c r="D187" s="60"/>
      <c r="E187" s="58"/>
      <c r="F187" s="58"/>
      <c r="G187" s="58"/>
      <c r="H187" s="58"/>
      <c r="I187" s="58"/>
      <c r="J187" s="37"/>
      <c r="K187" s="37"/>
      <c r="L187" s="59"/>
      <c r="M187" s="37"/>
      <c r="N187" s="37"/>
      <c r="P187" s="21"/>
    </row>
    <row r="188" ht="12.75" customHeight="1">
      <c r="A188" s="21"/>
      <c r="B188" s="21"/>
      <c r="C188" s="21"/>
      <c r="D188" s="60"/>
      <c r="E188" s="58"/>
      <c r="F188" s="58"/>
      <c r="G188" s="58"/>
      <c r="H188" s="58"/>
      <c r="I188" s="58"/>
      <c r="J188" s="37"/>
      <c r="K188" s="37"/>
      <c r="L188" s="59"/>
      <c r="M188" s="37"/>
      <c r="N188" s="37"/>
      <c r="P188" s="21"/>
    </row>
    <row r="189" ht="12.75" customHeight="1">
      <c r="A189" s="21"/>
      <c r="B189" s="21"/>
      <c r="C189" s="21"/>
      <c r="D189" s="60"/>
      <c r="E189" s="58"/>
      <c r="F189" s="58"/>
      <c r="G189" s="58"/>
      <c r="H189" s="58"/>
      <c r="I189" s="58"/>
      <c r="J189" s="37"/>
      <c r="K189" s="37"/>
      <c r="L189" s="59"/>
      <c r="M189" s="37"/>
      <c r="N189" s="37"/>
      <c r="P189" s="21"/>
    </row>
    <row r="190" ht="12.75" customHeight="1">
      <c r="A190" s="21"/>
      <c r="B190" s="21"/>
      <c r="C190" s="21"/>
      <c r="D190" s="60"/>
      <c r="E190" s="58"/>
      <c r="F190" s="58"/>
      <c r="G190" s="58"/>
      <c r="H190" s="58"/>
      <c r="I190" s="58"/>
      <c r="J190" s="37"/>
      <c r="K190" s="37"/>
      <c r="L190" s="59"/>
      <c r="M190" s="37"/>
      <c r="N190" s="37"/>
      <c r="P190" s="21"/>
    </row>
    <row r="191" ht="12.75" customHeight="1">
      <c r="A191" s="21"/>
      <c r="B191" s="21"/>
      <c r="C191" s="21"/>
      <c r="D191" s="60"/>
      <c r="E191" s="58"/>
      <c r="F191" s="58"/>
      <c r="G191" s="58"/>
      <c r="H191" s="58"/>
      <c r="I191" s="58"/>
      <c r="J191" s="37"/>
      <c r="K191" s="37"/>
      <c r="L191" s="59"/>
      <c r="M191" s="37"/>
      <c r="N191" s="37"/>
      <c r="P191" s="21"/>
    </row>
    <row r="192" ht="12.75" customHeight="1">
      <c r="A192" s="21"/>
      <c r="B192" s="21"/>
      <c r="C192" s="21"/>
      <c r="D192" s="60"/>
      <c r="E192" s="58"/>
      <c r="F192" s="58"/>
      <c r="G192" s="58"/>
      <c r="H192" s="58"/>
      <c r="I192" s="58"/>
      <c r="J192" s="37"/>
      <c r="K192" s="37"/>
      <c r="L192" s="59"/>
      <c r="M192" s="37"/>
      <c r="N192" s="37"/>
      <c r="P192" s="21"/>
    </row>
    <row r="193" ht="12.75" customHeight="1">
      <c r="A193" s="21"/>
      <c r="B193" s="21"/>
      <c r="C193" s="21"/>
      <c r="D193" s="60"/>
      <c r="E193" s="58"/>
      <c r="F193" s="58"/>
      <c r="G193" s="58"/>
      <c r="H193" s="58"/>
      <c r="I193" s="58"/>
      <c r="J193" s="37"/>
      <c r="K193" s="37"/>
      <c r="L193" s="59"/>
      <c r="M193" s="37"/>
      <c r="N193" s="37"/>
      <c r="P193" s="21"/>
    </row>
    <row r="194" ht="12.75" customHeight="1">
      <c r="A194" s="21"/>
      <c r="B194" s="21"/>
      <c r="C194" s="21"/>
      <c r="D194" s="60"/>
      <c r="E194" s="58"/>
      <c r="F194" s="58"/>
      <c r="G194" s="58"/>
      <c r="H194" s="58"/>
      <c r="I194" s="58"/>
      <c r="J194" s="37"/>
      <c r="K194" s="37"/>
      <c r="L194" s="59"/>
      <c r="M194" s="37"/>
      <c r="N194" s="37"/>
      <c r="P194" s="21"/>
    </row>
    <row r="195" ht="12.75" customHeight="1">
      <c r="A195" s="21"/>
      <c r="B195" s="21"/>
      <c r="C195" s="21"/>
      <c r="D195" s="60"/>
      <c r="E195" s="58"/>
      <c r="F195" s="58"/>
      <c r="G195" s="58"/>
      <c r="H195" s="58"/>
      <c r="I195" s="58"/>
      <c r="J195" s="37"/>
      <c r="K195" s="37"/>
      <c r="L195" s="59"/>
      <c r="M195" s="37"/>
      <c r="N195" s="37"/>
      <c r="P195" s="21"/>
    </row>
    <row r="196" ht="12.75" customHeight="1">
      <c r="A196" s="21"/>
      <c r="B196" s="21"/>
      <c r="C196" s="21"/>
      <c r="D196" s="60"/>
      <c r="E196" s="58"/>
      <c r="F196" s="58"/>
      <c r="G196" s="58"/>
      <c r="H196" s="58"/>
      <c r="I196" s="58"/>
      <c r="J196" s="37"/>
      <c r="K196" s="37"/>
      <c r="L196" s="59"/>
      <c r="M196" s="37"/>
      <c r="N196" s="37"/>
      <c r="P196" s="21"/>
    </row>
    <row r="197" ht="12.75" customHeight="1">
      <c r="A197" s="21"/>
      <c r="B197" s="21"/>
      <c r="C197" s="21"/>
      <c r="D197" s="60"/>
      <c r="E197" s="58"/>
      <c r="F197" s="58"/>
      <c r="G197" s="58"/>
      <c r="H197" s="58"/>
      <c r="I197" s="58"/>
      <c r="J197" s="37"/>
      <c r="K197" s="37"/>
      <c r="L197" s="59"/>
      <c r="M197" s="37"/>
      <c r="N197" s="37"/>
      <c r="P197" s="21"/>
    </row>
    <row r="198" ht="12.75" customHeight="1">
      <c r="A198" s="21"/>
      <c r="B198" s="21"/>
      <c r="C198" s="21"/>
      <c r="D198" s="60"/>
      <c r="E198" s="58"/>
      <c r="F198" s="58"/>
      <c r="G198" s="58"/>
      <c r="H198" s="58"/>
      <c r="I198" s="58"/>
      <c r="J198" s="37"/>
      <c r="K198" s="37"/>
      <c r="L198" s="59"/>
      <c r="M198" s="37"/>
      <c r="N198" s="37"/>
      <c r="P198" s="21"/>
    </row>
    <row r="199" ht="12.75" customHeight="1">
      <c r="A199" s="21"/>
      <c r="B199" s="21"/>
      <c r="C199" s="21"/>
      <c r="D199" s="60"/>
      <c r="E199" s="58"/>
      <c r="F199" s="58"/>
      <c r="G199" s="58"/>
      <c r="H199" s="58"/>
      <c r="I199" s="58"/>
      <c r="J199" s="37"/>
      <c r="K199" s="37"/>
      <c r="L199" s="59"/>
      <c r="M199" s="37"/>
      <c r="N199" s="37"/>
      <c r="P199" s="21"/>
    </row>
    <row r="200" ht="12.75" customHeight="1">
      <c r="A200" s="21"/>
      <c r="B200" s="21"/>
      <c r="C200" s="21"/>
      <c r="D200" s="60"/>
      <c r="E200" s="58"/>
      <c r="F200" s="58"/>
      <c r="G200" s="58"/>
      <c r="H200" s="58"/>
      <c r="I200" s="58"/>
      <c r="J200" s="37"/>
      <c r="K200" s="37"/>
      <c r="L200" s="59"/>
      <c r="M200" s="37"/>
      <c r="N200" s="37"/>
      <c r="P200" s="21"/>
    </row>
    <row r="201" ht="12.75" customHeight="1">
      <c r="A201" s="21"/>
      <c r="B201" s="21"/>
      <c r="C201" s="21"/>
      <c r="D201" s="60"/>
      <c r="E201" s="58"/>
      <c r="F201" s="58"/>
      <c r="G201" s="58"/>
      <c r="H201" s="58"/>
      <c r="I201" s="58"/>
      <c r="J201" s="37"/>
      <c r="K201" s="37"/>
      <c r="L201" s="59"/>
      <c r="M201" s="37"/>
      <c r="N201" s="37"/>
      <c r="P201" s="21"/>
    </row>
    <row r="202" ht="12.75" customHeight="1">
      <c r="A202" s="21"/>
      <c r="B202" s="21"/>
      <c r="C202" s="21"/>
      <c r="D202" s="60"/>
      <c r="E202" s="58"/>
      <c r="F202" s="58"/>
      <c r="G202" s="58"/>
      <c r="H202" s="58"/>
      <c r="I202" s="58"/>
      <c r="J202" s="37"/>
      <c r="K202" s="37"/>
      <c r="L202" s="59"/>
      <c r="M202" s="37"/>
      <c r="N202" s="37"/>
      <c r="P202" s="21"/>
    </row>
    <row r="203" ht="12.75" customHeight="1">
      <c r="A203" s="21"/>
      <c r="B203" s="21"/>
      <c r="C203" s="21"/>
      <c r="D203" s="60"/>
      <c r="E203" s="58"/>
      <c r="F203" s="58"/>
      <c r="G203" s="58"/>
      <c r="H203" s="58"/>
      <c r="I203" s="58"/>
      <c r="J203" s="37"/>
      <c r="K203" s="37"/>
      <c r="L203" s="59"/>
      <c r="M203" s="37"/>
      <c r="N203" s="37"/>
      <c r="P203" s="21"/>
    </row>
    <row r="204" ht="12.75" customHeight="1">
      <c r="A204" s="21"/>
      <c r="B204" s="21"/>
      <c r="C204" s="21"/>
      <c r="D204" s="60"/>
      <c r="E204" s="58"/>
      <c r="F204" s="58"/>
      <c r="G204" s="58"/>
      <c r="H204" s="58"/>
      <c r="I204" s="58"/>
      <c r="J204" s="37"/>
      <c r="K204" s="37"/>
      <c r="L204" s="59"/>
      <c r="M204" s="37"/>
      <c r="N204" s="37"/>
      <c r="P204" s="21"/>
    </row>
    <row r="205" ht="12.75" customHeight="1">
      <c r="A205" s="21"/>
      <c r="B205" s="21"/>
      <c r="C205" s="21"/>
      <c r="D205" s="60"/>
      <c r="E205" s="58"/>
      <c r="F205" s="58"/>
      <c r="G205" s="58"/>
      <c r="H205" s="58"/>
      <c r="I205" s="58"/>
      <c r="J205" s="37"/>
      <c r="K205" s="37"/>
      <c r="L205" s="59"/>
      <c r="M205" s="37"/>
      <c r="N205" s="37"/>
      <c r="P205" s="21"/>
    </row>
    <row r="206" ht="12.75" customHeight="1">
      <c r="A206" s="21"/>
      <c r="B206" s="21"/>
      <c r="C206" s="21"/>
      <c r="D206" s="60"/>
      <c r="E206" s="58"/>
      <c r="F206" s="58"/>
      <c r="G206" s="58"/>
      <c r="H206" s="58"/>
      <c r="I206" s="58"/>
      <c r="J206" s="37"/>
      <c r="K206" s="37"/>
      <c r="L206" s="59"/>
      <c r="M206" s="37"/>
      <c r="N206" s="37"/>
      <c r="P206" s="21"/>
    </row>
    <row r="207" ht="12.75" customHeight="1">
      <c r="A207" s="21"/>
      <c r="B207" s="21"/>
      <c r="C207" s="21"/>
      <c r="D207" s="60"/>
      <c r="E207" s="58"/>
      <c r="F207" s="58"/>
      <c r="G207" s="58"/>
      <c r="H207" s="58"/>
      <c r="I207" s="58"/>
      <c r="J207" s="37"/>
      <c r="K207" s="37"/>
      <c r="L207" s="59"/>
      <c r="M207" s="37"/>
      <c r="N207" s="37"/>
      <c r="P207" s="21"/>
    </row>
    <row r="208" ht="12.75" customHeight="1">
      <c r="A208" s="21"/>
      <c r="B208" s="21"/>
      <c r="C208" s="21"/>
      <c r="D208" s="60"/>
      <c r="E208" s="58"/>
      <c r="F208" s="58"/>
      <c r="G208" s="58"/>
      <c r="H208" s="58"/>
      <c r="I208" s="58"/>
      <c r="J208" s="37"/>
      <c r="K208" s="37"/>
      <c r="L208" s="59"/>
      <c r="M208" s="37"/>
      <c r="N208" s="37"/>
      <c r="P208" s="21"/>
    </row>
    <row r="209" ht="12.75" customHeight="1">
      <c r="A209" s="21"/>
      <c r="B209" s="21"/>
      <c r="C209" s="21"/>
      <c r="D209" s="60"/>
      <c r="E209" s="58"/>
      <c r="F209" s="58"/>
      <c r="G209" s="58"/>
      <c r="H209" s="58"/>
      <c r="I209" s="58"/>
      <c r="J209" s="37"/>
      <c r="K209" s="37"/>
      <c r="L209" s="59"/>
      <c r="M209" s="37"/>
      <c r="N209" s="37"/>
      <c r="P209" s="21"/>
    </row>
    <row r="210" ht="12.75" customHeight="1">
      <c r="A210" s="21"/>
      <c r="B210" s="21"/>
      <c r="C210" s="21"/>
      <c r="D210" s="60"/>
      <c r="E210" s="58"/>
      <c r="F210" s="58"/>
      <c r="G210" s="58"/>
      <c r="H210" s="58"/>
      <c r="I210" s="58"/>
      <c r="J210" s="37"/>
      <c r="K210" s="37"/>
      <c r="L210" s="59"/>
      <c r="M210" s="37"/>
      <c r="N210" s="37"/>
      <c r="P210" s="21"/>
    </row>
    <row r="211" ht="12.75" customHeight="1">
      <c r="A211" s="21"/>
      <c r="B211" s="21"/>
      <c r="C211" s="21"/>
      <c r="D211" s="60"/>
      <c r="E211" s="58"/>
      <c r="F211" s="58"/>
      <c r="G211" s="58"/>
      <c r="H211" s="58"/>
      <c r="I211" s="58"/>
      <c r="J211" s="37"/>
      <c r="K211" s="37"/>
      <c r="L211" s="59"/>
      <c r="M211" s="37"/>
      <c r="N211" s="37"/>
      <c r="P211" s="21"/>
    </row>
    <row r="212" ht="12.75" customHeight="1">
      <c r="A212" s="21"/>
      <c r="B212" s="21"/>
      <c r="C212" s="21"/>
      <c r="D212" s="60"/>
      <c r="E212" s="58"/>
      <c r="F212" s="58"/>
      <c r="G212" s="58"/>
      <c r="H212" s="58"/>
      <c r="I212" s="58"/>
      <c r="J212" s="37"/>
      <c r="K212" s="37"/>
      <c r="L212" s="59"/>
      <c r="M212" s="37"/>
      <c r="N212" s="37"/>
      <c r="P212" s="21"/>
    </row>
    <row r="213" ht="12.75" customHeight="1">
      <c r="A213" s="21"/>
      <c r="B213" s="21"/>
      <c r="C213" s="21"/>
      <c r="D213" s="60"/>
      <c r="E213" s="58"/>
      <c r="F213" s="58"/>
      <c r="G213" s="58"/>
      <c r="H213" s="58"/>
      <c r="I213" s="58"/>
      <c r="J213" s="37"/>
      <c r="K213" s="37"/>
      <c r="L213" s="59"/>
      <c r="M213" s="37"/>
      <c r="N213" s="37"/>
      <c r="P213" s="21"/>
    </row>
    <row r="214" ht="12.75" customHeight="1">
      <c r="A214" s="21"/>
      <c r="B214" s="21"/>
      <c r="C214" s="21"/>
      <c r="D214" s="60"/>
      <c r="E214" s="58"/>
      <c r="F214" s="58"/>
      <c r="G214" s="58"/>
      <c r="H214" s="58"/>
      <c r="I214" s="58"/>
      <c r="J214" s="37"/>
      <c r="K214" s="37"/>
      <c r="L214" s="59"/>
      <c r="M214" s="37"/>
      <c r="N214" s="37"/>
      <c r="P214" s="21"/>
    </row>
    <row r="215" ht="12.75" customHeight="1">
      <c r="A215" s="21"/>
      <c r="B215" s="21"/>
      <c r="C215" s="21"/>
      <c r="D215" s="60"/>
      <c r="E215" s="58"/>
      <c r="F215" s="58"/>
      <c r="G215" s="58"/>
      <c r="H215" s="58"/>
      <c r="I215" s="58"/>
      <c r="J215" s="37"/>
      <c r="K215" s="37"/>
      <c r="L215" s="59"/>
      <c r="M215" s="37"/>
      <c r="N215" s="37"/>
      <c r="P215" s="21"/>
    </row>
    <row r="216" ht="12.75" customHeight="1">
      <c r="A216" s="21"/>
      <c r="B216" s="21"/>
      <c r="C216" s="21"/>
      <c r="D216" s="60"/>
      <c r="E216" s="58"/>
      <c r="F216" s="58"/>
      <c r="G216" s="58"/>
      <c r="H216" s="58"/>
      <c r="I216" s="58"/>
      <c r="J216" s="37"/>
      <c r="K216" s="37"/>
      <c r="L216" s="59"/>
      <c r="M216" s="37"/>
      <c r="N216" s="37"/>
      <c r="P216" s="21"/>
    </row>
    <row r="217" ht="12.75" customHeight="1">
      <c r="A217" s="21"/>
      <c r="B217" s="21"/>
      <c r="C217" s="21"/>
      <c r="D217" s="60"/>
      <c r="E217" s="58"/>
      <c r="F217" s="58"/>
      <c r="G217" s="58"/>
      <c r="H217" s="58"/>
      <c r="I217" s="58"/>
      <c r="J217" s="37"/>
      <c r="K217" s="37"/>
      <c r="L217" s="59"/>
      <c r="M217" s="37"/>
      <c r="N217" s="37"/>
      <c r="P217" s="21"/>
    </row>
    <row r="218" ht="12.75" customHeight="1">
      <c r="A218" s="21"/>
      <c r="B218" s="21"/>
      <c r="C218" s="21"/>
      <c r="D218" s="60"/>
      <c r="E218" s="58"/>
      <c r="F218" s="58"/>
      <c r="G218" s="58"/>
      <c r="H218" s="58"/>
      <c r="I218" s="58"/>
      <c r="J218" s="37"/>
      <c r="K218" s="37"/>
      <c r="L218" s="59"/>
      <c r="M218" s="37"/>
      <c r="N218" s="37"/>
      <c r="P218" s="21"/>
    </row>
    <row r="219" ht="12.75" customHeight="1">
      <c r="A219" s="21"/>
      <c r="B219" s="21"/>
      <c r="C219" s="21"/>
      <c r="D219" s="60"/>
      <c r="E219" s="58"/>
      <c r="F219" s="58"/>
      <c r="G219" s="58"/>
      <c r="H219" s="58"/>
      <c r="I219" s="58"/>
      <c r="J219" s="37"/>
      <c r="K219" s="37"/>
      <c r="L219" s="59"/>
      <c r="M219" s="37"/>
      <c r="N219" s="37"/>
      <c r="P219" s="21"/>
    </row>
    <row r="220" ht="12.75" customHeight="1">
      <c r="A220" s="21"/>
      <c r="B220" s="21"/>
      <c r="C220" s="21"/>
      <c r="D220" s="60"/>
      <c r="E220" s="58"/>
      <c r="F220" s="58"/>
      <c r="G220" s="58"/>
      <c r="H220" s="58"/>
      <c r="I220" s="58"/>
      <c r="J220" s="37"/>
      <c r="K220" s="37"/>
      <c r="L220" s="59"/>
      <c r="M220" s="37"/>
      <c r="N220" s="37"/>
      <c r="P220" s="21"/>
    </row>
    <row r="221" ht="12.75" customHeight="1">
      <c r="A221" s="21"/>
      <c r="B221" s="21"/>
      <c r="C221" s="21"/>
      <c r="D221" s="60"/>
      <c r="E221" s="58"/>
      <c r="F221" s="58"/>
      <c r="G221" s="58"/>
      <c r="H221" s="58"/>
      <c r="I221" s="58"/>
      <c r="J221" s="37"/>
      <c r="K221" s="37"/>
      <c r="L221" s="59"/>
      <c r="M221" s="37"/>
      <c r="N221" s="37"/>
      <c r="P221" s="21"/>
    </row>
    <row r="222" ht="12.75" customHeight="1">
      <c r="A222" s="21"/>
      <c r="B222" s="21"/>
      <c r="C222" s="21"/>
      <c r="D222" s="60"/>
      <c r="E222" s="58"/>
      <c r="F222" s="58"/>
      <c r="G222" s="58"/>
      <c r="H222" s="58"/>
      <c r="I222" s="58"/>
      <c r="J222" s="37"/>
      <c r="K222" s="37"/>
      <c r="L222" s="59"/>
      <c r="M222" s="37"/>
      <c r="N222" s="37"/>
      <c r="P222" s="21"/>
    </row>
    <row r="223" ht="12.75" customHeight="1">
      <c r="A223" s="21"/>
      <c r="B223" s="21"/>
      <c r="C223" s="21"/>
      <c r="D223" s="60"/>
      <c r="E223" s="58"/>
      <c r="F223" s="58"/>
      <c r="G223" s="58"/>
      <c r="H223" s="58"/>
      <c r="I223" s="58"/>
      <c r="J223" s="37"/>
      <c r="K223" s="37"/>
      <c r="L223" s="59"/>
      <c r="M223" s="37"/>
      <c r="N223" s="37"/>
      <c r="P223" s="21"/>
    </row>
    <row r="224" ht="12.75" customHeight="1">
      <c r="A224" s="21"/>
      <c r="B224" s="21"/>
      <c r="C224" s="21"/>
      <c r="D224" s="60"/>
      <c r="E224" s="58"/>
      <c r="F224" s="58"/>
      <c r="G224" s="58"/>
      <c r="H224" s="58"/>
      <c r="I224" s="58"/>
      <c r="J224" s="37"/>
      <c r="K224" s="37"/>
      <c r="L224" s="59"/>
      <c r="M224" s="37"/>
      <c r="N224" s="37"/>
      <c r="P224" s="21"/>
    </row>
    <row r="225" ht="12.75" customHeight="1">
      <c r="A225" s="21"/>
      <c r="B225" s="21"/>
      <c r="C225" s="21"/>
      <c r="D225" s="60"/>
      <c r="E225" s="58"/>
      <c r="F225" s="58"/>
      <c r="G225" s="58"/>
      <c r="H225" s="58"/>
      <c r="I225" s="58"/>
      <c r="J225" s="37"/>
      <c r="K225" s="37"/>
      <c r="L225" s="59"/>
      <c r="M225" s="37"/>
      <c r="N225" s="37"/>
      <c r="P225" s="21"/>
    </row>
    <row r="226" ht="12.75" customHeight="1">
      <c r="A226" s="21"/>
      <c r="B226" s="21"/>
      <c r="C226" s="21"/>
      <c r="D226" s="60"/>
      <c r="E226" s="58"/>
      <c r="F226" s="58"/>
      <c r="G226" s="58"/>
      <c r="H226" s="58"/>
      <c r="I226" s="58"/>
      <c r="J226" s="37"/>
      <c r="K226" s="37"/>
      <c r="L226" s="59"/>
      <c r="M226" s="37"/>
      <c r="N226" s="37"/>
      <c r="P226" s="21"/>
    </row>
    <row r="227" ht="12.75" customHeight="1">
      <c r="A227" s="21"/>
      <c r="B227" s="21"/>
      <c r="C227" s="21"/>
      <c r="D227" s="60"/>
      <c r="E227" s="58"/>
      <c r="F227" s="58"/>
      <c r="G227" s="58"/>
      <c r="H227" s="58"/>
      <c r="I227" s="58"/>
      <c r="J227" s="37"/>
      <c r="K227" s="37"/>
      <c r="L227" s="59"/>
      <c r="M227" s="37"/>
      <c r="N227" s="37"/>
      <c r="P227" s="21"/>
    </row>
    <row r="228" ht="12.75" customHeight="1">
      <c r="A228" s="21"/>
      <c r="B228" s="21"/>
      <c r="C228" s="21"/>
      <c r="D228" s="60"/>
      <c r="E228" s="58"/>
      <c r="F228" s="58"/>
      <c r="G228" s="58"/>
      <c r="H228" s="58"/>
      <c r="I228" s="58"/>
      <c r="J228" s="37"/>
      <c r="K228" s="37"/>
      <c r="L228" s="59"/>
      <c r="M228" s="37"/>
      <c r="N228" s="37"/>
      <c r="P228" s="21"/>
    </row>
    <row r="229" ht="12.75" customHeight="1">
      <c r="A229" s="21"/>
      <c r="B229" s="21"/>
      <c r="C229" s="21"/>
      <c r="D229" s="60"/>
      <c r="E229" s="58"/>
      <c r="F229" s="58"/>
      <c r="G229" s="58"/>
      <c r="H229" s="58"/>
      <c r="I229" s="58"/>
      <c r="J229" s="37"/>
      <c r="K229" s="37"/>
      <c r="L229" s="59"/>
      <c r="M229" s="37"/>
      <c r="N229" s="37"/>
      <c r="P229" s="21"/>
    </row>
    <row r="230" ht="12.75" customHeight="1">
      <c r="A230" s="21"/>
      <c r="B230" s="21"/>
      <c r="C230" s="21"/>
      <c r="D230" s="60"/>
      <c r="E230" s="58"/>
      <c r="F230" s="58"/>
      <c r="G230" s="58"/>
      <c r="H230" s="58"/>
      <c r="I230" s="58"/>
      <c r="J230" s="37"/>
      <c r="K230" s="37"/>
      <c r="L230" s="59"/>
      <c r="M230" s="37"/>
      <c r="N230" s="37"/>
      <c r="P230" s="21"/>
    </row>
    <row r="231" ht="12.75" customHeight="1">
      <c r="A231" s="21"/>
      <c r="B231" s="21"/>
      <c r="C231" s="21"/>
      <c r="D231" s="60"/>
      <c r="E231" s="58"/>
      <c r="F231" s="58"/>
      <c r="G231" s="58"/>
      <c r="H231" s="58"/>
      <c r="I231" s="58"/>
      <c r="J231" s="37"/>
      <c r="K231" s="37"/>
      <c r="L231" s="59"/>
      <c r="M231" s="37"/>
      <c r="N231" s="37"/>
      <c r="P231" s="21"/>
    </row>
    <row r="232" ht="12.75" customHeight="1">
      <c r="A232" s="21"/>
      <c r="B232" s="21"/>
      <c r="C232" s="21"/>
      <c r="D232" s="60"/>
      <c r="E232" s="58"/>
      <c r="F232" s="58"/>
      <c r="G232" s="58"/>
      <c r="H232" s="58"/>
      <c r="I232" s="58"/>
      <c r="J232" s="37"/>
      <c r="K232" s="37"/>
      <c r="L232" s="59"/>
      <c r="M232" s="37"/>
      <c r="N232" s="37"/>
      <c r="P232" s="21"/>
    </row>
    <row r="233" ht="12.75" customHeight="1">
      <c r="A233" s="21"/>
      <c r="B233" s="21"/>
      <c r="C233" s="21"/>
      <c r="D233" s="60"/>
      <c r="E233" s="58"/>
      <c r="F233" s="58"/>
      <c r="G233" s="58"/>
      <c r="H233" s="58"/>
      <c r="I233" s="58"/>
      <c r="J233" s="37"/>
      <c r="K233" s="37"/>
      <c r="L233" s="59"/>
      <c r="M233" s="37"/>
      <c r="N233" s="37"/>
      <c r="P233" s="21"/>
    </row>
    <row r="234" ht="12.75" customHeight="1">
      <c r="A234" s="21"/>
      <c r="B234" s="21"/>
      <c r="C234" s="21"/>
      <c r="D234" s="60"/>
      <c r="E234" s="58"/>
      <c r="F234" s="58"/>
      <c r="G234" s="58"/>
      <c r="H234" s="58"/>
      <c r="I234" s="58"/>
      <c r="J234" s="37"/>
      <c r="K234" s="37"/>
      <c r="L234" s="59"/>
      <c r="M234" s="37"/>
      <c r="N234" s="37"/>
      <c r="P234" s="21"/>
    </row>
    <row r="235" ht="12.75" customHeight="1">
      <c r="A235" s="21"/>
      <c r="B235" s="21"/>
      <c r="C235" s="21"/>
      <c r="D235" s="60"/>
      <c r="E235" s="58"/>
      <c r="F235" s="58"/>
      <c r="G235" s="58"/>
      <c r="H235" s="58"/>
      <c r="I235" s="58"/>
      <c r="J235" s="37"/>
      <c r="K235" s="37"/>
      <c r="L235" s="59"/>
      <c r="M235" s="37"/>
      <c r="N235" s="37"/>
      <c r="P235" s="21"/>
    </row>
    <row r="236" ht="12.75" customHeight="1">
      <c r="A236" s="21"/>
      <c r="B236" s="21"/>
      <c r="C236" s="21"/>
      <c r="D236" s="60"/>
      <c r="E236" s="58"/>
      <c r="F236" s="58"/>
      <c r="G236" s="58"/>
      <c r="H236" s="58"/>
      <c r="I236" s="58"/>
      <c r="J236" s="37"/>
      <c r="K236" s="37"/>
      <c r="L236" s="59"/>
      <c r="M236" s="37"/>
      <c r="N236" s="37"/>
      <c r="P236" s="21"/>
    </row>
    <row r="237" ht="12.75" customHeight="1">
      <c r="A237" s="21"/>
      <c r="B237" s="21"/>
      <c r="C237" s="21"/>
      <c r="D237" s="60"/>
      <c r="E237" s="58"/>
      <c r="F237" s="58"/>
      <c r="G237" s="58"/>
      <c r="H237" s="58"/>
      <c r="I237" s="58"/>
      <c r="J237" s="37"/>
      <c r="K237" s="37"/>
      <c r="L237" s="59"/>
      <c r="M237" s="37"/>
      <c r="N237" s="37"/>
      <c r="P237" s="21"/>
    </row>
    <row r="238" ht="12.75" customHeight="1">
      <c r="A238" s="21"/>
      <c r="B238" s="21"/>
      <c r="C238" s="21"/>
      <c r="D238" s="60"/>
      <c r="E238" s="58"/>
      <c r="F238" s="58"/>
      <c r="G238" s="58"/>
      <c r="H238" s="58"/>
      <c r="I238" s="58"/>
      <c r="J238" s="37"/>
      <c r="K238" s="37"/>
      <c r="L238" s="59"/>
      <c r="M238" s="37"/>
      <c r="N238" s="37"/>
      <c r="P238" s="21"/>
    </row>
    <row r="239" ht="12.75" customHeight="1">
      <c r="A239" s="21"/>
      <c r="B239" s="21"/>
      <c r="C239" s="21"/>
      <c r="D239" s="60"/>
      <c r="E239" s="58"/>
      <c r="F239" s="58"/>
      <c r="G239" s="58"/>
      <c r="H239" s="58"/>
      <c r="I239" s="58"/>
      <c r="J239" s="37"/>
      <c r="K239" s="37"/>
      <c r="L239" s="59"/>
      <c r="M239" s="37"/>
      <c r="N239" s="37"/>
      <c r="P239" s="21"/>
    </row>
    <row r="240" ht="12.75" customHeight="1">
      <c r="A240" s="21"/>
      <c r="B240" s="21"/>
      <c r="C240" s="21"/>
      <c r="D240" s="60"/>
      <c r="E240" s="58"/>
      <c r="F240" s="58"/>
      <c r="G240" s="58"/>
      <c r="H240" s="58"/>
      <c r="I240" s="58"/>
      <c r="J240" s="37"/>
      <c r="K240" s="37"/>
      <c r="L240" s="59"/>
      <c r="M240" s="37"/>
      <c r="N240" s="37"/>
      <c r="P240" s="21"/>
    </row>
    <row r="241" ht="12.75" customHeight="1">
      <c r="A241" s="21"/>
      <c r="B241" s="21"/>
      <c r="C241" s="21"/>
      <c r="D241" s="60"/>
      <c r="E241" s="58"/>
      <c r="F241" s="58"/>
      <c r="G241" s="58"/>
      <c r="H241" s="58"/>
      <c r="I241" s="58"/>
      <c r="J241" s="37"/>
      <c r="K241" s="37"/>
      <c r="L241" s="59"/>
      <c r="M241" s="37"/>
      <c r="N241" s="37"/>
      <c r="P241" s="21"/>
    </row>
    <row r="242" ht="12.75" customHeight="1">
      <c r="A242" s="21"/>
      <c r="B242" s="21"/>
      <c r="C242" s="21"/>
      <c r="D242" s="60"/>
      <c r="E242" s="58"/>
      <c r="F242" s="58"/>
      <c r="G242" s="58"/>
      <c r="H242" s="58"/>
      <c r="I242" s="58"/>
      <c r="J242" s="37"/>
      <c r="K242" s="37"/>
      <c r="L242" s="59"/>
      <c r="M242" s="37"/>
      <c r="N242" s="37"/>
      <c r="P242" s="21"/>
    </row>
    <row r="243" ht="12.75" customHeight="1">
      <c r="A243" s="21"/>
      <c r="B243" s="21"/>
      <c r="C243" s="21"/>
      <c r="D243" s="60"/>
      <c r="E243" s="58"/>
      <c r="F243" s="58"/>
      <c r="G243" s="58"/>
      <c r="H243" s="58"/>
      <c r="I243" s="58"/>
      <c r="J243" s="37"/>
      <c r="K243" s="37"/>
      <c r="L243" s="59"/>
      <c r="M243" s="37"/>
      <c r="N243" s="37"/>
      <c r="P243" s="21"/>
    </row>
    <row r="244" ht="12.75" customHeight="1">
      <c r="A244" s="21"/>
      <c r="B244" s="21"/>
      <c r="C244" s="21"/>
      <c r="D244" s="60"/>
      <c r="E244" s="58"/>
      <c r="F244" s="58"/>
      <c r="G244" s="58"/>
      <c r="H244" s="58"/>
      <c r="I244" s="58"/>
      <c r="J244" s="37"/>
      <c r="K244" s="37"/>
      <c r="L244" s="59"/>
      <c r="M244" s="37"/>
      <c r="N244" s="37"/>
      <c r="P244" s="21"/>
    </row>
    <row r="245" ht="12.75" customHeight="1">
      <c r="A245" s="21"/>
      <c r="B245" s="21"/>
      <c r="C245" s="21"/>
      <c r="D245" s="60"/>
      <c r="E245" s="58"/>
      <c r="F245" s="58"/>
      <c r="G245" s="58"/>
      <c r="H245" s="58"/>
      <c r="I245" s="58"/>
      <c r="J245" s="37"/>
      <c r="K245" s="37"/>
      <c r="L245" s="59"/>
      <c r="M245" s="37"/>
      <c r="N245" s="37"/>
      <c r="P245" s="21"/>
    </row>
    <row r="246" ht="12.75" customHeight="1">
      <c r="A246" s="21"/>
      <c r="B246" s="21"/>
      <c r="C246" s="21"/>
      <c r="D246" s="60"/>
      <c r="E246" s="58"/>
      <c r="F246" s="58"/>
      <c r="G246" s="58"/>
      <c r="H246" s="58"/>
      <c r="I246" s="58"/>
      <c r="J246" s="37"/>
      <c r="K246" s="37"/>
      <c r="L246" s="59"/>
      <c r="M246" s="37"/>
      <c r="N246" s="37"/>
      <c r="P246" s="21"/>
    </row>
    <row r="247" ht="12.75" customHeight="1">
      <c r="A247" s="21"/>
      <c r="B247" s="21"/>
      <c r="C247" s="21"/>
      <c r="D247" s="60"/>
      <c r="E247" s="58"/>
      <c r="F247" s="58"/>
      <c r="G247" s="58"/>
      <c r="H247" s="58"/>
      <c r="I247" s="58"/>
      <c r="J247" s="37"/>
      <c r="K247" s="37"/>
      <c r="L247" s="59"/>
      <c r="M247" s="37"/>
      <c r="N247" s="37"/>
      <c r="P247" s="21"/>
    </row>
    <row r="248" ht="12.75" customHeight="1">
      <c r="A248" s="21"/>
      <c r="B248" s="21"/>
      <c r="C248" s="21"/>
      <c r="D248" s="60"/>
      <c r="E248" s="58"/>
      <c r="F248" s="58"/>
      <c r="G248" s="58"/>
      <c r="H248" s="58"/>
      <c r="I248" s="58"/>
      <c r="J248" s="37"/>
      <c r="K248" s="37"/>
      <c r="L248" s="59"/>
      <c r="M248" s="37"/>
      <c r="N248" s="37"/>
      <c r="P248" s="21"/>
    </row>
    <row r="249" ht="12.75" customHeight="1">
      <c r="A249" s="21"/>
      <c r="B249" s="21"/>
      <c r="C249" s="21"/>
      <c r="D249" s="60"/>
      <c r="E249" s="58"/>
      <c r="F249" s="58"/>
      <c r="G249" s="58"/>
      <c r="H249" s="58"/>
      <c r="I249" s="58"/>
      <c r="J249" s="37"/>
      <c r="K249" s="37"/>
      <c r="L249" s="59"/>
      <c r="M249" s="37"/>
      <c r="N249" s="37"/>
      <c r="P249" s="21"/>
    </row>
    <row r="250" ht="12.75" customHeight="1">
      <c r="A250" s="21"/>
      <c r="B250" s="21"/>
      <c r="C250" s="21"/>
      <c r="D250" s="60"/>
      <c r="E250" s="58"/>
      <c r="F250" s="58"/>
      <c r="G250" s="58"/>
      <c r="H250" s="58"/>
      <c r="I250" s="58"/>
      <c r="J250" s="37"/>
      <c r="K250" s="37"/>
      <c r="L250" s="59"/>
      <c r="M250" s="37"/>
      <c r="N250" s="37"/>
      <c r="P250" s="21"/>
    </row>
    <row r="251" ht="12.75" customHeight="1">
      <c r="A251" s="21"/>
      <c r="B251" s="21"/>
      <c r="C251" s="21"/>
      <c r="D251" s="60"/>
      <c r="E251" s="58"/>
      <c r="F251" s="58"/>
      <c r="G251" s="58"/>
      <c r="H251" s="58"/>
      <c r="I251" s="58"/>
      <c r="J251" s="37"/>
      <c r="K251" s="37"/>
      <c r="L251" s="59"/>
      <c r="M251" s="37"/>
      <c r="N251" s="37"/>
      <c r="P251" s="21"/>
    </row>
    <row r="252" ht="12.75" customHeight="1">
      <c r="A252" s="21"/>
      <c r="B252" s="21"/>
      <c r="C252" s="21"/>
      <c r="D252" s="60"/>
      <c r="E252" s="58"/>
      <c r="F252" s="58"/>
      <c r="G252" s="58"/>
      <c r="H252" s="58"/>
      <c r="I252" s="58"/>
      <c r="J252" s="37"/>
      <c r="K252" s="37"/>
      <c r="L252" s="59"/>
      <c r="M252" s="37"/>
      <c r="N252" s="37"/>
      <c r="P252" s="21"/>
    </row>
    <row r="253" ht="12.75" customHeight="1">
      <c r="A253" s="21"/>
      <c r="B253" s="21"/>
      <c r="C253" s="21"/>
      <c r="D253" s="60"/>
      <c r="E253" s="58"/>
      <c r="F253" s="58"/>
      <c r="G253" s="58"/>
      <c r="H253" s="58"/>
      <c r="I253" s="58"/>
      <c r="J253" s="37"/>
      <c r="K253" s="37"/>
      <c r="L253" s="59"/>
      <c r="M253" s="37"/>
      <c r="N253" s="37"/>
      <c r="P253" s="21"/>
    </row>
    <row r="254" ht="12.75" customHeight="1">
      <c r="A254" s="21"/>
      <c r="B254" s="21"/>
      <c r="C254" s="21"/>
      <c r="D254" s="60"/>
      <c r="E254" s="58"/>
      <c r="F254" s="58"/>
      <c r="G254" s="58"/>
      <c r="H254" s="58"/>
      <c r="I254" s="58"/>
      <c r="J254" s="37"/>
      <c r="K254" s="37"/>
      <c r="L254" s="59"/>
      <c r="M254" s="37"/>
      <c r="N254" s="37"/>
      <c r="P254" s="21"/>
    </row>
    <row r="255" ht="12.75" customHeight="1">
      <c r="A255" s="21"/>
      <c r="B255" s="21"/>
      <c r="C255" s="21"/>
      <c r="D255" s="60"/>
      <c r="E255" s="58"/>
      <c r="F255" s="58"/>
      <c r="G255" s="58"/>
      <c r="H255" s="58"/>
      <c r="I255" s="58"/>
      <c r="J255" s="37"/>
      <c r="K255" s="37"/>
      <c r="L255" s="59"/>
      <c r="M255" s="37"/>
      <c r="N255" s="37"/>
      <c r="P255" s="21"/>
    </row>
    <row r="256" ht="12.75" customHeight="1">
      <c r="A256" s="21"/>
      <c r="B256" s="21"/>
      <c r="C256" s="21"/>
      <c r="D256" s="60"/>
      <c r="E256" s="58"/>
      <c r="F256" s="58"/>
      <c r="G256" s="58"/>
      <c r="H256" s="58"/>
      <c r="I256" s="58"/>
      <c r="J256" s="37"/>
      <c r="K256" s="37"/>
      <c r="L256" s="59"/>
      <c r="M256" s="37"/>
      <c r="N256" s="37"/>
      <c r="P256" s="21"/>
    </row>
    <row r="257" ht="12.75" customHeight="1">
      <c r="A257" s="21"/>
      <c r="B257" s="21"/>
      <c r="C257" s="21"/>
      <c r="D257" s="60"/>
      <c r="E257" s="58"/>
      <c r="F257" s="58"/>
      <c r="G257" s="58"/>
      <c r="H257" s="58"/>
      <c r="I257" s="58"/>
      <c r="J257" s="37"/>
      <c r="K257" s="37"/>
      <c r="L257" s="59"/>
      <c r="M257" s="37"/>
      <c r="N257" s="37"/>
      <c r="P257" s="21"/>
    </row>
    <row r="258" ht="12.75" customHeight="1">
      <c r="A258" s="21"/>
      <c r="B258" s="21"/>
      <c r="C258" s="21"/>
      <c r="D258" s="60"/>
      <c r="E258" s="58"/>
      <c r="F258" s="58"/>
      <c r="G258" s="58"/>
      <c r="H258" s="58"/>
      <c r="I258" s="58"/>
      <c r="J258" s="37"/>
      <c r="K258" s="37"/>
      <c r="L258" s="59"/>
      <c r="M258" s="37"/>
      <c r="N258" s="37"/>
      <c r="P258" s="21"/>
    </row>
    <row r="259" ht="12.75" customHeight="1">
      <c r="A259" s="21"/>
      <c r="B259" s="21"/>
      <c r="C259" s="21"/>
      <c r="D259" s="60"/>
      <c r="E259" s="58"/>
      <c r="F259" s="58"/>
      <c r="G259" s="58"/>
      <c r="H259" s="58"/>
      <c r="I259" s="58"/>
      <c r="J259" s="37"/>
      <c r="K259" s="37"/>
      <c r="L259" s="59"/>
      <c r="M259" s="37"/>
      <c r="N259" s="37"/>
      <c r="P259" s="21"/>
    </row>
    <row r="260" ht="12.75" customHeight="1">
      <c r="A260" s="21"/>
      <c r="B260" s="21"/>
      <c r="C260" s="21"/>
      <c r="D260" s="60"/>
      <c r="E260" s="58"/>
      <c r="F260" s="58"/>
      <c r="G260" s="58"/>
      <c r="H260" s="58"/>
      <c r="I260" s="58"/>
      <c r="J260" s="37"/>
      <c r="K260" s="37"/>
      <c r="L260" s="59"/>
      <c r="M260" s="37"/>
      <c r="N260" s="37"/>
      <c r="P260" s="21"/>
    </row>
    <row r="261" ht="12.75" customHeight="1">
      <c r="A261" s="21"/>
      <c r="B261" s="21"/>
      <c r="C261" s="21"/>
      <c r="D261" s="60"/>
      <c r="E261" s="58"/>
      <c r="F261" s="58"/>
      <c r="G261" s="58"/>
      <c r="H261" s="58"/>
      <c r="I261" s="58"/>
      <c r="J261" s="37"/>
      <c r="K261" s="37"/>
      <c r="L261" s="59"/>
      <c r="M261" s="37"/>
      <c r="N261" s="37"/>
      <c r="P261" s="21"/>
    </row>
    <row r="262" ht="12.75" customHeight="1">
      <c r="A262" s="21"/>
      <c r="B262" s="21"/>
      <c r="C262" s="21"/>
      <c r="D262" s="60"/>
      <c r="E262" s="58"/>
      <c r="F262" s="58"/>
      <c r="G262" s="58"/>
      <c r="H262" s="58"/>
      <c r="I262" s="58"/>
      <c r="J262" s="37"/>
      <c r="K262" s="37"/>
      <c r="L262" s="59"/>
      <c r="M262" s="37"/>
      <c r="N262" s="37"/>
      <c r="P262" s="21"/>
    </row>
    <row r="263" ht="12.75" customHeight="1">
      <c r="A263" s="21"/>
      <c r="B263" s="21"/>
      <c r="C263" s="21"/>
      <c r="D263" s="60"/>
      <c r="E263" s="58"/>
      <c r="F263" s="58"/>
      <c r="G263" s="58"/>
      <c r="H263" s="58"/>
      <c r="I263" s="58"/>
      <c r="J263" s="37"/>
      <c r="K263" s="37"/>
      <c r="L263" s="59"/>
      <c r="M263" s="37"/>
      <c r="N263" s="37"/>
      <c r="P263" s="21"/>
    </row>
    <row r="264" ht="12.75" customHeight="1">
      <c r="A264" s="21"/>
      <c r="B264" s="21"/>
      <c r="C264" s="21"/>
      <c r="D264" s="60"/>
      <c r="E264" s="58"/>
      <c r="F264" s="58"/>
      <c r="G264" s="58"/>
      <c r="H264" s="58"/>
      <c r="I264" s="58"/>
      <c r="J264" s="37"/>
      <c r="K264" s="37"/>
      <c r="L264" s="59"/>
      <c r="M264" s="37"/>
      <c r="N264" s="37"/>
      <c r="P264" s="21"/>
    </row>
    <row r="265" ht="12.75" customHeight="1">
      <c r="A265" s="21"/>
      <c r="B265" s="21"/>
      <c r="C265" s="21"/>
      <c r="D265" s="60"/>
      <c r="E265" s="58"/>
      <c r="F265" s="58"/>
      <c r="G265" s="58"/>
      <c r="H265" s="58"/>
      <c r="I265" s="58"/>
      <c r="J265" s="37"/>
      <c r="K265" s="37"/>
      <c r="L265" s="59"/>
      <c r="M265" s="37"/>
      <c r="N265" s="37"/>
      <c r="P265" s="21"/>
    </row>
    <row r="266" ht="12.75" customHeight="1">
      <c r="A266" s="21"/>
      <c r="B266" s="21"/>
      <c r="C266" s="21"/>
      <c r="D266" s="60"/>
      <c r="E266" s="58"/>
      <c r="F266" s="58"/>
      <c r="G266" s="58"/>
      <c r="H266" s="58"/>
      <c r="I266" s="58"/>
      <c r="J266" s="37"/>
      <c r="K266" s="37"/>
      <c r="L266" s="59"/>
      <c r="M266" s="37"/>
      <c r="N266" s="37"/>
      <c r="P266" s="21"/>
    </row>
    <row r="267" ht="12.75" customHeight="1">
      <c r="A267" s="21"/>
      <c r="B267" s="21"/>
      <c r="C267" s="21"/>
      <c r="D267" s="60"/>
      <c r="E267" s="58"/>
      <c r="F267" s="58"/>
      <c r="G267" s="58"/>
      <c r="H267" s="58"/>
      <c r="I267" s="58"/>
      <c r="J267" s="37"/>
      <c r="K267" s="37"/>
      <c r="L267" s="59"/>
      <c r="M267" s="37"/>
      <c r="N267" s="37"/>
      <c r="P267" s="21"/>
    </row>
    <row r="268" ht="12.75" customHeight="1">
      <c r="A268" s="21"/>
      <c r="B268" s="21"/>
      <c r="C268" s="21"/>
      <c r="D268" s="60"/>
      <c r="E268" s="58"/>
      <c r="F268" s="58"/>
      <c r="G268" s="58"/>
      <c r="H268" s="58"/>
      <c r="I268" s="58"/>
      <c r="J268" s="37"/>
      <c r="K268" s="37"/>
      <c r="L268" s="59"/>
      <c r="M268" s="37"/>
      <c r="N268" s="37"/>
      <c r="P268" s="21"/>
    </row>
    <row r="269" ht="12.75" customHeight="1">
      <c r="A269" s="21"/>
      <c r="B269" s="21"/>
      <c r="C269" s="21"/>
      <c r="D269" s="60"/>
      <c r="E269" s="58"/>
      <c r="F269" s="58"/>
      <c r="G269" s="58"/>
      <c r="H269" s="58"/>
      <c r="I269" s="58"/>
      <c r="J269" s="37"/>
      <c r="K269" s="37"/>
      <c r="L269" s="59"/>
      <c r="M269" s="37"/>
      <c r="N269" s="37"/>
      <c r="P269" s="21"/>
    </row>
    <row r="270" ht="12.75" customHeight="1">
      <c r="A270" s="21"/>
      <c r="B270" s="21"/>
      <c r="C270" s="21"/>
      <c r="D270" s="60"/>
      <c r="E270" s="58"/>
      <c r="F270" s="58"/>
      <c r="G270" s="58"/>
      <c r="H270" s="58"/>
      <c r="I270" s="58"/>
      <c r="J270" s="37"/>
      <c r="K270" s="37"/>
      <c r="L270" s="59"/>
      <c r="M270" s="37"/>
      <c r="N270" s="37"/>
      <c r="P270" s="21"/>
    </row>
    <row r="271" ht="12.75" customHeight="1">
      <c r="A271" s="21"/>
      <c r="B271" s="21"/>
      <c r="C271" s="21"/>
      <c r="D271" s="60"/>
      <c r="E271" s="58"/>
      <c r="F271" s="58"/>
      <c r="G271" s="58"/>
      <c r="H271" s="58"/>
      <c r="I271" s="58"/>
      <c r="J271" s="37"/>
      <c r="K271" s="37"/>
      <c r="L271" s="59"/>
      <c r="M271" s="37"/>
      <c r="N271" s="37"/>
      <c r="P271" s="21"/>
    </row>
    <row r="272" ht="12.75" customHeight="1">
      <c r="A272" s="21"/>
      <c r="B272" s="21"/>
      <c r="C272" s="21"/>
      <c r="D272" s="60"/>
      <c r="E272" s="58"/>
      <c r="F272" s="58"/>
      <c r="G272" s="58"/>
      <c r="H272" s="58"/>
      <c r="I272" s="58"/>
      <c r="J272" s="37"/>
      <c r="K272" s="37"/>
      <c r="L272" s="59"/>
      <c r="M272" s="37"/>
      <c r="N272" s="37"/>
      <c r="P272" s="21"/>
    </row>
    <row r="273" ht="12.75" customHeight="1">
      <c r="A273" s="21"/>
      <c r="B273" s="21"/>
      <c r="C273" s="21"/>
      <c r="D273" s="60"/>
      <c r="E273" s="58"/>
      <c r="F273" s="58"/>
      <c r="G273" s="58"/>
      <c r="H273" s="58"/>
      <c r="I273" s="58"/>
      <c r="J273" s="37"/>
      <c r="K273" s="37"/>
      <c r="L273" s="59"/>
      <c r="M273" s="37"/>
      <c r="N273" s="37"/>
      <c r="P273" s="21"/>
    </row>
    <row r="274" ht="12.75" customHeight="1">
      <c r="A274" s="21"/>
      <c r="B274" s="21"/>
      <c r="C274" s="21"/>
      <c r="D274" s="60"/>
      <c r="E274" s="58"/>
      <c r="F274" s="58"/>
      <c r="G274" s="58"/>
      <c r="H274" s="58"/>
      <c r="I274" s="58"/>
      <c r="J274" s="37"/>
      <c r="K274" s="37"/>
      <c r="L274" s="59"/>
      <c r="M274" s="37"/>
      <c r="N274" s="37"/>
      <c r="P274" s="21"/>
    </row>
    <row r="275" ht="12.75" customHeight="1">
      <c r="A275" s="21"/>
      <c r="B275" s="21"/>
      <c r="C275" s="21"/>
      <c r="D275" s="60"/>
      <c r="E275" s="58"/>
      <c r="F275" s="58"/>
      <c r="G275" s="58"/>
      <c r="H275" s="58"/>
      <c r="I275" s="58"/>
      <c r="J275" s="37"/>
      <c r="K275" s="37"/>
      <c r="L275" s="59"/>
      <c r="M275" s="37"/>
      <c r="N275" s="37"/>
      <c r="P275" s="21"/>
    </row>
    <row r="276" ht="12.75" customHeight="1">
      <c r="A276" s="21"/>
      <c r="B276" s="21"/>
      <c r="C276" s="21"/>
      <c r="D276" s="60"/>
      <c r="E276" s="58"/>
      <c r="F276" s="58"/>
      <c r="G276" s="58"/>
      <c r="H276" s="58"/>
      <c r="I276" s="58"/>
      <c r="J276" s="37"/>
      <c r="K276" s="37"/>
      <c r="L276" s="59"/>
      <c r="M276" s="37"/>
      <c r="N276" s="37"/>
      <c r="P276" s="21"/>
    </row>
    <row r="277" ht="12.75" customHeight="1">
      <c r="A277" s="21"/>
      <c r="B277" s="21"/>
      <c r="C277" s="21"/>
      <c r="D277" s="60"/>
      <c r="E277" s="58"/>
      <c r="F277" s="58"/>
      <c r="G277" s="58"/>
      <c r="H277" s="58"/>
      <c r="I277" s="58"/>
      <c r="J277" s="37"/>
      <c r="K277" s="37"/>
      <c r="L277" s="59"/>
      <c r="M277" s="37"/>
      <c r="N277" s="37"/>
      <c r="P277" s="21"/>
    </row>
    <row r="278" ht="12.75" customHeight="1">
      <c r="A278" s="21"/>
      <c r="B278" s="21"/>
      <c r="C278" s="21"/>
      <c r="D278" s="60"/>
      <c r="E278" s="58"/>
      <c r="F278" s="58"/>
      <c r="G278" s="58"/>
      <c r="H278" s="58"/>
      <c r="I278" s="58"/>
      <c r="J278" s="37"/>
      <c r="K278" s="37"/>
      <c r="L278" s="59"/>
      <c r="M278" s="37"/>
      <c r="N278" s="37"/>
      <c r="P278" s="21"/>
    </row>
    <row r="279" ht="12.75" customHeight="1">
      <c r="A279" s="21"/>
      <c r="B279" s="21"/>
      <c r="C279" s="21"/>
      <c r="D279" s="60"/>
      <c r="E279" s="58"/>
      <c r="F279" s="58"/>
      <c r="G279" s="58"/>
      <c r="H279" s="58"/>
      <c r="I279" s="58"/>
      <c r="J279" s="37"/>
      <c r="K279" s="37"/>
      <c r="L279" s="59"/>
      <c r="M279" s="37"/>
      <c r="N279" s="37"/>
      <c r="P279" s="21"/>
    </row>
    <row r="280" ht="12.75" customHeight="1">
      <c r="A280" s="21"/>
      <c r="B280" s="21"/>
      <c r="C280" s="21"/>
      <c r="D280" s="60"/>
      <c r="E280" s="58"/>
      <c r="F280" s="58"/>
      <c r="G280" s="58"/>
      <c r="H280" s="58"/>
      <c r="I280" s="58"/>
      <c r="J280" s="37"/>
      <c r="K280" s="37"/>
      <c r="L280" s="59"/>
      <c r="M280" s="37"/>
      <c r="N280" s="37"/>
      <c r="P280" s="21"/>
    </row>
    <row r="281" ht="12.75" customHeight="1">
      <c r="A281" s="21"/>
      <c r="B281" s="21"/>
      <c r="C281" s="21"/>
      <c r="D281" s="60"/>
      <c r="E281" s="58"/>
      <c r="F281" s="58"/>
      <c r="G281" s="58"/>
      <c r="H281" s="58"/>
      <c r="I281" s="58"/>
      <c r="J281" s="37"/>
      <c r="K281" s="37"/>
      <c r="L281" s="59"/>
      <c r="M281" s="37"/>
      <c r="N281" s="37"/>
      <c r="P281" s="21"/>
    </row>
    <row r="282" ht="12.75" customHeight="1">
      <c r="A282" s="21"/>
      <c r="B282" s="21"/>
      <c r="C282" s="21"/>
      <c r="D282" s="60"/>
      <c r="E282" s="58"/>
      <c r="F282" s="58"/>
      <c r="G282" s="58"/>
      <c r="H282" s="58"/>
      <c r="I282" s="58"/>
      <c r="J282" s="37"/>
      <c r="K282" s="37"/>
      <c r="L282" s="59"/>
      <c r="M282" s="37"/>
      <c r="N282" s="37"/>
      <c r="P282" s="21"/>
    </row>
    <row r="283" ht="12.75" customHeight="1">
      <c r="A283" s="21"/>
      <c r="B283" s="21"/>
      <c r="C283" s="21"/>
      <c r="D283" s="60"/>
      <c r="E283" s="58"/>
      <c r="F283" s="58"/>
      <c r="G283" s="58"/>
      <c r="H283" s="58"/>
      <c r="I283" s="58"/>
      <c r="J283" s="37"/>
      <c r="K283" s="37"/>
      <c r="L283" s="59"/>
      <c r="M283" s="37"/>
      <c r="N283" s="37"/>
      <c r="P283" s="21"/>
    </row>
    <row r="284" ht="12.75" customHeight="1">
      <c r="A284" s="21"/>
      <c r="B284" s="21"/>
      <c r="C284" s="21"/>
      <c r="D284" s="60"/>
      <c r="E284" s="58"/>
      <c r="F284" s="58"/>
      <c r="G284" s="58"/>
      <c r="H284" s="58"/>
      <c r="I284" s="58"/>
      <c r="J284" s="37"/>
      <c r="K284" s="37"/>
      <c r="L284" s="59"/>
      <c r="M284" s="37"/>
      <c r="N284" s="37"/>
      <c r="P284" s="21"/>
    </row>
    <row r="285" ht="12.75" customHeight="1">
      <c r="A285" s="21"/>
      <c r="B285" s="21"/>
      <c r="C285" s="21"/>
      <c r="D285" s="60"/>
      <c r="E285" s="58"/>
      <c r="F285" s="58"/>
      <c r="G285" s="58"/>
      <c r="H285" s="58"/>
      <c r="I285" s="58"/>
      <c r="J285" s="37"/>
      <c r="K285" s="37"/>
      <c r="L285" s="59"/>
      <c r="M285" s="37"/>
      <c r="N285" s="37"/>
      <c r="P285" s="21"/>
    </row>
    <row r="286" ht="12.75" customHeight="1">
      <c r="A286" s="21"/>
      <c r="B286" s="21"/>
      <c r="C286" s="21"/>
      <c r="D286" s="60"/>
      <c r="E286" s="58"/>
      <c r="F286" s="58"/>
      <c r="G286" s="58"/>
      <c r="H286" s="58"/>
      <c r="I286" s="58"/>
      <c r="J286" s="37"/>
      <c r="K286" s="37"/>
      <c r="L286" s="59"/>
      <c r="M286" s="37"/>
      <c r="N286" s="37"/>
      <c r="P286" s="21"/>
    </row>
    <row r="287" ht="12.75" customHeight="1">
      <c r="A287" s="21"/>
      <c r="B287" s="21"/>
      <c r="C287" s="21"/>
      <c r="D287" s="60"/>
      <c r="E287" s="58"/>
      <c r="F287" s="58"/>
      <c r="G287" s="58"/>
      <c r="H287" s="58"/>
      <c r="I287" s="58"/>
      <c r="J287" s="37"/>
      <c r="K287" s="37"/>
      <c r="L287" s="59"/>
      <c r="M287" s="37"/>
      <c r="N287" s="37"/>
      <c r="P287" s="21"/>
    </row>
    <row r="288" ht="12.75" customHeight="1">
      <c r="A288" s="21"/>
      <c r="B288" s="21"/>
      <c r="C288" s="21"/>
      <c r="D288" s="60"/>
      <c r="E288" s="58"/>
      <c r="F288" s="58"/>
      <c r="G288" s="58"/>
      <c r="H288" s="58"/>
      <c r="I288" s="58"/>
      <c r="J288" s="37"/>
      <c r="K288" s="37"/>
      <c r="L288" s="59"/>
      <c r="M288" s="37"/>
      <c r="N288" s="37"/>
      <c r="P288" s="21"/>
    </row>
    <row r="289" ht="12.75" customHeight="1">
      <c r="A289" s="21"/>
      <c r="B289" s="21"/>
      <c r="C289" s="21"/>
      <c r="D289" s="60"/>
      <c r="E289" s="58"/>
      <c r="F289" s="58"/>
      <c r="G289" s="58"/>
      <c r="H289" s="58"/>
      <c r="I289" s="58"/>
      <c r="J289" s="37"/>
      <c r="K289" s="37"/>
      <c r="L289" s="59"/>
      <c r="M289" s="37"/>
      <c r="N289" s="37"/>
      <c r="P289" s="21"/>
    </row>
    <row r="290" ht="12.75" customHeight="1">
      <c r="A290" s="21"/>
      <c r="B290" s="21"/>
      <c r="C290" s="21"/>
      <c r="D290" s="60"/>
      <c r="E290" s="58"/>
      <c r="F290" s="58"/>
      <c r="G290" s="58"/>
      <c r="H290" s="58"/>
      <c r="I290" s="58"/>
      <c r="J290" s="37"/>
      <c r="K290" s="37"/>
      <c r="L290" s="59"/>
      <c r="M290" s="37"/>
      <c r="N290" s="37"/>
      <c r="P290" s="21"/>
    </row>
    <row r="291" ht="12.75" customHeight="1">
      <c r="A291" s="21"/>
      <c r="B291" s="21"/>
      <c r="C291" s="21"/>
      <c r="D291" s="60"/>
      <c r="E291" s="58"/>
      <c r="F291" s="58"/>
      <c r="G291" s="58"/>
      <c r="H291" s="58"/>
      <c r="I291" s="58"/>
      <c r="J291" s="37"/>
      <c r="K291" s="37"/>
      <c r="L291" s="59"/>
      <c r="M291" s="37"/>
      <c r="N291" s="37"/>
      <c r="P291" s="21"/>
    </row>
    <row r="292" ht="12.75" customHeight="1">
      <c r="A292" s="21"/>
      <c r="B292" s="21"/>
      <c r="C292" s="21"/>
      <c r="D292" s="60"/>
      <c r="E292" s="58"/>
      <c r="F292" s="58"/>
      <c r="G292" s="58"/>
      <c r="H292" s="58"/>
      <c r="I292" s="58"/>
      <c r="J292" s="37"/>
      <c r="K292" s="37"/>
      <c r="L292" s="59"/>
      <c r="M292" s="37"/>
      <c r="N292" s="37"/>
      <c r="P292" s="21"/>
    </row>
    <row r="293" ht="12.75" customHeight="1">
      <c r="A293" s="21"/>
      <c r="B293" s="21"/>
      <c r="C293" s="21"/>
      <c r="D293" s="60"/>
      <c r="E293" s="58"/>
      <c r="F293" s="58"/>
      <c r="G293" s="58"/>
      <c r="H293" s="58"/>
      <c r="I293" s="58"/>
      <c r="J293" s="37"/>
      <c r="K293" s="37"/>
      <c r="L293" s="59"/>
      <c r="M293" s="37"/>
      <c r="N293" s="37"/>
      <c r="P293" s="21"/>
    </row>
    <row r="294" ht="12.75" customHeight="1">
      <c r="A294" s="21"/>
      <c r="B294" s="21"/>
      <c r="C294" s="21"/>
      <c r="D294" s="60"/>
      <c r="E294" s="58"/>
      <c r="F294" s="58"/>
      <c r="G294" s="58"/>
      <c r="H294" s="58"/>
      <c r="I294" s="58"/>
      <c r="J294" s="37"/>
      <c r="K294" s="37"/>
      <c r="L294" s="59"/>
      <c r="M294" s="37"/>
      <c r="N294" s="37"/>
      <c r="P294" s="21"/>
    </row>
    <row r="295" ht="12.75" customHeight="1">
      <c r="A295" s="21"/>
      <c r="B295" s="21"/>
      <c r="C295" s="21"/>
      <c r="D295" s="60"/>
      <c r="E295" s="58"/>
      <c r="F295" s="58"/>
      <c r="G295" s="58"/>
      <c r="H295" s="58"/>
      <c r="I295" s="58"/>
      <c r="J295" s="37"/>
      <c r="K295" s="37"/>
      <c r="L295" s="59"/>
      <c r="M295" s="37"/>
      <c r="N295" s="37"/>
      <c r="P295" s="21"/>
    </row>
    <row r="296" ht="12.75" customHeight="1">
      <c r="A296" s="21"/>
      <c r="B296" s="21"/>
      <c r="C296" s="21"/>
      <c r="D296" s="60"/>
      <c r="E296" s="58"/>
      <c r="F296" s="58"/>
      <c r="G296" s="58"/>
      <c r="H296" s="58"/>
      <c r="I296" s="58"/>
      <c r="J296" s="37"/>
      <c r="K296" s="37"/>
      <c r="L296" s="59"/>
      <c r="M296" s="37"/>
      <c r="N296" s="37"/>
      <c r="P296" s="21"/>
    </row>
    <row r="297" ht="12.75" customHeight="1">
      <c r="A297" s="21"/>
      <c r="B297" s="21"/>
      <c r="C297" s="21"/>
      <c r="D297" s="60"/>
      <c r="E297" s="58"/>
      <c r="F297" s="58"/>
      <c r="G297" s="58"/>
      <c r="H297" s="58"/>
      <c r="I297" s="58"/>
      <c r="J297" s="37"/>
      <c r="K297" s="37"/>
      <c r="L297" s="59"/>
      <c r="M297" s="37"/>
      <c r="N297" s="37"/>
      <c r="P297" s="21"/>
    </row>
    <row r="298" ht="12.75" customHeight="1">
      <c r="A298" s="21"/>
      <c r="B298" s="21"/>
      <c r="C298" s="21"/>
      <c r="D298" s="60"/>
      <c r="E298" s="58"/>
      <c r="F298" s="58"/>
      <c r="G298" s="58"/>
      <c r="H298" s="58"/>
      <c r="I298" s="58"/>
      <c r="J298" s="37"/>
      <c r="K298" s="37"/>
      <c r="L298" s="59"/>
      <c r="M298" s="37"/>
      <c r="N298" s="37"/>
      <c r="P298" s="21"/>
    </row>
    <row r="299" ht="12.75" customHeight="1">
      <c r="A299" s="21"/>
      <c r="B299" s="21"/>
      <c r="C299" s="21"/>
      <c r="D299" s="60"/>
      <c r="E299" s="58"/>
      <c r="F299" s="58"/>
      <c r="G299" s="58"/>
      <c r="H299" s="58"/>
      <c r="I299" s="58"/>
      <c r="J299" s="37"/>
      <c r="K299" s="37"/>
      <c r="L299" s="59"/>
      <c r="M299" s="37"/>
      <c r="N299" s="37"/>
      <c r="P299" s="21"/>
    </row>
    <row r="300" ht="12.75" customHeight="1">
      <c r="A300" s="21"/>
      <c r="B300" s="21"/>
      <c r="C300" s="21"/>
      <c r="D300" s="60"/>
      <c r="E300" s="58"/>
      <c r="F300" s="58"/>
      <c r="G300" s="58"/>
      <c r="H300" s="58"/>
      <c r="I300" s="58"/>
      <c r="J300" s="37"/>
      <c r="K300" s="37"/>
      <c r="L300" s="59"/>
      <c r="M300" s="37"/>
      <c r="N300" s="37"/>
      <c r="P300" s="21"/>
    </row>
    <row r="301" ht="12.75" customHeight="1">
      <c r="A301" s="21"/>
      <c r="B301" s="21"/>
      <c r="C301" s="21"/>
      <c r="D301" s="60"/>
      <c r="E301" s="58"/>
      <c r="F301" s="58"/>
      <c r="G301" s="58"/>
      <c r="H301" s="58"/>
      <c r="I301" s="58"/>
      <c r="J301" s="37"/>
      <c r="K301" s="37"/>
      <c r="L301" s="59"/>
      <c r="M301" s="37"/>
      <c r="N301" s="37"/>
      <c r="P301" s="21"/>
    </row>
    <row r="302" ht="12.75" customHeight="1">
      <c r="A302" s="21"/>
      <c r="B302" s="21"/>
      <c r="C302" s="21"/>
      <c r="D302" s="60"/>
      <c r="E302" s="58"/>
      <c r="F302" s="58"/>
      <c r="G302" s="58"/>
      <c r="H302" s="58"/>
      <c r="I302" s="58"/>
      <c r="J302" s="37"/>
      <c r="K302" s="37"/>
      <c r="L302" s="59"/>
      <c r="M302" s="37"/>
      <c r="N302" s="37"/>
      <c r="P302" s="21"/>
    </row>
    <row r="303" ht="12.75" customHeight="1">
      <c r="A303" s="21"/>
      <c r="B303" s="21"/>
      <c r="C303" s="21"/>
      <c r="D303" s="60"/>
      <c r="E303" s="58"/>
      <c r="F303" s="58"/>
      <c r="G303" s="58"/>
      <c r="H303" s="58"/>
      <c r="I303" s="58"/>
      <c r="J303" s="37"/>
      <c r="K303" s="37"/>
      <c r="L303" s="59"/>
      <c r="M303" s="37"/>
      <c r="N303" s="37"/>
      <c r="P303" s="21"/>
    </row>
    <row r="304" ht="12.75" customHeight="1">
      <c r="A304" s="21"/>
      <c r="B304" s="21"/>
      <c r="C304" s="21"/>
      <c r="D304" s="60"/>
      <c r="E304" s="58"/>
      <c r="F304" s="58"/>
      <c r="G304" s="58"/>
      <c r="H304" s="58"/>
      <c r="I304" s="58"/>
      <c r="J304" s="37"/>
      <c r="K304" s="37"/>
      <c r="L304" s="59"/>
      <c r="M304" s="37"/>
      <c r="N304" s="37"/>
      <c r="P304" s="21"/>
    </row>
    <row r="305" ht="12.75" customHeight="1">
      <c r="A305" s="21"/>
      <c r="B305" s="21"/>
      <c r="C305" s="21"/>
      <c r="D305" s="60"/>
      <c r="E305" s="58"/>
      <c r="F305" s="58"/>
      <c r="G305" s="58"/>
      <c r="H305" s="58"/>
      <c r="I305" s="58"/>
      <c r="J305" s="37"/>
      <c r="K305" s="37"/>
      <c r="L305" s="59"/>
      <c r="M305" s="37"/>
      <c r="N305" s="37"/>
      <c r="P305" s="21"/>
    </row>
    <row r="306" ht="12.75" customHeight="1">
      <c r="A306" s="21"/>
      <c r="B306" s="21"/>
      <c r="C306" s="21"/>
      <c r="D306" s="60"/>
      <c r="E306" s="58"/>
      <c r="F306" s="58"/>
      <c r="G306" s="58"/>
      <c r="H306" s="58"/>
      <c r="I306" s="58"/>
      <c r="J306" s="37"/>
      <c r="K306" s="37"/>
      <c r="L306" s="59"/>
      <c r="M306" s="37"/>
      <c r="N306" s="37"/>
      <c r="P306" s="21"/>
    </row>
    <row r="307" ht="12.75" customHeight="1">
      <c r="A307" s="21"/>
      <c r="B307" s="21"/>
      <c r="C307" s="21"/>
      <c r="D307" s="60"/>
      <c r="E307" s="58"/>
      <c r="F307" s="58"/>
      <c r="G307" s="58"/>
      <c r="H307" s="58"/>
      <c r="I307" s="58"/>
      <c r="J307" s="37"/>
      <c r="K307" s="37"/>
      <c r="L307" s="59"/>
      <c r="M307" s="37"/>
      <c r="N307" s="37"/>
      <c r="P307" s="21"/>
    </row>
    <row r="308" ht="12.75" customHeight="1">
      <c r="A308" s="21"/>
      <c r="B308" s="21"/>
      <c r="C308" s="21"/>
      <c r="D308" s="60"/>
      <c r="E308" s="58"/>
      <c r="F308" s="58"/>
      <c r="G308" s="58"/>
      <c r="H308" s="58"/>
      <c r="I308" s="58"/>
      <c r="J308" s="37"/>
      <c r="K308" s="37"/>
      <c r="L308" s="59"/>
      <c r="M308" s="37"/>
      <c r="N308" s="37"/>
      <c r="P308" s="21"/>
    </row>
    <row r="309" ht="12.75" customHeight="1">
      <c r="A309" s="21"/>
      <c r="B309" s="21"/>
      <c r="C309" s="21"/>
      <c r="D309" s="60"/>
      <c r="E309" s="58"/>
      <c r="F309" s="58"/>
      <c r="G309" s="58"/>
      <c r="H309" s="58"/>
      <c r="I309" s="58"/>
      <c r="J309" s="37"/>
      <c r="K309" s="37"/>
      <c r="L309" s="59"/>
      <c r="M309" s="37"/>
      <c r="N309" s="37"/>
      <c r="P309" s="21"/>
    </row>
    <row r="310" ht="12.75" customHeight="1">
      <c r="A310" s="21"/>
      <c r="B310" s="21"/>
      <c r="C310" s="21"/>
      <c r="D310" s="60"/>
      <c r="E310" s="58"/>
      <c r="F310" s="58"/>
      <c r="G310" s="58"/>
      <c r="H310" s="58"/>
      <c r="I310" s="58"/>
      <c r="J310" s="37"/>
      <c r="K310" s="37"/>
      <c r="L310" s="59"/>
      <c r="M310" s="37"/>
      <c r="N310" s="37"/>
      <c r="P310" s="21"/>
    </row>
    <row r="311" ht="12.75" customHeight="1">
      <c r="A311" s="21"/>
      <c r="B311" s="21"/>
      <c r="C311" s="21"/>
      <c r="D311" s="60"/>
      <c r="E311" s="58"/>
      <c r="F311" s="58"/>
      <c r="G311" s="58"/>
      <c r="H311" s="58"/>
      <c r="I311" s="58"/>
      <c r="J311" s="37"/>
      <c r="K311" s="37"/>
      <c r="L311" s="59"/>
      <c r="M311" s="37"/>
      <c r="N311" s="37"/>
      <c r="P311" s="21"/>
    </row>
    <row r="312" ht="12.75" customHeight="1">
      <c r="A312" s="21"/>
      <c r="B312" s="21"/>
      <c r="C312" s="21"/>
      <c r="D312" s="60"/>
      <c r="E312" s="58"/>
      <c r="F312" s="58"/>
      <c r="G312" s="58"/>
      <c r="H312" s="58"/>
      <c r="I312" s="58"/>
      <c r="J312" s="37"/>
      <c r="K312" s="37"/>
      <c r="L312" s="59"/>
      <c r="M312" s="37"/>
      <c r="N312" s="37"/>
      <c r="P312" s="21"/>
    </row>
    <row r="313" ht="12.75" customHeight="1">
      <c r="A313" s="21"/>
      <c r="B313" s="21"/>
      <c r="C313" s="21"/>
      <c r="D313" s="60"/>
      <c r="E313" s="58"/>
      <c r="F313" s="58"/>
      <c r="G313" s="58"/>
      <c r="H313" s="58"/>
      <c r="I313" s="58"/>
      <c r="J313" s="37"/>
      <c r="K313" s="37"/>
      <c r="L313" s="59"/>
      <c r="M313" s="37"/>
      <c r="N313" s="37"/>
      <c r="P313" s="21"/>
    </row>
    <row r="314" ht="12.75" customHeight="1">
      <c r="A314" s="21"/>
      <c r="B314" s="21"/>
      <c r="C314" s="21"/>
      <c r="D314" s="60"/>
      <c r="E314" s="58"/>
      <c r="F314" s="58"/>
      <c r="G314" s="58"/>
      <c r="H314" s="58"/>
      <c r="I314" s="58"/>
      <c r="J314" s="37"/>
      <c r="K314" s="37"/>
      <c r="L314" s="59"/>
      <c r="M314" s="37"/>
      <c r="N314" s="37"/>
      <c r="P314" s="21"/>
    </row>
    <row r="315" ht="12.75" customHeight="1">
      <c r="A315" s="21"/>
      <c r="B315" s="21"/>
      <c r="C315" s="21"/>
      <c r="D315" s="60"/>
      <c r="E315" s="58"/>
      <c r="F315" s="58"/>
      <c r="G315" s="58"/>
      <c r="H315" s="58"/>
      <c r="I315" s="58"/>
      <c r="J315" s="37"/>
      <c r="K315" s="37"/>
      <c r="L315" s="59"/>
      <c r="M315" s="37"/>
      <c r="N315" s="37"/>
      <c r="P315" s="21"/>
    </row>
    <row r="316" ht="12.75" customHeight="1">
      <c r="A316" s="21"/>
      <c r="B316" s="21"/>
      <c r="C316" s="21"/>
      <c r="D316" s="60"/>
      <c r="E316" s="58"/>
      <c r="F316" s="58"/>
      <c r="G316" s="58"/>
      <c r="H316" s="58"/>
      <c r="I316" s="58"/>
      <c r="J316" s="37"/>
      <c r="K316" s="37"/>
      <c r="L316" s="59"/>
      <c r="M316" s="37"/>
      <c r="N316" s="37"/>
      <c r="P316" s="21"/>
    </row>
    <row r="317" ht="12.75" customHeight="1">
      <c r="A317" s="21"/>
      <c r="B317" s="21"/>
      <c r="C317" s="21"/>
      <c r="D317" s="60"/>
      <c r="E317" s="58"/>
      <c r="F317" s="58"/>
      <c r="G317" s="58"/>
      <c r="H317" s="58"/>
      <c r="I317" s="58"/>
      <c r="J317" s="37"/>
      <c r="K317" s="37"/>
      <c r="L317" s="59"/>
      <c r="M317" s="37"/>
      <c r="N317" s="37"/>
      <c r="P317" s="21"/>
    </row>
    <row r="318" ht="12.75" customHeight="1">
      <c r="A318" s="21"/>
      <c r="B318" s="21"/>
      <c r="C318" s="21"/>
      <c r="D318" s="60"/>
      <c r="E318" s="58"/>
      <c r="F318" s="58"/>
      <c r="G318" s="58"/>
      <c r="H318" s="58"/>
      <c r="I318" s="58"/>
      <c r="J318" s="37"/>
      <c r="K318" s="37"/>
      <c r="L318" s="59"/>
      <c r="M318" s="37"/>
      <c r="N318" s="37"/>
      <c r="P318" s="21"/>
    </row>
    <row r="319" ht="12.75" customHeight="1">
      <c r="A319" s="21"/>
      <c r="B319" s="21"/>
      <c r="C319" s="21"/>
      <c r="D319" s="60"/>
      <c r="E319" s="58"/>
      <c r="F319" s="58"/>
      <c r="G319" s="58"/>
      <c r="H319" s="58"/>
      <c r="I319" s="58"/>
      <c r="J319" s="37"/>
      <c r="K319" s="37"/>
      <c r="L319" s="59"/>
      <c r="M319" s="37"/>
      <c r="N319" s="37"/>
      <c r="P319" s="21"/>
    </row>
    <row r="320" ht="12.75" customHeight="1">
      <c r="A320" s="21"/>
      <c r="B320" s="21"/>
      <c r="C320" s="21"/>
      <c r="D320" s="60"/>
      <c r="E320" s="58"/>
      <c r="F320" s="58"/>
      <c r="G320" s="58"/>
      <c r="H320" s="58"/>
      <c r="I320" s="58"/>
      <c r="J320" s="37"/>
      <c r="K320" s="37"/>
      <c r="L320" s="59"/>
      <c r="M320" s="37"/>
      <c r="N320" s="37"/>
      <c r="P320" s="21"/>
    </row>
    <row r="321" ht="12.75" customHeight="1">
      <c r="A321" s="21"/>
      <c r="B321" s="21"/>
      <c r="C321" s="21"/>
      <c r="D321" s="60"/>
      <c r="E321" s="58"/>
      <c r="F321" s="58"/>
      <c r="G321" s="58"/>
      <c r="H321" s="58"/>
      <c r="I321" s="58"/>
      <c r="J321" s="37"/>
      <c r="K321" s="37"/>
      <c r="L321" s="59"/>
      <c r="M321" s="37"/>
      <c r="N321" s="37"/>
      <c r="P321" s="21"/>
    </row>
    <row r="322" ht="12.75" customHeight="1">
      <c r="A322" s="21"/>
      <c r="B322" s="21"/>
      <c r="C322" s="21"/>
      <c r="D322" s="60"/>
      <c r="E322" s="58"/>
      <c r="F322" s="58"/>
      <c r="G322" s="58"/>
      <c r="H322" s="58"/>
      <c r="I322" s="58"/>
      <c r="J322" s="37"/>
      <c r="K322" s="37"/>
      <c r="L322" s="59"/>
      <c r="M322" s="37"/>
      <c r="N322" s="37"/>
      <c r="P322" s="21"/>
    </row>
    <row r="323" ht="12.75" customHeight="1">
      <c r="A323" s="21"/>
      <c r="B323" s="21"/>
      <c r="C323" s="21"/>
      <c r="D323" s="60"/>
      <c r="E323" s="58"/>
      <c r="F323" s="58"/>
      <c r="G323" s="58"/>
      <c r="H323" s="58"/>
      <c r="I323" s="58"/>
      <c r="J323" s="37"/>
      <c r="K323" s="37"/>
      <c r="L323" s="59"/>
      <c r="M323" s="37"/>
      <c r="N323" s="37"/>
      <c r="P323" s="21"/>
    </row>
    <row r="324" ht="12.75" customHeight="1">
      <c r="A324" s="21"/>
      <c r="B324" s="21"/>
      <c r="C324" s="21"/>
      <c r="D324" s="60"/>
      <c r="E324" s="58"/>
      <c r="F324" s="58"/>
      <c r="G324" s="58"/>
      <c r="H324" s="58"/>
      <c r="I324" s="58"/>
      <c r="J324" s="37"/>
      <c r="K324" s="37"/>
      <c r="L324" s="59"/>
      <c r="M324" s="37"/>
      <c r="N324" s="37"/>
      <c r="P324" s="21"/>
    </row>
    <row r="325" ht="12.75" customHeight="1">
      <c r="A325" s="21"/>
      <c r="B325" s="21"/>
      <c r="C325" s="21"/>
      <c r="D325" s="60"/>
      <c r="E325" s="58"/>
      <c r="F325" s="58"/>
      <c r="G325" s="58"/>
      <c r="H325" s="58"/>
      <c r="I325" s="58"/>
      <c r="J325" s="37"/>
      <c r="K325" s="37"/>
      <c r="L325" s="59"/>
      <c r="M325" s="37"/>
      <c r="N325" s="37"/>
      <c r="P325" s="21"/>
    </row>
    <row r="326" ht="12.75" customHeight="1">
      <c r="A326" s="21"/>
      <c r="B326" s="21"/>
      <c r="C326" s="21"/>
      <c r="D326" s="60"/>
      <c r="E326" s="58"/>
      <c r="F326" s="58"/>
      <c r="G326" s="58"/>
      <c r="H326" s="58"/>
      <c r="I326" s="58"/>
      <c r="J326" s="37"/>
      <c r="K326" s="37"/>
      <c r="L326" s="59"/>
      <c r="M326" s="37"/>
      <c r="N326" s="37"/>
      <c r="P326" s="21"/>
    </row>
    <row r="327" ht="12.75" customHeight="1">
      <c r="A327" s="21"/>
      <c r="B327" s="21"/>
      <c r="C327" s="21"/>
      <c r="D327" s="60"/>
      <c r="E327" s="58"/>
      <c r="F327" s="58"/>
      <c r="G327" s="58"/>
      <c r="H327" s="58"/>
      <c r="I327" s="58"/>
      <c r="J327" s="37"/>
      <c r="K327" s="37"/>
      <c r="L327" s="59"/>
      <c r="M327" s="37"/>
      <c r="N327" s="37"/>
      <c r="P327" s="21"/>
    </row>
    <row r="328" ht="12.75" customHeight="1">
      <c r="A328" s="21"/>
      <c r="B328" s="21"/>
      <c r="C328" s="21"/>
      <c r="D328" s="60"/>
      <c r="E328" s="58"/>
      <c r="F328" s="58"/>
      <c r="G328" s="58"/>
      <c r="H328" s="58"/>
      <c r="I328" s="58"/>
      <c r="J328" s="37"/>
      <c r="K328" s="37"/>
      <c r="L328" s="59"/>
      <c r="M328" s="37"/>
      <c r="N328" s="37"/>
      <c r="P328" s="21"/>
    </row>
    <row r="329" ht="12.75" customHeight="1">
      <c r="A329" s="21"/>
      <c r="B329" s="21"/>
      <c r="C329" s="21"/>
      <c r="D329" s="60"/>
      <c r="E329" s="58"/>
      <c r="F329" s="58"/>
      <c r="G329" s="58"/>
      <c r="H329" s="58"/>
      <c r="I329" s="58"/>
      <c r="J329" s="37"/>
      <c r="K329" s="37"/>
      <c r="L329" s="59"/>
      <c r="M329" s="37"/>
      <c r="N329" s="37"/>
      <c r="P329" s="21"/>
    </row>
    <row r="330" ht="12.75" customHeight="1">
      <c r="A330" s="21"/>
      <c r="B330" s="21"/>
      <c r="C330" s="21"/>
      <c r="D330" s="60"/>
      <c r="E330" s="58"/>
      <c r="F330" s="58"/>
      <c r="G330" s="58"/>
      <c r="H330" s="58"/>
      <c r="I330" s="58"/>
      <c r="J330" s="37"/>
      <c r="K330" s="37"/>
      <c r="L330" s="59"/>
      <c r="M330" s="37"/>
      <c r="N330" s="37"/>
      <c r="P330" s="21"/>
    </row>
    <row r="331" ht="12.75" customHeight="1">
      <c r="A331" s="21"/>
      <c r="B331" s="21"/>
      <c r="C331" s="21"/>
      <c r="D331" s="60"/>
      <c r="E331" s="58"/>
      <c r="F331" s="58"/>
      <c r="G331" s="58"/>
      <c r="H331" s="58"/>
      <c r="I331" s="58"/>
      <c r="J331" s="37"/>
      <c r="K331" s="37"/>
      <c r="L331" s="59"/>
      <c r="M331" s="37"/>
      <c r="N331" s="37"/>
      <c r="P331" s="21"/>
    </row>
    <row r="332" ht="12.75" customHeight="1">
      <c r="A332" s="21"/>
      <c r="B332" s="21"/>
      <c r="C332" s="21"/>
      <c r="D332" s="60"/>
      <c r="E332" s="58"/>
      <c r="F332" s="58"/>
      <c r="G332" s="58"/>
      <c r="H332" s="58"/>
      <c r="I332" s="58"/>
      <c r="J332" s="37"/>
      <c r="K332" s="37"/>
      <c r="L332" s="59"/>
      <c r="M332" s="37"/>
      <c r="N332" s="37"/>
      <c r="P332" s="21"/>
    </row>
    <row r="333" ht="12.75" customHeight="1">
      <c r="A333" s="21"/>
      <c r="B333" s="21"/>
      <c r="C333" s="21"/>
      <c r="D333" s="60"/>
      <c r="E333" s="58"/>
      <c r="F333" s="58"/>
      <c r="G333" s="58"/>
      <c r="H333" s="58"/>
      <c r="I333" s="58"/>
      <c r="J333" s="37"/>
      <c r="K333" s="37"/>
      <c r="L333" s="59"/>
      <c r="M333" s="37"/>
      <c r="N333" s="37"/>
      <c r="P333" s="21"/>
    </row>
    <row r="334" ht="12.75" customHeight="1">
      <c r="A334" s="21"/>
      <c r="B334" s="21"/>
      <c r="C334" s="21"/>
      <c r="D334" s="60"/>
      <c r="E334" s="58"/>
      <c r="F334" s="58"/>
      <c r="G334" s="58"/>
      <c r="H334" s="58"/>
      <c r="I334" s="58"/>
      <c r="J334" s="37"/>
      <c r="K334" s="37"/>
      <c r="L334" s="59"/>
      <c r="M334" s="37"/>
      <c r="N334" s="37"/>
      <c r="P334" s="21"/>
    </row>
    <row r="335" ht="12.75" customHeight="1">
      <c r="A335" s="21"/>
      <c r="B335" s="21"/>
      <c r="C335" s="21"/>
      <c r="D335" s="60"/>
      <c r="E335" s="58"/>
      <c r="F335" s="58"/>
      <c r="G335" s="58"/>
      <c r="H335" s="58"/>
      <c r="I335" s="58"/>
      <c r="J335" s="37"/>
      <c r="K335" s="37"/>
      <c r="L335" s="59"/>
      <c r="M335" s="37"/>
      <c r="N335" s="37"/>
      <c r="P335" s="21"/>
    </row>
    <row r="336" ht="12.75" customHeight="1">
      <c r="A336" s="21"/>
      <c r="B336" s="21"/>
      <c r="C336" s="21"/>
      <c r="D336" s="60"/>
      <c r="E336" s="58"/>
      <c r="F336" s="58"/>
      <c r="G336" s="58"/>
      <c r="H336" s="58"/>
      <c r="I336" s="58"/>
      <c r="J336" s="37"/>
      <c r="K336" s="37"/>
      <c r="L336" s="59"/>
      <c r="M336" s="37"/>
      <c r="N336" s="37"/>
      <c r="P336" s="21"/>
    </row>
    <row r="337" ht="12.75" customHeight="1">
      <c r="A337" s="21"/>
      <c r="B337" s="21"/>
      <c r="C337" s="21"/>
      <c r="D337" s="60"/>
      <c r="E337" s="58"/>
      <c r="F337" s="58"/>
      <c r="G337" s="58"/>
      <c r="H337" s="58"/>
      <c r="I337" s="58"/>
      <c r="J337" s="37"/>
      <c r="K337" s="37"/>
      <c r="L337" s="59"/>
      <c r="M337" s="37"/>
      <c r="N337" s="37"/>
      <c r="P337" s="21"/>
    </row>
    <row r="338" ht="12.75" customHeight="1">
      <c r="A338" s="21"/>
      <c r="B338" s="21"/>
      <c r="C338" s="21"/>
      <c r="D338" s="60"/>
      <c r="E338" s="58"/>
      <c r="F338" s="58"/>
      <c r="G338" s="58"/>
      <c r="H338" s="58"/>
      <c r="I338" s="58"/>
      <c r="J338" s="37"/>
      <c r="K338" s="37"/>
      <c r="L338" s="59"/>
      <c r="M338" s="37"/>
      <c r="N338" s="37"/>
      <c r="P338" s="21"/>
    </row>
    <row r="339" ht="12.75" customHeight="1">
      <c r="A339" s="21"/>
      <c r="B339" s="21"/>
      <c r="C339" s="21"/>
      <c r="D339" s="60"/>
      <c r="E339" s="58"/>
      <c r="F339" s="58"/>
      <c r="G339" s="58"/>
      <c r="H339" s="58"/>
      <c r="I339" s="58"/>
      <c r="J339" s="37"/>
      <c r="K339" s="37"/>
      <c r="L339" s="59"/>
      <c r="M339" s="37"/>
      <c r="N339" s="37"/>
      <c r="P339" s="21"/>
    </row>
    <row r="340" ht="12.75" customHeight="1">
      <c r="A340" s="21"/>
      <c r="B340" s="21"/>
      <c r="C340" s="21"/>
      <c r="D340" s="60"/>
      <c r="E340" s="58"/>
      <c r="F340" s="58"/>
      <c r="G340" s="58"/>
      <c r="H340" s="58"/>
      <c r="I340" s="58"/>
      <c r="J340" s="37"/>
      <c r="K340" s="37"/>
      <c r="L340" s="59"/>
      <c r="M340" s="37"/>
      <c r="N340" s="37"/>
      <c r="P340" s="21"/>
    </row>
    <row r="341" ht="12.75" customHeight="1">
      <c r="A341" s="21"/>
      <c r="B341" s="21"/>
      <c r="C341" s="21"/>
      <c r="D341" s="60"/>
      <c r="E341" s="58"/>
      <c r="F341" s="58"/>
      <c r="G341" s="58"/>
      <c r="H341" s="58"/>
      <c r="I341" s="58"/>
      <c r="J341" s="37"/>
      <c r="K341" s="37"/>
      <c r="L341" s="59"/>
      <c r="M341" s="37"/>
      <c r="N341" s="37"/>
      <c r="P341" s="21"/>
    </row>
    <row r="342" ht="12.75" customHeight="1">
      <c r="A342" s="21"/>
      <c r="B342" s="21"/>
      <c r="C342" s="21"/>
      <c r="D342" s="60"/>
      <c r="E342" s="58"/>
      <c r="F342" s="58"/>
      <c r="G342" s="58"/>
      <c r="H342" s="58"/>
      <c r="I342" s="58"/>
      <c r="J342" s="37"/>
      <c r="K342" s="37"/>
      <c r="L342" s="59"/>
      <c r="M342" s="37"/>
      <c r="N342" s="37"/>
      <c r="P342" s="21"/>
    </row>
    <row r="343" ht="12.75" customHeight="1">
      <c r="A343" s="21"/>
      <c r="B343" s="21"/>
      <c r="C343" s="21"/>
      <c r="D343" s="60"/>
      <c r="E343" s="58"/>
      <c r="F343" s="58"/>
      <c r="G343" s="58"/>
      <c r="H343" s="58"/>
      <c r="I343" s="58"/>
      <c r="J343" s="37"/>
      <c r="K343" s="37"/>
      <c r="L343" s="59"/>
      <c r="M343" s="37"/>
      <c r="N343" s="37"/>
      <c r="P343" s="21"/>
    </row>
    <row r="344" ht="12.75" customHeight="1">
      <c r="A344" s="21"/>
      <c r="B344" s="21"/>
      <c r="C344" s="21"/>
      <c r="D344" s="60"/>
      <c r="E344" s="58"/>
      <c r="F344" s="58"/>
      <c r="G344" s="58"/>
      <c r="H344" s="58"/>
      <c r="I344" s="58"/>
      <c r="J344" s="37"/>
      <c r="K344" s="37"/>
      <c r="L344" s="59"/>
      <c r="M344" s="37"/>
      <c r="N344" s="37"/>
      <c r="P344" s="21"/>
    </row>
    <row r="345" ht="12.75" customHeight="1">
      <c r="A345" s="21"/>
      <c r="B345" s="21"/>
      <c r="C345" s="21"/>
      <c r="D345" s="60"/>
      <c r="E345" s="58"/>
      <c r="F345" s="58"/>
      <c r="G345" s="58"/>
      <c r="H345" s="58"/>
      <c r="I345" s="58"/>
      <c r="J345" s="37"/>
      <c r="K345" s="37"/>
      <c r="L345" s="59"/>
      <c r="M345" s="37"/>
      <c r="N345" s="37"/>
      <c r="P345" s="21"/>
    </row>
    <row r="346" ht="12.75" customHeight="1">
      <c r="A346" s="21"/>
      <c r="B346" s="21"/>
      <c r="C346" s="21"/>
      <c r="D346" s="60"/>
      <c r="E346" s="58"/>
      <c r="F346" s="58"/>
      <c r="G346" s="58"/>
      <c r="H346" s="58"/>
      <c r="I346" s="58"/>
      <c r="J346" s="37"/>
      <c r="K346" s="37"/>
      <c r="L346" s="59"/>
      <c r="M346" s="37"/>
      <c r="N346" s="37"/>
      <c r="P346" s="21"/>
    </row>
    <row r="347" ht="12.75" customHeight="1">
      <c r="A347" s="21"/>
      <c r="B347" s="21"/>
      <c r="C347" s="21"/>
      <c r="D347" s="60"/>
      <c r="E347" s="58"/>
      <c r="F347" s="58"/>
      <c r="G347" s="58"/>
      <c r="H347" s="58"/>
      <c r="I347" s="58"/>
      <c r="J347" s="37"/>
      <c r="K347" s="37"/>
      <c r="L347" s="59"/>
      <c r="M347" s="37"/>
      <c r="N347" s="37"/>
      <c r="P347" s="21"/>
    </row>
    <row r="348" ht="12.75" customHeight="1">
      <c r="A348" s="21"/>
      <c r="B348" s="21"/>
      <c r="C348" s="21"/>
      <c r="D348" s="60"/>
      <c r="E348" s="58"/>
      <c r="F348" s="58"/>
      <c r="G348" s="58"/>
      <c r="H348" s="58"/>
      <c r="I348" s="58"/>
      <c r="J348" s="37"/>
      <c r="K348" s="37"/>
      <c r="L348" s="59"/>
      <c r="M348" s="37"/>
      <c r="N348" s="37"/>
      <c r="P348" s="21"/>
    </row>
    <row r="349" ht="12.75" customHeight="1">
      <c r="A349" s="21"/>
      <c r="B349" s="21"/>
      <c r="C349" s="21"/>
      <c r="D349" s="60"/>
      <c r="E349" s="58"/>
      <c r="F349" s="58"/>
      <c r="G349" s="58"/>
      <c r="H349" s="58"/>
      <c r="I349" s="58"/>
      <c r="J349" s="37"/>
      <c r="K349" s="37"/>
      <c r="L349" s="59"/>
      <c r="M349" s="37"/>
      <c r="N349" s="37"/>
      <c r="P349" s="21"/>
    </row>
    <row r="350" ht="12.75" customHeight="1">
      <c r="A350" s="21"/>
      <c r="B350" s="21"/>
      <c r="C350" s="21"/>
      <c r="D350" s="60"/>
      <c r="E350" s="58"/>
      <c r="F350" s="58"/>
      <c r="G350" s="58"/>
      <c r="H350" s="58"/>
      <c r="I350" s="58"/>
      <c r="J350" s="37"/>
      <c r="K350" s="37"/>
      <c r="L350" s="59"/>
      <c r="M350" s="37"/>
      <c r="N350" s="37"/>
      <c r="P350" s="21"/>
    </row>
    <row r="351" ht="12.75" customHeight="1">
      <c r="A351" s="21"/>
      <c r="B351" s="21"/>
      <c r="C351" s="21"/>
      <c r="D351" s="60"/>
      <c r="E351" s="58"/>
      <c r="F351" s="58"/>
      <c r="G351" s="58"/>
      <c r="H351" s="58"/>
      <c r="I351" s="58"/>
      <c r="J351" s="37"/>
      <c r="K351" s="37"/>
      <c r="L351" s="59"/>
      <c r="M351" s="37"/>
      <c r="N351" s="37"/>
      <c r="P351" s="21"/>
    </row>
    <row r="352" ht="12.75" customHeight="1">
      <c r="A352" s="21"/>
      <c r="B352" s="21"/>
      <c r="C352" s="21"/>
      <c r="D352" s="60"/>
      <c r="E352" s="58"/>
      <c r="F352" s="58"/>
      <c r="G352" s="58"/>
      <c r="H352" s="58"/>
      <c r="I352" s="58"/>
      <c r="J352" s="37"/>
      <c r="K352" s="37"/>
      <c r="L352" s="59"/>
      <c r="M352" s="37"/>
      <c r="N352" s="37"/>
      <c r="P352" s="21"/>
    </row>
    <row r="353" ht="12.75" customHeight="1">
      <c r="A353" s="21"/>
      <c r="B353" s="21"/>
      <c r="C353" s="21"/>
      <c r="D353" s="60"/>
      <c r="E353" s="58"/>
      <c r="F353" s="58"/>
      <c r="G353" s="58"/>
      <c r="H353" s="58"/>
      <c r="I353" s="58"/>
      <c r="J353" s="37"/>
      <c r="K353" s="37"/>
      <c r="L353" s="59"/>
      <c r="M353" s="37"/>
      <c r="N353" s="37"/>
      <c r="P353" s="21"/>
    </row>
    <row r="354" ht="12.75" customHeight="1">
      <c r="A354" s="21"/>
      <c r="B354" s="21"/>
      <c r="C354" s="21"/>
      <c r="D354" s="60"/>
      <c r="E354" s="58"/>
      <c r="F354" s="58"/>
      <c r="G354" s="58"/>
      <c r="H354" s="58"/>
      <c r="I354" s="58"/>
      <c r="J354" s="37"/>
      <c r="K354" s="37"/>
      <c r="L354" s="59"/>
      <c r="M354" s="37"/>
      <c r="N354" s="37"/>
      <c r="P354" s="21"/>
    </row>
    <row r="355" ht="12.75" customHeight="1">
      <c r="A355" s="21"/>
      <c r="B355" s="21"/>
      <c r="C355" s="21"/>
      <c r="D355" s="60"/>
      <c r="E355" s="58"/>
      <c r="F355" s="58"/>
      <c r="G355" s="58"/>
      <c r="H355" s="58"/>
      <c r="I355" s="58"/>
      <c r="J355" s="37"/>
      <c r="K355" s="37"/>
      <c r="L355" s="59"/>
      <c r="M355" s="37"/>
      <c r="N355" s="37"/>
      <c r="P355" s="21"/>
    </row>
    <row r="356" ht="12.75" customHeight="1">
      <c r="A356" s="21"/>
      <c r="B356" s="21"/>
      <c r="C356" s="21"/>
      <c r="D356" s="60"/>
      <c r="E356" s="58"/>
      <c r="F356" s="58"/>
      <c r="G356" s="58"/>
      <c r="H356" s="58"/>
      <c r="I356" s="58"/>
      <c r="J356" s="37"/>
      <c r="K356" s="37"/>
      <c r="L356" s="59"/>
      <c r="M356" s="37"/>
      <c r="N356" s="37"/>
      <c r="P356" s="21"/>
    </row>
    <row r="357" ht="12.75" customHeight="1">
      <c r="A357" s="21"/>
      <c r="B357" s="21"/>
      <c r="C357" s="21"/>
      <c r="D357" s="60"/>
      <c r="E357" s="58"/>
      <c r="F357" s="58"/>
      <c r="G357" s="58"/>
      <c r="H357" s="58"/>
      <c r="I357" s="58"/>
      <c r="J357" s="37"/>
      <c r="K357" s="37"/>
      <c r="L357" s="59"/>
      <c r="M357" s="37"/>
      <c r="N357" s="37"/>
      <c r="P357" s="21"/>
    </row>
    <row r="358" ht="12.75" customHeight="1">
      <c r="A358" s="21"/>
      <c r="B358" s="21"/>
      <c r="C358" s="21"/>
      <c r="D358" s="60"/>
      <c r="E358" s="58"/>
      <c r="F358" s="58"/>
      <c r="G358" s="58"/>
      <c r="H358" s="58"/>
      <c r="I358" s="58"/>
      <c r="J358" s="37"/>
      <c r="K358" s="37"/>
      <c r="L358" s="59"/>
      <c r="M358" s="37"/>
      <c r="N358" s="37"/>
      <c r="P358" s="21"/>
    </row>
    <row r="359" ht="12.75" customHeight="1">
      <c r="A359" s="21"/>
      <c r="B359" s="21"/>
      <c r="C359" s="21"/>
      <c r="D359" s="60"/>
      <c r="E359" s="58"/>
      <c r="F359" s="58"/>
      <c r="G359" s="58"/>
      <c r="H359" s="58"/>
      <c r="I359" s="58"/>
      <c r="J359" s="37"/>
      <c r="K359" s="37"/>
      <c r="L359" s="59"/>
      <c r="M359" s="37"/>
      <c r="N359" s="37"/>
      <c r="P359" s="21"/>
    </row>
    <row r="360" ht="12.75" customHeight="1">
      <c r="A360" s="21"/>
      <c r="B360" s="21"/>
      <c r="C360" s="21"/>
      <c r="D360" s="60"/>
      <c r="E360" s="58"/>
      <c r="F360" s="58"/>
      <c r="G360" s="58"/>
      <c r="H360" s="58"/>
      <c r="I360" s="58"/>
      <c r="J360" s="37"/>
      <c r="K360" s="37"/>
      <c r="L360" s="59"/>
      <c r="M360" s="37"/>
      <c r="N360" s="37"/>
      <c r="P360" s="21"/>
    </row>
    <row r="361" ht="12.75" customHeight="1">
      <c r="A361" s="21"/>
      <c r="B361" s="21"/>
      <c r="C361" s="21"/>
      <c r="D361" s="60"/>
      <c r="E361" s="58"/>
      <c r="F361" s="58"/>
      <c r="G361" s="58"/>
      <c r="H361" s="58"/>
      <c r="I361" s="58"/>
      <c r="J361" s="37"/>
      <c r="K361" s="37"/>
      <c r="L361" s="59"/>
      <c r="M361" s="37"/>
      <c r="N361" s="37"/>
      <c r="P361" s="21"/>
    </row>
    <row r="362" ht="12.75" customHeight="1">
      <c r="A362" s="21"/>
      <c r="B362" s="21"/>
      <c r="C362" s="21"/>
      <c r="D362" s="60"/>
      <c r="E362" s="58"/>
      <c r="F362" s="58"/>
      <c r="G362" s="58"/>
      <c r="H362" s="58"/>
      <c r="I362" s="58"/>
      <c r="J362" s="37"/>
      <c r="K362" s="37"/>
      <c r="L362" s="59"/>
      <c r="M362" s="37"/>
      <c r="N362" s="37"/>
      <c r="P362" s="21"/>
    </row>
    <row r="363" ht="12.75" customHeight="1">
      <c r="A363" s="21"/>
      <c r="B363" s="21"/>
      <c r="C363" s="21"/>
      <c r="D363" s="60"/>
      <c r="E363" s="58"/>
      <c r="F363" s="58"/>
      <c r="G363" s="58"/>
      <c r="H363" s="58"/>
      <c r="I363" s="58"/>
      <c r="J363" s="37"/>
      <c r="K363" s="37"/>
      <c r="L363" s="59"/>
      <c r="M363" s="37"/>
      <c r="N363" s="37"/>
      <c r="P363" s="21"/>
    </row>
    <row r="364" ht="12.75" customHeight="1">
      <c r="A364" s="21"/>
      <c r="B364" s="21"/>
      <c r="C364" s="21"/>
      <c r="D364" s="60"/>
      <c r="E364" s="58"/>
      <c r="F364" s="58"/>
      <c r="G364" s="58"/>
      <c r="H364" s="58"/>
      <c r="I364" s="58"/>
      <c r="J364" s="37"/>
      <c r="K364" s="37"/>
      <c r="L364" s="59"/>
      <c r="M364" s="37"/>
      <c r="N364" s="37"/>
      <c r="P364" s="21"/>
    </row>
    <row r="365" ht="12.75" customHeight="1">
      <c r="A365" s="21"/>
      <c r="B365" s="21"/>
      <c r="C365" s="21"/>
      <c r="D365" s="60"/>
      <c r="E365" s="58"/>
      <c r="F365" s="58"/>
      <c r="G365" s="58"/>
      <c r="H365" s="58"/>
      <c r="I365" s="58"/>
      <c r="J365" s="37"/>
      <c r="K365" s="37"/>
      <c r="L365" s="59"/>
      <c r="M365" s="37"/>
      <c r="N365" s="37"/>
      <c r="P365" s="21"/>
    </row>
    <row r="366" ht="12.75" customHeight="1">
      <c r="A366" s="21"/>
      <c r="B366" s="21"/>
      <c r="C366" s="21"/>
      <c r="D366" s="60"/>
      <c r="E366" s="58"/>
      <c r="F366" s="58"/>
      <c r="G366" s="58"/>
      <c r="H366" s="58"/>
      <c r="I366" s="58"/>
      <c r="J366" s="37"/>
      <c r="K366" s="37"/>
      <c r="L366" s="59"/>
      <c r="M366" s="37"/>
      <c r="N366" s="37"/>
      <c r="P366" s="21"/>
    </row>
    <row r="367" ht="12.75" customHeight="1">
      <c r="A367" s="21"/>
      <c r="B367" s="21"/>
      <c r="C367" s="21"/>
      <c r="D367" s="60"/>
      <c r="E367" s="58"/>
      <c r="F367" s="58"/>
      <c r="G367" s="58"/>
      <c r="H367" s="58"/>
      <c r="I367" s="58"/>
      <c r="J367" s="37"/>
      <c r="K367" s="37"/>
      <c r="L367" s="59"/>
      <c r="M367" s="37"/>
      <c r="N367" s="37"/>
      <c r="P367" s="21"/>
    </row>
    <row r="368" ht="12.75" customHeight="1">
      <c r="A368" s="21"/>
      <c r="B368" s="21"/>
      <c r="C368" s="21"/>
      <c r="D368" s="60"/>
      <c r="E368" s="58"/>
      <c r="F368" s="58"/>
      <c r="G368" s="58"/>
      <c r="H368" s="58"/>
      <c r="I368" s="58"/>
      <c r="J368" s="37"/>
      <c r="K368" s="37"/>
      <c r="L368" s="59"/>
      <c r="M368" s="37"/>
      <c r="N368" s="37"/>
      <c r="P368" s="21"/>
    </row>
    <row r="369" ht="12.75" customHeight="1">
      <c r="A369" s="21"/>
      <c r="B369" s="21"/>
      <c r="C369" s="21"/>
      <c r="D369" s="60"/>
      <c r="E369" s="58"/>
      <c r="F369" s="58"/>
      <c r="G369" s="58"/>
      <c r="H369" s="58"/>
      <c r="I369" s="58"/>
      <c r="J369" s="37"/>
      <c r="K369" s="37"/>
      <c r="L369" s="59"/>
      <c r="M369" s="37"/>
      <c r="N369" s="37"/>
      <c r="P369" s="21"/>
    </row>
    <row r="370" ht="12.75" customHeight="1">
      <c r="A370" s="21"/>
      <c r="B370" s="21"/>
      <c r="C370" s="21"/>
      <c r="D370" s="60"/>
      <c r="E370" s="58"/>
      <c r="F370" s="58"/>
      <c r="G370" s="58"/>
      <c r="H370" s="58"/>
      <c r="I370" s="58"/>
      <c r="J370" s="37"/>
      <c r="K370" s="37"/>
      <c r="L370" s="59"/>
      <c r="M370" s="37"/>
      <c r="N370" s="37"/>
      <c r="P370" s="21"/>
    </row>
    <row r="371" ht="12.75" customHeight="1">
      <c r="A371" s="21"/>
      <c r="B371" s="21"/>
      <c r="C371" s="21"/>
      <c r="D371" s="60"/>
      <c r="E371" s="58"/>
      <c r="F371" s="58"/>
      <c r="G371" s="58"/>
      <c r="H371" s="58"/>
      <c r="I371" s="58"/>
      <c r="J371" s="37"/>
      <c r="K371" s="37"/>
      <c r="L371" s="59"/>
      <c r="M371" s="37"/>
      <c r="N371" s="37"/>
      <c r="P371" s="21"/>
    </row>
    <row r="372" ht="12.75" customHeight="1">
      <c r="A372" s="21"/>
      <c r="B372" s="21"/>
      <c r="C372" s="21"/>
      <c r="D372" s="60"/>
      <c r="E372" s="58"/>
      <c r="F372" s="58"/>
      <c r="G372" s="58"/>
      <c r="H372" s="58"/>
      <c r="I372" s="58"/>
      <c r="J372" s="37"/>
      <c r="K372" s="37"/>
      <c r="L372" s="59"/>
      <c r="M372" s="37"/>
      <c r="N372" s="37"/>
      <c r="P372" s="21"/>
    </row>
    <row r="373" ht="12.75" customHeight="1">
      <c r="A373" s="21"/>
      <c r="B373" s="21"/>
      <c r="C373" s="21"/>
      <c r="D373" s="60"/>
      <c r="E373" s="58"/>
      <c r="F373" s="58"/>
      <c r="G373" s="58"/>
      <c r="H373" s="58"/>
      <c r="I373" s="58"/>
      <c r="J373" s="37"/>
      <c r="K373" s="37"/>
      <c r="L373" s="59"/>
      <c r="M373" s="37"/>
      <c r="N373" s="37"/>
      <c r="P373" s="21"/>
    </row>
    <row r="374" ht="12.75" customHeight="1">
      <c r="A374" s="21"/>
      <c r="B374" s="21"/>
      <c r="C374" s="21"/>
      <c r="D374" s="60"/>
      <c r="E374" s="58"/>
      <c r="F374" s="58"/>
      <c r="G374" s="58"/>
      <c r="H374" s="58"/>
      <c r="I374" s="58"/>
      <c r="J374" s="37"/>
      <c r="K374" s="37"/>
      <c r="L374" s="59"/>
      <c r="M374" s="37"/>
      <c r="N374" s="37"/>
      <c r="P374" s="21"/>
    </row>
    <row r="375" ht="12.75" customHeight="1">
      <c r="A375" s="21"/>
      <c r="B375" s="21"/>
      <c r="C375" s="21"/>
      <c r="D375" s="60"/>
      <c r="E375" s="58"/>
      <c r="F375" s="58"/>
      <c r="G375" s="58"/>
      <c r="H375" s="58"/>
      <c r="I375" s="58"/>
      <c r="J375" s="37"/>
      <c r="K375" s="37"/>
      <c r="L375" s="59"/>
      <c r="M375" s="37"/>
      <c r="N375" s="37"/>
      <c r="P375" s="21"/>
    </row>
    <row r="376" ht="12.75" customHeight="1">
      <c r="A376" s="21"/>
      <c r="B376" s="21"/>
      <c r="C376" s="21"/>
      <c r="D376" s="60"/>
      <c r="E376" s="58"/>
      <c r="F376" s="58"/>
      <c r="G376" s="58"/>
      <c r="H376" s="58"/>
      <c r="I376" s="58"/>
      <c r="J376" s="37"/>
      <c r="K376" s="37"/>
      <c r="L376" s="59"/>
      <c r="M376" s="37"/>
      <c r="N376" s="37"/>
      <c r="P376" s="21"/>
    </row>
    <row r="377" ht="12.75" customHeight="1">
      <c r="A377" s="21"/>
      <c r="B377" s="21"/>
      <c r="C377" s="21"/>
      <c r="D377" s="60"/>
      <c r="E377" s="58"/>
      <c r="F377" s="58"/>
      <c r="G377" s="58"/>
      <c r="H377" s="58"/>
      <c r="I377" s="58"/>
      <c r="J377" s="37"/>
      <c r="K377" s="37"/>
      <c r="L377" s="59"/>
      <c r="M377" s="37"/>
      <c r="N377" s="37"/>
      <c r="P377" s="21"/>
    </row>
    <row r="378" ht="12.75" customHeight="1">
      <c r="A378" s="21"/>
      <c r="B378" s="21"/>
      <c r="C378" s="21"/>
      <c r="D378" s="60"/>
      <c r="E378" s="58"/>
      <c r="F378" s="58"/>
      <c r="G378" s="58"/>
      <c r="H378" s="58"/>
      <c r="I378" s="58"/>
      <c r="J378" s="37"/>
      <c r="K378" s="37"/>
      <c r="L378" s="59"/>
      <c r="M378" s="37"/>
      <c r="N378" s="37"/>
      <c r="P378" s="21"/>
    </row>
    <row r="379" ht="12.75" customHeight="1">
      <c r="A379" s="21"/>
      <c r="B379" s="21"/>
      <c r="C379" s="21"/>
      <c r="D379" s="60"/>
      <c r="E379" s="58"/>
      <c r="F379" s="58"/>
      <c r="G379" s="58"/>
      <c r="H379" s="58"/>
      <c r="I379" s="58"/>
      <c r="J379" s="37"/>
      <c r="K379" s="37"/>
      <c r="L379" s="59"/>
      <c r="M379" s="37"/>
      <c r="N379" s="37"/>
      <c r="P379" s="21"/>
    </row>
    <row r="380" ht="12.75" customHeight="1">
      <c r="A380" s="21"/>
      <c r="B380" s="21"/>
      <c r="C380" s="21"/>
      <c r="D380" s="60"/>
      <c r="E380" s="58"/>
      <c r="F380" s="58"/>
      <c r="G380" s="58"/>
      <c r="H380" s="58"/>
      <c r="I380" s="58"/>
      <c r="J380" s="37"/>
      <c r="K380" s="37"/>
      <c r="L380" s="59"/>
      <c r="M380" s="37"/>
      <c r="N380" s="37"/>
      <c r="P380" s="21"/>
    </row>
    <row r="381" ht="12.75" customHeight="1">
      <c r="A381" s="21"/>
      <c r="B381" s="21"/>
      <c r="C381" s="21"/>
      <c r="D381" s="60"/>
      <c r="E381" s="58"/>
      <c r="F381" s="58"/>
      <c r="G381" s="58"/>
      <c r="H381" s="58"/>
      <c r="I381" s="58"/>
      <c r="J381" s="37"/>
      <c r="K381" s="37"/>
      <c r="L381" s="59"/>
      <c r="M381" s="37"/>
      <c r="N381" s="37"/>
      <c r="P381" s="21"/>
    </row>
    <row r="382" ht="12.75" customHeight="1">
      <c r="A382" s="21"/>
      <c r="B382" s="21"/>
      <c r="C382" s="21"/>
      <c r="D382" s="60"/>
      <c r="E382" s="58"/>
      <c r="F382" s="58"/>
      <c r="G382" s="58"/>
      <c r="H382" s="58"/>
      <c r="I382" s="58"/>
      <c r="J382" s="37"/>
      <c r="K382" s="37"/>
      <c r="L382" s="59"/>
      <c r="M382" s="37"/>
      <c r="N382" s="37"/>
      <c r="P382" s="21"/>
    </row>
    <row r="383" ht="12.75" customHeight="1">
      <c r="A383" s="21"/>
      <c r="B383" s="21"/>
      <c r="C383" s="21"/>
      <c r="D383" s="60"/>
      <c r="E383" s="58"/>
      <c r="F383" s="58"/>
      <c r="G383" s="58"/>
      <c r="H383" s="58"/>
      <c r="I383" s="58"/>
      <c r="J383" s="37"/>
      <c r="K383" s="37"/>
      <c r="L383" s="59"/>
      <c r="M383" s="37"/>
      <c r="N383" s="37"/>
      <c r="P383" s="21"/>
    </row>
    <row r="384" ht="12.75" customHeight="1">
      <c r="A384" s="21"/>
      <c r="B384" s="21"/>
      <c r="C384" s="21"/>
      <c r="D384" s="60"/>
      <c r="E384" s="58"/>
      <c r="F384" s="58"/>
      <c r="G384" s="58"/>
      <c r="H384" s="58"/>
      <c r="I384" s="58"/>
      <c r="J384" s="37"/>
      <c r="K384" s="37"/>
      <c r="L384" s="59"/>
      <c r="M384" s="37"/>
      <c r="N384" s="37"/>
      <c r="P384" s="21"/>
    </row>
    <row r="385" ht="12.75" customHeight="1">
      <c r="A385" s="21"/>
      <c r="B385" s="21"/>
      <c r="C385" s="21"/>
      <c r="D385" s="60"/>
      <c r="E385" s="58"/>
      <c r="F385" s="58"/>
      <c r="G385" s="58"/>
      <c r="H385" s="58"/>
      <c r="I385" s="58"/>
      <c r="J385" s="37"/>
      <c r="K385" s="37"/>
      <c r="L385" s="59"/>
      <c r="M385" s="37"/>
      <c r="N385" s="37"/>
      <c r="P385" s="21"/>
    </row>
    <row r="386" ht="12.75" customHeight="1">
      <c r="A386" s="21"/>
      <c r="B386" s="21"/>
      <c r="C386" s="21"/>
      <c r="D386" s="60"/>
      <c r="E386" s="58"/>
      <c r="F386" s="58"/>
      <c r="G386" s="58"/>
      <c r="H386" s="58"/>
      <c r="I386" s="58"/>
      <c r="J386" s="37"/>
      <c r="K386" s="37"/>
      <c r="L386" s="59"/>
      <c r="M386" s="37"/>
      <c r="N386" s="37"/>
      <c r="P386" s="21"/>
    </row>
    <row r="387" ht="12.75" customHeight="1">
      <c r="A387" s="21"/>
      <c r="B387" s="21"/>
      <c r="C387" s="21"/>
      <c r="D387" s="60"/>
      <c r="E387" s="58"/>
      <c r="F387" s="58"/>
      <c r="G387" s="58"/>
      <c r="H387" s="58"/>
      <c r="I387" s="58"/>
      <c r="J387" s="37"/>
      <c r="K387" s="37"/>
      <c r="L387" s="59"/>
      <c r="M387" s="37"/>
      <c r="N387" s="37"/>
      <c r="P387" s="21"/>
    </row>
    <row r="388" ht="12.75" customHeight="1">
      <c r="A388" s="21"/>
      <c r="B388" s="21"/>
      <c r="C388" s="21"/>
      <c r="D388" s="60"/>
      <c r="E388" s="58"/>
      <c r="F388" s="58"/>
      <c r="G388" s="58"/>
      <c r="H388" s="58"/>
      <c r="I388" s="58"/>
      <c r="J388" s="37"/>
      <c r="K388" s="37"/>
      <c r="L388" s="59"/>
      <c r="M388" s="37"/>
      <c r="N388" s="37"/>
      <c r="P388" s="21"/>
    </row>
    <row r="389" ht="12.75" customHeight="1">
      <c r="A389" s="21"/>
      <c r="B389" s="21"/>
      <c r="C389" s="21"/>
      <c r="D389" s="60"/>
      <c r="E389" s="58"/>
      <c r="F389" s="58"/>
      <c r="G389" s="58"/>
      <c r="H389" s="58"/>
      <c r="I389" s="58"/>
      <c r="J389" s="37"/>
      <c r="K389" s="37"/>
      <c r="L389" s="59"/>
      <c r="M389" s="37"/>
      <c r="N389" s="37"/>
      <c r="P389" s="21"/>
    </row>
    <row r="390" ht="12.75" customHeight="1">
      <c r="A390" s="21"/>
      <c r="B390" s="21"/>
      <c r="C390" s="21"/>
      <c r="D390" s="60"/>
      <c r="E390" s="58"/>
      <c r="F390" s="58"/>
      <c r="G390" s="58"/>
      <c r="H390" s="58"/>
      <c r="I390" s="58"/>
      <c r="J390" s="37"/>
      <c r="K390" s="37"/>
      <c r="L390" s="59"/>
      <c r="M390" s="37"/>
      <c r="N390" s="37"/>
      <c r="P390" s="21"/>
    </row>
    <row r="391" ht="12.75" customHeight="1">
      <c r="A391" s="21"/>
      <c r="B391" s="21"/>
      <c r="C391" s="21"/>
      <c r="D391" s="60"/>
      <c r="E391" s="58"/>
      <c r="F391" s="58"/>
      <c r="G391" s="58"/>
      <c r="H391" s="58"/>
      <c r="I391" s="58"/>
      <c r="J391" s="37"/>
      <c r="K391" s="37"/>
      <c r="L391" s="59"/>
      <c r="M391" s="37"/>
      <c r="N391" s="37"/>
      <c r="P391" s="21"/>
    </row>
    <row r="392" ht="12.75" customHeight="1">
      <c r="A392" s="21"/>
      <c r="B392" s="21"/>
      <c r="C392" s="21"/>
      <c r="D392" s="60"/>
      <c r="E392" s="58"/>
      <c r="F392" s="58"/>
      <c r="G392" s="58"/>
      <c r="H392" s="58"/>
      <c r="I392" s="58"/>
      <c r="J392" s="37"/>
      <c r="K392" s="37"/>
      <c r="L392" s="59"/>
      <c r="M392" s="37"/>
      <c r="N392" s="37"/>
      <c r="P392" s="21"/>
    </row>
    <row r="393" ht="12.75" customHeight="1">
      <c r="A393" s="21"/>
      <c r="B393" s="21"/>
      <c r="C393" s="21"/>
      <c r="D393" s="60"/>
      <c r="E393" s="58"/>
      <c r="F393" s="58"/>
      <c r="G393" s="58"/>
      <c r="H393" s="58"/>
      <c r="I393" s="58"/>
      <c r="J393" s="37"/>
      <c r="K393" s="37"/>
      <c r="L393" s="59"/>
      <c r="M393" s="37"/>
      <c r="N393" s="37"/>
      <c r="P393" s="21"/>
    </row>
    <row r="394" ht="12.75" customHeight="1">
      <c r="A394" s="21"/>
      <c r="B394" s="21"/>
      <c r="C394" s="21"/>
      <c r="D394" s="60"/>
      <c r="E394" s="58"/>
      <c r="F394" s="58"/>
      <c r="G394" s="58"/>
      <c r="H394" s="58"/>
      <c r="I394" s="58"/>
      <c r="J394" s="37"/>
      <c r="K394" s="37"/>
      <c r="L394" s="59"/>
      <c r="M394" s="37"/>
      <c r="N394" s="37"/>
      <c r="P394" s="21"/>
    </row>
    <row r="395" ht="12.75" customHeight="1">
      <c r="A395" s="21"/>
      <c r="B395" s="21"/>
      <c r="C395" s="21"/>
      <c r="D395" s="60"/>
      <c r="E395" s="58"/>
      <c r="F395" s="58"/>
      <c r="G395" s="58"/>
      <c r="H395" s="58"/>
      <c r="I395" s="58"/>
      <c r="J395" s="37"/>
      <c r="K395" s="37"/>
      <c r="L395" s="59"/>
      <c r="M395" s="37"/>
      <c r="N395" s="37"/>
      <c r="P395" s="21"/>
    </row>
    <row r="396" ht="12.75" customHeight="1">
      <c r="A396" s="21"/>
      <c r="B396" s="21"/>
      <c r="C396" s="21"/>
      <c r="D396" s="60"/>
      <c r="E396" s="58"/>
      <c r="F396" s="58"/>
      <c r="G396" s="58"/>
      <c r="H396" s="58"/>
      <c r="I396" s="58"/>
      <c r="J396" s="37"/>
      <c r="K396" s="37"/>
      <c r="L396" s="59"/>
      <c r="M396" s="37"/>
      <c r="N396" s="37"/>
      <c r="P396" s="21"/>
    </row>
    <row r="397" ht="12.75" customHeight="1">
      <c r="A397" s="21"/>
      <c r="B397" s="21"/>
      <c r="C397" s="21"/>
      <c r="D397" s="60"/>
      <c r="E397" s="58"/>
      <c r="F397" s="58"/>
      <c r="G397" s="58"/>
      <c r="H397" s="58"/>
      <c r="I397" s="58"/>
      <c r="J397" s="37"/>
      <c r="K397" s="37"/>
      <c r="L397" s="59"/>
      <c r="M397" s="37"/>
      <c r="N397" s="37"/>
      <c r="P397" s="21"/>
    </row>
    <row r="398" ht="12.75" customHeight="1">
      <c r="A398" s="21"/>
      <c r="B398" s="21"/>
      <c r="C398" s="21"/>
      <c r="D398" s="60"/>
      <c r="E398" s="58"/>
      <c r="F398" s="58"/>
      <c r="G398" s="58"/>
      <c r="H398" s="58"/>
      <c r="I398" s="58"/>
      <c r="J398" s="37"/>
      <c r="K398" s="37"/>
      <c r="L398" s="59"/>
      <c r="M398" s="37"/>
      <c r="N398" s="37"/>
      <c r="P398" s="21"/>
    </row>
    <row r="399" ht="12.75" customHeight="1">
      <c r="A399" s="21"/>
      <c r="B399" s="21"/>
      <c r="C399" s="21"/>
      <c r="D399" s="60"/>
      <c r="E399" s="58"/>
      <c r="F399" s="58"/>
      <c r="G399" s="58"/>
      <c r="H399" s="58"/>
      <c r="I399" s="58"/>
      <c r="J399" s="37"/>
      <c r="K399" s="37"/>
      <c r="L399" s="59"/>
      <c r="M399" s="37"/>
      <c r="N399" s="37"/>
      <c r="P399" s="21"/>
    </row>
    <row r="400" ht="12.75" customHeight="1">
      <c r="A400" s="21"/>
      <c r="B400" s="21"/>
      <c r="C400" s="21"/>
      <c r="D400" s="60"/>
      <c r="E400" s="58"/>
      <c r="F400" s="58"/>
      <c r="G400" s="58"/>
      <c r="H400" s="58"/>
      <c r="I400" s="58"/>
      <c r="J400" s="37"/>
      <c r="K400" s="37"/>
      <c r="L400" s="59"/>
      <c r="M400" s="37"/>
      <c r="N400" s="37"/>
      <c r="P400" s="21"/>
    </row>
    <row r="401" ht="12.75" customHeight="1">
      <c r="A401" s="21"/>
      <c r="B401" s="21"/>
      <c r="C401" s="21"/>
      <c r="D401" s="60"/>
      <c r="E401" s="58"/>
      <c r="F401" s="58"/>
      <c r="G401" s="58"/>
      <c r="H401" s="58"/>
      <c r="I401" s="58"/>
      <c r="J401" s="37"/>
      <c r="K401" s="37"/>
      <c r="L401" s="59"/>
      <c r="M401" s="37"/>
      <c r="N401" s="37"/>
      <c r="P401" s="21"/>
    </row>
    <row r="402" ht="12.75" customHeight="1">
      <c r="A402" s="21"/>
      <c r="B402" s="21"/>
      <c r="C402" s="21"/>
      <c r="D402" s="60"/>
      <c r="E402" s="58"/>
      <c r="F402" s="58"/>
      <c r="G402" s="58"/>
      <c r="H402" s="58"/>
      <c r="I402" s="58"/>
      <c r="J402" s="37"/>
      <c r="K402" s="37"/>
      <c r="L402" s="59"/>
      <c r="M402" s="37"/>
      <c r="N402" s="37"/>
      <c r="P402" s="21"/>
    </row>
    <row r="403" ht="12.75" customHeight="1">
      <c r="A403" s="21"/>
      <c r="B403" s="21"/>
      <c r="C403" s="21"/>
      <c r="D403" s="60"/>
      <c r="E403" s="58"/>
      <c r="F403" s="58"/>
      <c r="G403" s="58"/>
      <c r="H403" s="58"/>
      <c r="I403" s="58"/>
      <c r="J403" s="37"/>
      <c r="K403" s="37"/>
      <c r="L403" s="59"/>
      <c r="M403" s="37"/>
      <c r="N403" s="37"/>
      <c r="P403" s="21"/>
    </row>
    <row r="404" ht="12.75" customHeight="1">
      <c r="A404" s="21"/>
      <c r="B404" s="21"/>
      <c r="C404" s="21"/>
      <c r="D404" s="60"/>
      <c r="E404" s="58"/>
      <c r="F404" s="58"/>
      <c r="G404" s="58"/>
      <c r="H404" s="58"/>
      <c r="I404" s="58"/>
      <c r="J404" s="37"/>
      <c r="K404" s="37"/>
      <c r="L404" s="59"/>
      <c r="M404" s="37"/>
      <c r="N404" s="37"/>
      <c r="P404" s="21"/>
    </row>
    <row r="405" ht="12.75" customHeight="1">
      <c r="A405" s="21"/>
      <c r="B405" s="21"/>
      <c r="C405" s="21"/>
      <c r="D405" s="60"/>
      <c r="E405" s="58"/>
      <c r="F405" s="58"/>
      <c r="G405" s="58"/>
      <c r="H405" s="58"/>
      <c r="I405" s="58"/>
      <c r="J405" s="37"/>
      <c r="K405" s="37"/>
      <c r="L405" s="59"/>
      <c r="M405" s="37"/>
      <c r="N405" s="37"/>
      <c r="P405" s="21"/>
    </row>
    <row r="406" ht="12.75" customHeight="1">
      <c r="A406" s="21"/>
      <c r="B406" s="21"/>
      <c r="C406" s="21"/>
      <c r="D406" s="60"/>
      <c r="E406" s="58"/>
      <c r="F406" s="58"/>
      <c r="G406" s="58"/>
      <c r="H406" s="58"/>
      <c r="I406" s="58"/>
      <c r="J406" s="37"/>
      <c r="K406" s="37"/>
      <c r="L406" s="59"/>
      <c r="M406" s="37"/>
      <c r="N406" s="37"/>
      <c r="P406" s="21"/>
    </row>
    <row r="407" ht="12.75" customHeight="1">
      <c r="A407" s="21"/>
      <c r="B407" s="21"/>
      <c r="C407" s="21"/>
      <c r="D407" s="60"/>
      <c r="E407" s="58"/>
      <c r="F407" s="58"/>
      <c r="G407" s="58"/>
      <c r="H407" s="58"/>
      <c r="I407" s="58"/>
      <c r="J407" s="37"/>
      <c r="K407" s="37"/>
      <c r="L407" s="59"/>
      <c r="M407" s="37"/>
      <c r="N407" s="37"/>
      <c r="P407" s="21"/>
    </row>
    <row r="408" ht="12.75" customHeight="1">
      <c r="A408" s="21"/>
      <c r="B408" s="21"/>
      <c r="C408" s="21"/>
      <c r="D408" s="60"/>
      <c r="E408" s="58"/>
      <c r="F408" s="58"/>
      <c r="G408" s="58"/>
      <c r="H408" s="58"/>
      <c r="I408" s="58"/>
      <c r="J408" s="37"/>
      <c r="K408" s="37"/>
      <c r="L408" s="59"/>
      <c r="M408" s="37"/>
      <c r="N408" s="37"/>
      <c r="P408" s="21"/>
    </row>
    <row r="409" ht="12.75" customHeight="1">
      <c r="A409" s="21"/>
      <c r="B409" s="21"/>
      <c r="C409" s="21"/>
      <c r="D409" s="60"/>
      <c r="E409" s="58"/>
      <c r="F409" s="58"/>
      <c r="G409" s="58"/>
      <c r="H409" s="58"/>
      <c r="I409" s="58"/>
      <c r="J409" s="37"/>
      <c r="K409" s="37"/>
      <c r="L409" s="59"/>
      <c r="M409" s="37"/>
      <c r="N409" s="37"/>
      <c r="P409" s="21"/>
    </row>
    <row r="410" ht="12.75" customHeight="1">
      <c r="A410" s="21"/>
      <c r="B410" s="21"/>
      <c r="C410" s="21"/>
      <c r="D410" s="60"/>
      <c r="E410" s="58"/>
      <c r="F410" s="58"/>
      <c r="G410" s="58"/>
      <c r="H410" s="58"/>
      <c r="I410" s="58"/>
      <c r="J410" s="37"/>
      <c r="K410" s="37"/>
      <c r="L410" s="59"/>
      <c r="M410" s="37"/>
      <c r="N410" s="37"/>
      <c r="P410" s="21"/>
    </row>
    <row r="411" ht="12.75" customHeight="1">
      <c r="A411" s="21"/>
      <c r="B411" s="21"/>
      <c r="C411" s="21"/>
      <c r="D411" s="60"/>
      <c r="E411" s="58"/>
      <c r="F411" s="58"/>
      <c r="G411" s="58"/>
      <c r="H411" s="58"/>
      <c r="I411" s="58"/>
      <c r="J411" s="37"/>
      <c r="K411" s="37"/>
      <c r="L411" s="59"/>
      <c r="M411" s="37"/>
      <c r="N411" s="37"/>
      <c r="P411" s="21"/>
    </row>
    <row r="412" ht="12.75" customHeight="1">
      <c r="A412" s="21"/>
      <c r="B412" s="21"/>
      <c r="C412" s="21"/>
      <c r="D412" s="60"/>
      <c r="E412" s="58"/>
      <c r="F412" s="58"/>
      <c r="G412" s="58"/>
      <c r="H412" s="58"/>
      <c r="I412" s="58"/>
      <c r="J412" s="37"/>
      <c r="K412" s="37"/>
      <c r="L412" s="59"/>
      <c r="M412" s="37"/>
      <c r="N412" s="37"/>
      <c r="P412" s="21"/>
    </row>
    <row r="413" ht="12.75" customHeight="1">
      <c r="A413" s="21"/>
      <c r="B413" s="21"/>
      <c r="C413" s="21"/>
      <c r="D413" s="60"/>
      <c r="E413" s="58"/>
      <c r="F413" s="58"/>
      <c r="G413" s="58"/>
      <c r="H413" s="58"/>
      <c r="I413" s="58"/>
      <c r="J413" s="37"/>
      <c r="K413" s="37"/>
      <c r="L413" s="59"/>
      <c r="M413" s="37"/>
      <c r="N413" s="37"/>
      <c r="P413" s="21"/>
    </row>
    <row r="414" ht="12.75" customHeight="1">
      <c r="A414" s="21"/>
      <c r="B414" s="21"/>
      <c r="C414" s="21"/>
      <c r="D414" s="60"/>
      <c r="E414" s="58"/>
      <c r="F414" s="58"/>
      <c r="G414" s="58"/>
      <c r="H414" s="58"/>
      <c r="I414" s="58"/>
      <c r="J414" s="37"/>
      <c r="K414" s="37"/>
      <c r="L414" s="59"/>
      <c r="M414" s="37"/>
      <c r="N414" s="37"/>
      <c r="P414" s="21"/>
    </row>
    <row r="415" ht="12.75" customHeight="1">
      <c r="A415" s="21"/>
      <c r="B415" s="21"/>
      <c r="C415" s="21"/>
      <c r="D415" s="60"/>
      <c r="E415" s="58"/>
      <c r="F415" s="58"/>
      <c r="G415" s="58"/>
      <c r="H415" s="58"/>
      <c r="I415" s="58"/>
      <c r="J415" s="37"/>
      <c r="K415" s="37"/>
      <c r="L415" s="59"/>
      <c r="M415" s="37"/>
      <c r="N415" s="37"/>
      <c r="P415" s="21"/>
    </row>
    <row r="416" ht="12.75" customHeight="1">
      <c r="A416" s="21"/>
      <c r="B416" s="21"/>
      <c r="C416" s="21"/>
      <c r="D416" s="60"/>
      <c r="E416" s="58"/>
      <c r="F416" s="58"/>
      <c r="G416" s="58"/>
      <c r="H416" s="58"/>
      <c r="I416" s="58"/>
      <c r="J416" s="37"/>
      <c r="K416" s="37"/>
      <c r="L416" s="59"/>
      <c r="M416" s="37"/>
      <c r="N416" s="37"/>
      <c r="P416" s="21"/>
    </row>
    <row r="417" ht="12.75" customHeight="1">
      <c r="A417" s="21"/>
      <c r="B417" s="21"/>
      <c r="C417" s="21"/>
      <c r="D417" s="60"/>
      <c r="E417" s="58"/>
      <c r="F417" s="58"/>
      <c r="G417" s="58"/>
      <c r="H417" s="58"/>
      <c r="I417" s="58"/>
      <c r="J417" s="37"/>
      <c r="K417" s="37"/>
      <c r="L417" s="59"/>
      <c r="M417" s="37"/>
      <c r="N417" s="37"/>
      <c r="P417" s="21"/>
    </row>
    <row r="418" ht="12.75" customHeight="1">
      <c r="A418" s="21"/>
      <c r="B418" s="21"/>
      <c r="C418" s="21"/>
      <c r="D418" s="60"/>
      <c r="E418" s="58"/>
      <c r="F418" s="58"/>
      <c r="G418" s="58"/>
      <c r="H418" s="58"/>
      <c r="I418" s="58"/>
      <c r="J418" s="37"/>
      <c r="K418" s="37"/>
      <c r="L418" s="59"/>
      <c r="M418" s="37"/>
      <c r="N418" s="37"/>
      <c r="P418" s="21"/>
    </row>
    <row r="419" ht="12.75" customHeight="1">
      <c r="A419" s="21"/>
      <c r="B419" s="21"/>
      <c r="C419" s="21"/>
      <c r="D419" s="60"/>
      <c r="E419" s="58"/>
      <c r="F419" s="58"/>
      <c r="G419" s="58"/>
      <c r="H419" s="58"/>
      <c r="I419" s="58"/>
      <c r="J419" s="37"/>
      <c r="K419" s="37"/>
      <c r="L419" s="59"/>
      <c r="M419" s="37"/>
      <c r="N419" s="37"/>
      <c r="P419" s="21"/>
    </row>
    <row r="420" ht="12.75" customHeight="1">
      <c r="A420" s="21"/>
      <c r="B420" s="21"/>
      <c r="C420" s="21"/>
      <c r="D420" s="60"/>
      <c r="E420" s="58"/>
      <c r="F420" s="58"/>
      <c r="G420" s="58"/>
      <c r="H420" s="58"/>
      <c r="I420" s="58"/>
      <c r="J420" s="37"/>
      <c r="K420" s="37"/>
      <c r="L420" s="59"/>
      <c r="M420" s="37"/>
      <c r="N420" s="37"/>
      <c r="P420" s="21"/>
    </row>
    <row r="421" ht="12.75" customHeight="1">
      <c r="A421" s="21"/>
      <c r="B421" s="21"/>
      <c r="C421" s="21"/>
      <c r="D421" s="60"/>
      <c r="E421" s="58"/>
      <c r="F421" s="58"/>
      <c r="G421" s="58"/>
      <c r="H421" s="58"/>
      <c r="I421" s="58"/>
      <c r="J421" s="37"/>
      <c r="K421" s="37"/>
      <c r="L421" s="59"/>
      <c r="M421" s="37"/>
      <c r="N421" s="37"/>
      <c r="P421" s="21"/>
    </row>
    <row r="422" ht="12.75" customHeight="1">
      <c r="A422" s="21"/>
      <c r="B422" s="21"/>
      <c r="C422" s="21"/>
      <c r="D422" s="60"/>
      <c r="E422" s="58"/>
      <c r="F422" s="58"/>
      <c r="G422" s="58"/>
      <c r="H422" s="58"/>
      <c r="I422" s="58"/>
      <c r="J422" s="37"/>
      <c r="K422" s="37"/>
      <c r="L422" s="59"/>
      <c r="M422" s="37"/>
      <c r="N422" s="37"/>
      <c r="P422" s="21"/>
    </row>
    <row r="423" ht="12.75" customHeight="1">
      <c r="A423" s="21"/>
      <c r="B423" s="21"/>
      <c r="C423" s="21"/>
      <c r="D423" s="60"/>
      <c r="E423" s="58"/>
      <c r="F423" s="58"/>
      <c r="G423" s="58"/>
      <c r="H423" s="58"/>
      <c r="I423" s="58"/>
      <c r="J423" s="37"/>
      <c r="K423" s="37"/>
      <c r="L423" s="59"/>
      <c r="M423" s="37"/>
      <c r="N423" s="37"/>
      <c r="P423" s="21"/>
    </row>
    <row r="424" ht="12.75" customHeight="1">
      <c r="A424" s="21"/>
      <c r="B424" s="21"/>
      <c r="C424" s="21"/>
      <c r="D424" s="60"/>
      <c r="E424" s="58"/>
      <c r="F424" s="58"/>
      <c r="G424" s="58"/>
      <c r="H424" s="58"/>
      <c r="I424" s="58"/>
      <c r="J424" s="37"/>
      <c r="K424" s="37"/>
      <c r="L424" s="59"/>
      <c r="M424" s="37"/>
      <c r="N424" s="37"/>
      <c r="P424" s="21"/>
    </row>
    <row r="425" ht="12.75" customHeight="1">
      <c r="A425" s="21"/>
      <c r="B425" s="21"/>
      <c r="C425" s="21"/>
      <c r="D425" s="60"/>
      <c r="E425" s="58"/>
      <c r="F425" s="58"/>
      <c r="G425" s="58"/>
      <c r="H425" s="58"/>
      <c r="I425" s="58"/>
      <c r="J425" s="37"/>
      <c r="K425" s="37"/>
      <c r="L425" s="59"/>
      <c r="M425" s="37"/>
      <c r="N425" s="37"/>
      <c r="P425" s="21"/>
    </row>
    <row r="426" ht="12.75" customHeight="1">
      <c r="A426" s="21"/>
      <c r="B426" s="21"/>
      <c r="C426" s="21"/>
      <c r="D426" s="60"/>
      <c r="E426" s="58"/>
      <c r="F426" s="58"/>
      <c r="G426" s="58"/>
      <c r="H426" s="58"/>
      <c r="I426" s="58"/>
      <c r="J426" s="37"/>
      <c r="K426" s="37"/>
      <c r="L426" s="59"/>
      <c r="M426" s="37"/>
      <c r="N426" s="37"/>
      <c r="P426" s="21"/>
    </row>
    <row r="427" ht="12.75" customHeight="1">
      <c r="A427" s="21"/>
      <c r="B427" s="21"/>
      <c r="C427" s="21"/>
      <c r="D427" s="60"/>
      <c r="E427" s="58"/>
      <c r="F427" s="58"/>
      <c r="G427" s="58"/>
      <c r="H427" s="58"/>
      <c r="I427" s="58"/>
      <c r="J427" s="37"/>
      <c r="K427" s="37"/>
      <c r="L427" s="59"/>
      <c r="M427" s="37"/>
      <c r="N427" s="37"/>
      <c r="P427" s="21"/>
    </row>
    <row r="428" ht="12.75" customHeight="1">
      <c r="A428" s="21"/>
      <c r="B428" s="21"/>
      <c r="C428" s="21"/>
      <c r="D428" s="60"/>
      <c r="E428" s="58"/>
      <c r="F428" s="58"/>
      <c r="G428" s="58"/>
      <c r="H428" s="58"/>
      <c r="I428" s="58"/>
      <c r="J428" s="37"/>
      <c r="K428" s="37"/>
      <c r="L428" s="59"/>
      <c r="M428" s="37"/>
      <c r="N428" s="37"/>
      <c r="P428" s="21"/>
    </row>
    <row r="429" ht="12.75" customHeight="1">
      <c r="A429" s="21"/>
      <c r="B429" s="21"/>
      <c r="C429" s="21"/>
      <c r="D429" s="60"/>
      <c r="E429" s="58"/>
      <c r="F429" s="58"/>
      <c r="G429" s="58"/>
      <c r="H429" s="58"/>
      <c r="I429" s="58"/>
      <c r="J429" s="37"/>
      <c r="K429" s="37"/>
      <c r="L429" s="59"/>
      <c r="M429" s="37"/>
      <c r="N429" s="37"/>
      <c r="P429" s="21"/>
    </row>
    <row r="430" ht="12.75" customHeight="1">
      <c r="A430" s="21"/>
      <c r="B430" s="21"/>
      <c r="C430" s="21"/>
      <c r="D430" s="60"/>
      <c r="E430" s="58"/>
      <c r="F430" s="58"/>
      <c r="G430" s="58"/>
      <c r="H430" s="58"/>
      <c r="I430" s="58"/>
      <c r="J430" s="37"/>
      <c r="K430" s="37"/>
      <c r="L430" s="59"/>
      <c r="M430" s="37"/>
      <c r="N430" s="37"/>
      <c r="P430" s="21"/>
    </row>
    <row r="431" ht="12.75" customHeight="1">
      <c r="A431" s="21"/>
      <c r="B431" s="21"/>
      <c r="C431" s="21"/>
      <c r="D431" s="60"/>
      <c r="E431" s="58"/>
      <c r="F431" s="58"/>
      <c r="G431" s="58"/>
      <c r="H431" s="58"/>
      <c r="I431" s="58"/>
      <c r="J431" s="37"/>
      <c r="K431" s="37"/>
      <c r="L431" s="59"/>
      <c r="M431" s="37"/>
      <c r="N431" s="37"/>
      <c r="P431" s="21"/>
    </row>
    <row r="432" ht="12.75" customHeight="1">
      <c r="A432" s="21"/>
      <c r="B432" s="21"/>
      <c r="C432" s="21"/>
      <c r="D432" s="60"/>
      <c r="E432" s="58"/>
      <c r="F432" s="58"/>
      <c r="G432" s="58"/>
      <c r="H432" s="58"/>
      <c r="I432" s="58"/>
      <c r="J432" s="37"/>
      <c r="K432" s="37"/>
      <c r="L432" s="59"/>
      <c r="M432" s="37"/>
      <c r="N432" s="37"/>
      <c r="P432" s="21"/>
    </row>
    <row r="433" ht="12.75" customHeight="1">
      <c r="A433" s="21"/>
      <c r="B433" s="21"/>
      <c r="C433" s="21"/>
      <c r="D433" s="60"/>
      <c r="E433" s="58"/>
      <c r="F433" s="58"/>
      <c r="G433" s="58"/>
      <c r="H433" s="58"/>
      <c r="I433" s="58"/>
      <c r="J433" s="37"/>
      <c r="K433" s="37"/>
      <c r="L433" s="59"/>
      <c r="M433" s="37"/>
      <c r="N433" s="37"/>
      <c r="P433" s="21"/>
    </row>
    <row r="434" ht="12.75" customHeight="1">
      <c r="A434" s="21"/>
      <c r="B434" s="21"/>
      <c r="C434" s="21"/>
      <c r="D434" s="60"/>
      <c r="E434" s="58"/>
      <c r="F434" s="58"/>
      <c r="G434" s="58"/>
      <c r="H434" s="58"/>
      <c r="I434" s="58"/>
      <c r="J434" s="37"/>
      <c r="K434" s="37"/>
      <c r="L434" s="59"/>
      <c r="M434" s="37"/>
      <c r="N434" s="37"/>
      <c r="P434" s="21"/>
    </row>
    <row r="435" ht="12.75" customHeight="1">
      <c r="A435" s="21"/>
      <c r="B435" s="21"/>
      <c r="C435" s="21"/>
      <c r="D435" s="60"/>
      <c r="E435" s="58"/>
      <c r="F435" s="58"/>
      <c r="G435" s="58"/>
      <c r="H435" s="58"/>
      <c r="I435" s="58"/>
      <c r="J435" s="37"/>
      <c r="K435" s="37"/>
      <c r="L435" s="59"/>
      <c r="M435" s="37"/>
      <c r="N435" s="37"/>
      <c r="P435" s="21"/>
    </row>
    <row r="436" ht="12.75" customHeight="1">
      <c r="A436" s="21"/>
      <c r="B436" s="21"/>
      <c r="C436" s="21"/>
      <c r="D436" s="60"/>
      <c r="E436" s="58"/>
      <c r="F436" s="58"/>
      <c r="G436" s="58"/>
      <c r="H436" s="58"/>
      <c r="I436" s="58"/>
      <c r="J436" s="37"/>
      <c r="K436" s="37"/>
      <c r="L436" s="59"/>
      <c r="M436" s="37"/>
      <c r="N436" s="37"/>
      <c r="P436" s="21"/>
    </row>
    <row r="437" ht="12.75" customHeight="1">
      <c r="A437" s="21"/>
      <c r="B437" s="21"/>
      <c r="C437" s="21"/>
      <c r="D437" s="60"/>
      <c r="E437" s="58"/>
      <c r="F437" s="58"/>
      <c r="G437" s="58"/>
      <c r="H437" s="58"/>
      <c r="I437" s="58"/>
      <c r="J437" s="37"/>
      <c r="K437" s="37"/>
      <c r="L437" s="59"/>
      <c r="M437" s="37"/>
      <c r="N437" s="37"/>
      <c r="P437" s="21"/>
    </row>
    <row r="438" ht="12.75" customHeight="1">
      <c r="A438" s="21"/>
      <c r="B438" s="21"/>
      <c r="C438" s="21"/>
      <c r="D438" s="60"/>
      <c r="E438" s="58"/>
      <c r="F438" s="58"/>
      <c r="G438" s="58"/>
      <c r="H438" s="58"/>
      <c r="I438" s="58"/>
      <c r="J438" s="37"/>
      <c r="K438" s="37"/>
      <c r="L438" s="59"/>
      <c r="M438" s="37"/>
      <c r="N438" s="37"/>
      <c r="P438" s="21"/>
    </row>
    <row r="439" ht="12.75" customHeight="1">
      <c r="A439" s="21"/>
      <c r="B439" s="21"/>
      <c r="C439" s="21"/>
      <c r="D439" s="60"/>
      <c r="E439" s="58"/>
      <c r="F439" s="58"/>
      <c r="G439" s="58"/>
      <c r="H439" s="58"/>
      <c r="I439" s="58"/>
      <c r="J439" s="37"/>
      <c r="K439" s="37"/>
      <c r="L439" s="59"/>
      <c r="M439" s="37"/>
      <c r="N439" s="37"/>
      <c r="P439" s="21"/>
    </row>
    <row r="440" ht="12.75" customHeight="1">
      <c r="A440" s="21"/>
      <c r="B440" s="21"/>
      <c r="C440" s="21"/>
      <c r="D440" s="60"/>
      <c r="E440" s="58"/>
      <c r="F440" s="58"/>
      <c r="G440" s="58"/>
      <c r="H440" s="58"/>
      <c r="I440" s="58"/>
      <c r="J440" s="37"/>
      <c r="K440" s="37"/>
      <c r="L440" s="59"/>
      <c r="M440" s="37"/>
      <c r="N440" s="37"/>
      <c r="P440" s="21"/>
    </row>
    <row r="441" ht="12.75" customHeight="1">
      <c r="A441" s="21"/>
      <c r="B441" s="21"/>
      <c r="C441" s="21"/>
      <c r="D441" s="60"/>
      <c r="E441" s="58"/>
      <c r="F441" s="58"/>
      <c r="G441" s="58"/>
      <c r="H441" s="58"/>
      <c r="I441" s="58"/>
      <c r="J441" s="37"/>
      <c r="K441" s="37"/>
      <c r="L441" s="59"/>
      <c r="M441" s="37"/>
      <c r="N441" s="37"/>
      <c r="P441" s="21"/>
    </row>
    <row r="442" ht="12.75" customHeight="1">
      <c r="A442" s="21"/>
      <c r="B442" s="21"/>
      <c r="C442" s="21"/>
      <c r="D442" s="60"/>
      <c r="E442" s="58"/>
      <c r="F442" s="58"/>
      <c r="G442" s="58"/>
      <c r="H442" s="58"/>
      <c r="I442" s="58"/>
      <c r="J442" s="37"/>
      <c r="K442" s="37"/>
      <c r="L442" s="59"/>
      <c r="M442" s="37"/>
      <c r="N442" s="37"/>
      <c r="P442" s="21"/>
    </row>
    <row r="443" ht="12.75" customHeight="1">
      <c r="A443" s="21"/>
      <c r="B443" s="21"/>
      <c r="C443" s="21"/>
      <c r="D443" s="60"/>
      <c r="E443" s="58"/>
      <c r="F443" s="58"/>
      <c r="G443" s="58"/>
      <c r="H443" s="58"/>
      <c r="I443" s="58"/>
      <c r="J443" s="37"/>
      <c r="K443" s="37"/>
      <c r="L443" s="59"/>
      <c r="M443" s="37"/>
      <c r="N443" s="37"/>
      <c r="P443" s="21"/>
    </row>
    <row r="444" ht="12.75" customHeight="1">
      <c r="A444" s="21"/>
      <c r="B444" s="21"/>
      <c r="C444" s="21"/>
      <c r="D444" s="60"/>
      <c r="E444" s="58"/>
      <c r="F444" s="58"/>
      <c r="G444" s="58"/>
      <c r="H444" s="58"/>
      <c r="I444" s="58"/>
      <c r="J444" s="37"/>
      <c r="K444" s="37"/>
      <c r="L444" s="59"/>
      <c r="M444" s="37"/>
      <c r="N444" s="37"/>
      <c r="P444" s="21"/>
    </row>
    <row r="445" ht="12.75" customHeight="1">
      <c r="A445" s="21"/>
      <c r="B445" s="21"/>
      <c r="C445" s="21"/>
      <c r="D445" s="60"/>
      <c r="E445" s="58"/>
      <c r="F445" s="58"/>
      <c r="G445" s="58"/>
      <c r="H445" s="58"/>
      <c r="I445" s="58"/>
      <c r="J445" s="37"/>
      <c r="K445" s="37"/>
      <c r="L445" s="59"/>
      <c r="M445" s="37"/>
      <c r="N445" s="37"/>
      <c r="P445" s="21"/>
    </row>
    <row r="446" ht="12.75" customHeight="1">
      <c r="A446" s="21"/>
      <c r="B446" s="21"/>
      <c r="C446" s="21"/>
      <c r="D446" s="60"/>
      <c r="E446" s="58"/>
      <c r="F446" s="58"/>
      <c r="G446" s="58"/>
      <c r="H446" s="58"/>
      <c r="I446" s="58"/>
      <c r="J446" s="37"/>
      <c r="K446" s="37"/>
      <c r="L446" s="59"/>
      <c r="M446" s="37"/>
      <c r="N446" s="37"/>
      <c r="P446" s="21"/>
    </row>
    <row r="447" ht="12.75" customHeight="1">
      <c r="A447" s="21"/>
      <c r="B447" s="21"/>
      <c r="C447" s="21"/>
      <c r="D447" s="60"/>
      <c r="E447" s="58"/>
      <c r="F447" s="58"/>
      <c r="G447" s="58"/>
      <c r="H447" s="58"/>
      <c r="I447" s="58"/>
      <c r="J447" s="37"/>
      <c r="K447" s="37"/>
      <c r="L447" s="59"/>
      <c r="M447" s="37"/>
      <c r="N447" s="37"/>
      <c r="P447" s="21"/>
    </row>
    <row r="448" ht="12.75" customHeight="1">
      <c r="A448" s="21"/>
      <c r="B448" s="21"/>
      <c r="C448" s="21"/>
      <c r="D448" s="60"/>
      <c r="E448" s="58"/>
      <c r="F448" s="58"/>
      <c r="G448" s="58"/>
      <c r="H448" s="58"/>
      <c r="I448" s="58"/>
      <c r="J448" s="37"/>
      <c r="K448" s="37"/>
      <c r="L448" s="59"/>
      <c r="M448" s="37"/>
      <c r="N448" s="37"/>
      <c r="P448" s="21"/>
    </row>
    <row r="449" ht="12.75" customHeight="1">
      <c r="A449" s="21"/>
      <c r="B449" s="21"/>
      <c r="C449" s="21"/>
      <c r="D449" s="60"/>
      <c r="E449" s="58"/>
      <c r="F449" s="58"/>
      <c r="G449" s="58"/>
      <c r="H449" s="58"/>
      <c r="I449" s="58"/>
      <c r="J449" s="37"/>
      <c r="K449" s="37"/>
      <c r="L449" s="59"/>
      <c r="M449" s="37"/>
      <c r="N449" s="37"/>
      <c r="P449" s="21"/>
    </row>
    <row r="450" ht="12.75" customHeight="1">
      <c r="A450" s="21"/>
      <c r="B450" s="21"/>
      <c r="C450" s="21"/>
      <c r="D450" s="60"/>
      <c r="E450" s="58"/>
      <c r="F450" s="58"/>
      <c r="G450" s="58"/>
      <c r="H450" s="58"/>
      <c r="I450" s="58"/>
      <c r="J450" s="37"/>
      <c r="K450" s="37"/>
      <c r="L450" s="59"/>
      <c r="M450" s="37"/>
      <c r="N450" s="37"/>
      <c r="P450" s="21"/>
    </row>
    <row r="451" ht="12.75" customHeight="1">
      <c r="A451" s="21"/>
      <c r="B451" s="21"/>
      <c r="C451" s="21"/>
      <c r="D451" s="60"/>
      <c r="E451" s="58"/>
      <c r="F451" s="58"/>
      <c r="G451" s="58"/>
      <c r="H451" s="58"/>
      <c r="I451" s="58"/>
      <c r="J451" s="37"/>
      <c r="K451" s="37"/>
      <c r="L451" s="59"/>
      <c r="M451" s="37"/>
      <c r="N451" s="37"/>
      <c r="P451" s="21"/>
    </row>
    <row r="452" ht="12.75" customHeight="1">
      <c r="A452" s="21"/>
      <c r="B452" s="21"/>
      <c r="C452" s="21"/>
      <c r="D452" s="60"/>
      <c r="E452" s="58"/>
      <c r="F452" s="58"/>
      <c r="G452" s="58"/>
      <c r="H452" s="58"/>
      <c r="I452" s="58"/>
      <c r="J452" s="37"/>
      <c r="K452" s="37"/>
      <c r="L452" s="59"/>
      <c r="M452" s="37"/>
      <c r="N452" s="37"/>
      <c r="P452" s="21"/>
    </row>
    <row r="453" ht="12.75" customHeight="1">
      <c r="A453" s="21"/>
      <c r="B453" s="21"/>
      <c r="C453" s="21"/>
      <c r="D453" s="60"/>
      <c r="E453" s="58"/>
      <c r="F453" s="58"/>
      <c r="G453" s="58"/>
      <c r="H453" s="58"/>
      <c r="I453" s="58"/>
      <c r="J453" s="37"/>
      <c r="K453" s="37"/>
      <c r="L453" s="59"/>
      <c r="M453" s="37"/>
      <c r="N453" s="37"/>
      <c r="P453" s="21"/>
    </row>
    <row r="454" ht="12.75" customHeight="1">
      <c r="A454" s="21"/>
      <c r="B454" s="21"/>
      <c r="C454" s="21"/>
      <c r="D454" s="60"/>
      <c r="E454" s="58"/>
      <c r="F454" s="58"/>
      <c r="G454" s="58"/>
      <c r="H454" s="58"/>
      <c r="I454" s="58"/>
      <c r="J454" s="37"/>
      <c r="K454" s="37"/>
      <c r="L454" s="59"/>
      <c r="M454" s="37"/>
      <c r="N454" s="37"/>
      <c r="P454" s="21"/>
    </row>
    <row r="455" ht="12.75" customHeight="1">
      <c r="A455" s="21"/>
      <c r="B455" s="21"/>
      <c r="C455" s="21"/>
      <c r="D455" s="60"/>
      <c r="E455" s="58"/>
      <c r="F455" s="58"/>
      <c r="G455" s="58"/>
      <c r="H455" s="58"/>
      <c r="I455" s="58"/>
      <c r="J455" s="37"/>
      <c r="K455" s="37"/>
      <c r="L455" s="59"/>
      <c r="M455" s="37"/>
      <c r="N455" s="37"/>
      <c r="P455" s="21"/>
    </row>
    <row r="456" ht="12.75" customHeight="1">
      <c r="A456" s="21"/>
      <c r="B456" s="21"/>
      <c r="C456" s="21"/>
      <c r="D456" s="60"/>
      <c r="E456" s="58"/>
      <c r="F456" s="58"/>
      <c r="G456" s="58"/>
      <c r="H456" s="58"/>
      <c r="I456" s="58"/>
      <c r="J456" s="37"/>
      <c r="K456" s="37"/>
      <c r="L456" s="59"/>
      <c r="M456" s="37"/>
      <c r="N456" s="37"/>
      <c r="P456" s="21"/>
    </row>
    <row r="457" ht="12.75" customHeight="1">
      <c r="A457" s="21"/>
      <c r="B457" s="21"/>
      <c r="C457" s="21"/>
      <c r="D457" s="60"/>
      <c r="E457" s="58"/>
      <c r="F457" s="58"/>
      <c r="G457" s="58"/>
      <c r="H457" s="58"/>
      <c r="I457" s="58"/>
      <c r="J457" s="37"/>
      <c r="K457" s="37"/>
      <c r="L457" s="59"/>
      <c r="M457" s="37"/>
      <c r="N457" s="37"/>
      <c r="P457" s="21"/>
    </row>
    <row r="458" ht="12.75" customHeight="1">
      <c r="A458" s="21"/>
      <c r="B458" s="21"/>
      <c r="C458" s="21"/>
      <c r="D458" s="60"/>
      <c r="E458" s="58"/>
      <c r="F458" s="58"/>
      <c r="G458" s="58"/>
      <c r="H458" s="58"/>
      <c r="I458" s="58"/>
      <c r="J458" s="37"/>
      <c r="K458" s="37"/>
      <c r="L458" s="59"/>
      <c r="M458" s="37"/>
      <c r="N458" s="37"/>
      <c r="P458" s="21"/>
    </row>
    <row r="459" ht="12.75" customHeight="1">
      <c r="A459" s="21"/>
      <c r="B459" s="21"/>
      <c r="C459" s="21"/>
      <c r="D459" s="60"/>
      <c r="E459" s="58"/>
      <c r="F459" s="58"/>
      <c r="G459" s="58"/>
      <c r="H459" s="58"/>
      <c r="I459" s="58"/>
      <c r="J459" s="37"/>
      <c r="K459" s="37"/>
      <c r="L459" s="59"/>
      <c r="M459" s="37"/>
      <c r="N459" s="37"/>
      <c r="P459" s="21"/>
    </row>
    <row r="460" ht="12.75" customHeight="1">
      <c r="A460" s="21"/>
      <c r="B460" s="21"/>
      <c r="C460" s="21"/>
      <c r="D460" s="60"/>
      <c r="E460" s="58"/>
      <c r="F460" s="58"/>
      <c r="G460" s="58"/>
      <c r="H460" s="58"/>
      <c r="I460" s="58"/>
      <c r="J460" s="37"/>
      <c r="K460" s="37"/>
      <c r="L460" s="59"/>
      <c r="M460" s="37"/>
      <c r="N460" s="37"/>
      <c r="P460" s="21"/>
    </row>
    <row r="461" ht="12.75" customHeight="1">
      <c r="A461" s="21"/>
      <c r="B461" s="21"/>
      <c r="C461" s="21"/>
      <c r="D461" s="60"/>
      <c r="E461" s="58"/>
      <c r="F461" s="58"/>
      <c r="G461" s="58"/>
      <c r="H461" s="58"/>
      <c r="I461" s="58"/>
      <c r="J461" s="37"/>
      <c r="K461" s="37"/>
      <c r="L461" s="59"/>
      <c r="M461" s="37"/>
      <c r="N461" s="37"/>
      <c r="P461" s="21"/>
    </row>
    <row r="462" ht="12.75" customHeight="1">
      <c r="A462" s="21"/>
      <c r="B462" s="21"/>
      <c r="C462" s="21"/>
      <c r="D462" s="60"/>
      <c r="E462" s="58"/>
      <c r="F462" s="58"/>
      <c r="G462" s="58"/>
      <c r="H462" s="58"/>
      <c r="I462" s="58"/>
      <c r="J462" s="37"/>
      <c r="K462" s="37"/>
      <c r="L462" s="59"/>
      <c r="M462" s="37"/>
      <c r="N462" s="37"/>
      <c r="P462" s="21"/>
    </row>
    <row r="463" ht="12.75" customHeight="1">
      <c r="A463" s="21"/>
      <c r="B463" s="21"/>
      <c r="C463" s="21"/>
      <c r="D463" s="60"/>
      <c r="E463" s="58"/>
      <c r="F463" s="58"/>
      <c r="G463" s="58"/>
      <c r="H463" s="58"/>
      <c r="I463" s="58"/>
      <c r="J463" s="37"/>
      <c r="K463" s="37"/>
      <c r="L463" s="59"/>
      <c r="M463" s="37"/>
      <c r="N463" s="37"/>
      <c r="P463" s="21"/>
    </row>
    <row r="464" ht="12.75" customHeight="1">
      <c r="A464" s="21"/>
      <c r="B464" s="21"/>
      <c r="C464" s="21"/>
      <c r="D464" s="60"/>
      <c r="E464" s="58"/>
      <c r="F464" s="58"/>
      <c r="G464" s="58"/>
      <c r="H464" s="58"/>
      <c r="I464" s="58"/>
      <c r="J464" s="37"/>
      <c r="K464" s="37"/>
      <c r="L464" s="59"/>
      <c r="M464" s="37"/>
      <c r="N464" s="37"/>
      <c r="P464" s="21"/>
    </row>
    <row r="465" ht="12.75" customHeight="1">
      <c r="A465" s="21"/>
      <c r="B465" s="21"/>
      <c r="C465" s="21"/>
      <c r="D465" s="60"/>
      <c r="E465" s="58"/>
      <c r="F465" s="58"/>
      <c r="G465" s="58"/>
      <c r="H465" s="58"/>
      <c r="I465" s="58"/>
      <c r="J465" s="37"/>
      <c r="K465" s="37"/>
      <c r="L465" s="59"/>
      <c r="M465" s="37"/>
      <c r="N465" s="37"/>
      <c r="P465" s="21"/>
    </row>
    <row r="466" ht="12.75" customHeight="1">
      <c r="A466" s="21"/>
      <c r="B466" s="21"/>
      <c r="C466" s="21"/>
      <c r="D466" s="60"/>
      <c r="E466" s="58"/>
      <c r="F466" s="58"/>
      <c r="G466" s="58"/>
      <c r="H466" s="58"/>
      <c r="I466" s="58"/>
      <c r="J466" s="37"/>
      <c r="K466" s="37"/>
      <c r="L466" s="59"/>
      <c r="M466" s="37"/>
      <c r="N466" s="37"/>
      <c r="P466" s="21"/>
    </row>
    <row r="467" ht="12.75" customHeight="1">
      <c r="A467" s="21"/>
      <c r="B467" s="21"/>
      <c r="C467" s="21"/>
      <c r="D467" s="60"/>
      <c r="E467" s="58"/>
      <c r="F467" s="58"/>
      <c r="G467" s="58"/>
      <c r="H467" s="58"/>
      <c r="I467" s="58"/>
      <c r="J467" s="37"/>
      <c r="K467" s="37"/>
      <c r="L467" s="59"/>
      <c r="M467" s="37"/>
      <c r="N467" s="37"/>
      <c r="P467" s="21"/>
    </row>
    <row r="468" ht="12.75" customHeight="1">
      <c r="A468" s="21"/>
      <c r="B468" s="21"/>
      <c r="C468" s="21"/>
      <c r="D468" s="60"/>
      <c r="E468" s="58"/>
      <c r="F468" s="58"/>
      <c r="G468" s="58"/>
      <c r="H468" s="58"/>
      <c r="I468" s="58"/>
      <c r="J468" s="37"/>
      <c r="K468" s="37"/>
      <c r="L468" s="59"/>
      <c r="M468" s="37"/>
      <c r="N468" s="37"/>
      <c r="P468" s="21"/>
    </row>
    <row r="469" ht="12.75" customHeight="1">
      <c r="A469" s="21"/>
      <c r="B469" s="21"/>
      <c r="C469" s="21"/>
      <c r="D469" s="60"/>
      <c r="E469" s="58"/>
      <c r="F469" s="58"/>
      <c r="G469" s="58"/>
      <c r="H469" s="58"/>
      <c r="I469" s="58"/>
      <c r="J469" s="37"/>
      <c r="K469" s="37"/>
      <c r="L469" s="59"/>
      <c r="M469" s="37"/>
      <c r="N469" s="37"/>
      <c r="P469" s="21"/>
    </row>
    <row r="470" ht="12.75" customHeight="1">
      <c r="A470" s="21"/>
      <c r="B470" s="21"/>
      <c r="C470" s="21"/>
      <c r="D470" s="60"/>
      <c r="E470" s="58"/>
      <c r="F470" s="58"/>
      <c r="G470" s="58"/>
      <c r="H470" s="58"/>
      <c r="I470" s="58"/>
      <c r="J470" s="37"/>
      <c r="K470" s="37"/>
      <c r="L470" s="59"/>
      <c r="M470" s="37"/>
      <c r="N470" s="37"/>
      <c r="P470" s="21"/>
    </row>
    <row r="471" ht="12.75" customHeight="1">
      <c r="A471" s="21"/>
      <c r="B471" s="21"/>
      <c r="C471" s="21"/>
      <c r="D471" s="60"/>
      <c r="E471" s="58"/>
      <c r="F471" s="58"/>
      <c r="G471" s="58"/>
      <c r="H471" s="58"/>
      <c r="I471" s="58"/>
      <c r="J471" s="37"/>
      <c r="K471" s="37"/>
      <c r="L471" s="59"/>
      <c r="M471" s="37"/>
      <c r="N471" s="37"/>
      <c r="P471" s="21"/>
    </row>
    <row r="472" ht="12.75" customHeight="1">
      <c r="A472" s="21"/>
      <c r="B472" s="21"/>
      <c r="C472" s="21"/>
      <c r="D472" s="60"/>
      <c r="E472" s="58"/>
      <c r="F472" s="58"/>
      <c r="G472" s="58"/>
      <c r="H472" s="58"/>
      <c r="I472" s="58"/>
      <c r="J472" s="37"/>
      <c r="K472" s="37"/>
      <c r="L472" s="59"/>
      <c r="M472" s="37"/>
      <c r="N472" s="37"/>
      <c r="P472" s="21"/>
    </row>
    <row r="473" ht="12.75" customHeight="1">
      <c r="A473" s="21"/>
      <c r="B473" s="21"/>
      <c r="C473" s="21"/>
      <c r="D473" s="60"/>
      <c r="E473" s="58"/>
      <c r="F473" s="58"/>
      <c r="G473" s="58"/>
      <c r="H473" s="58"/>
      <c r="I473" s="58"/>
      <c r="J473" s="37"/>
      <c r="K473" s="37"/>
      <c r="L473" s="59"/>
      <c r="M473" s="37"/>
      <c r="N473" s="37"/>
      <c r="P473" s="21"/>
    </row>
    <row r="474" ht="12.75" customHeight="1">
      <c r="A474" s="21"/>
      <c r="B474" s="21"/>
      <c r="C474" s="21"/>
      <c r="D474" s="60"/>
      <c r="E474" s="58"/>
      <c r="F474" s="58"/>
      <c r="G474" s="58"/>
      <c r="H474" s="58"/>
      <c r="I474" s="58"/>
      <c r="J474" s="37"/>
      <c r="K474" s="37"/>
      <c r="L474" s="59"/>
      <c r="M474" s="37"/>
      <c r="N474" s="37"/>
      <c r="P474" s="21"/>
    </row>
    <row r="475" ht="12.75" customHeight="1">
      <c r="A475" s="21"/>
      <c r="B475" s="21"/>
      <c r="C475" s="21"/>
      <c r="D475" s="60"/>
      <c r="E475" s="58"/>
      <c r="F475" s="58"/>
      <c r="G475" s="58"/>
      <c r="H475" s="58"/>
      <c r="I475" s="58"/>
      <c r="J475" s="37"/>
      <c r="K475" s="37"/>
      <c r="L475" s="59"/>
      <c r="M475" s="37"/>
      <c r="N475" s="37"/>
      <c r="P475" s="21"/>
    </row>
    <row r="476" ht="12.75" customHeight="1">
      <c r="A476" s="21"/>
      <c r="B476" s="21"/>
      <c r="C476" s="21"/>
      <c r="D476" s="60"/>
      <c r="E476" s="58"/>
      <c r="F476" s="58"/>
      <c r="G476" s="58"/>
      <c r="H476" s="58"/>
      <c r="I476" s="58"/>
      <c r="J476" s="37"/>
      <c r="K476" s="37"/>
      <c r="L476" s="59"/>
      <c r="M476" s="37"/>
      <c r="N476" s="37"/>
      <c r="P476" s="21"/>
    </row>
    <row r="477" ht="12.75" customHeight="1">
      <c r="A477" s="21"/>
      <c r="B477" s="21"/>
      <c r="C477" s="21"/>
      <c r="D477" s="60"/>
      <c r="E477" s="58"/>
      <c r="F477" s="58"/>
      <c r="G477" s="58"/>
      <c r="H477" s="58"/>
      <c r="I477" s="58"/>
      <c r="J477" s="37"/>
      <c r="K477" s="37"/>
      <c r="L477" s="59"/>
      <c r="M477" s="37"/>
      <c r="N477" s="37"/>
      <c r="P477" s="21"/>
    </row>
    <row r="478" ht="12.75" customHeight="1">
      <c r="A478" s="21"/>
      <c r="B478" s="21"/>
      <c r="C478" s="21"/>
      <c r="D478" s="60"/>
      <c r="E478" s="58"/>
      <c r="F478" s="58"/>
      <c r="G478" s="58"/>
      <c r="H478" s="58"/>
      <c r="I478" s="58"/>
      <c r="J478" s="37"/>
      <c r="K478" s="37"/>
      <c r="L478" s="59"/>
      <c r="M478" s="37"/>
      <c r="N478" s="37"/>
      <c r="P478" s="21"/>
    </row>
    <row r="479" ht="12.75" customHeight="1">
      <c r="A479" s="21"/>
      <c r="B479" s="21"/>
      <c r="C479" s="21"/>
      <c r="D479" s="60"/>
      <c r="E479" s="58"/>
      <c r="F479" s="58"/>
      <c r="G479" s="58"/>
      <c r="H479" s="58"/>
      <c r="I479" s="58"/>
      <c r="J479" s="37"/>
      <c r="K479" s="37"/>
      <c r="L479" s="59"/>
      <c r="M479" s="37"/>
      <c r="N479" s="37"/>
      <c r="P479" s="21"/>
    </row>
    <row r="480" ht="12.75" customHeight="1">
      <c r="A480" s="21"/>
      <c r="B480" s="21"/>
      <c r="C480" s="21"/>
      <c r="D480" s="60"/>
      <c r="E480" s="58"/>
      <c r="F480" s="58"/>
      <c r="G480" s="58"/>
      <c r="H480" s="58"/>
      <c r="I480" s="58"/>
      <c r="J480" s="37"/>
      <c r="K480" s="37"/>
      <c r="L480" s="59"/>
      <c r="M480" s="37"/>
      <c r="N480" s="37"/>
      <c r="P480" s="21"/>
    </row>
    <row r="481" ht="12.75" customHeight="1">
      <c r="A481" s="21"/>
      <c r="B481" s="21"/>
      <c r="C481" s="21"/>
      <c r="D481" s="60"/>
      <c r="E481" s="58"/>
      <c r="F481" s="58"/>
      <c r="G481" s="58"/>
      <c r="H481" s="58"/>
      <c r="I481" s="58"/>
      <c r="J481" s="37"/>
      <c r="K481" s="37"/>
      <c r="L481" s="59"/>
      <c r="M481" s="37"/>
      <c r="N481" s="37"/>
      <c r="P481" s="21"/>
    </row>
    <row r="482" ht="12.75" customHeight="1">
      <c r="A482" s="21"/>
      <c r="B482" s="21"/>
      <c r="C482" s="21"/>
      <c r="D482" s="60"/>
      <c r="E482" s="58"/>
      <c r="F482" s="58"/>
      <c r="G482" s="58"/>
      <c r="H482" s="58"/>
      <c r="I482" s="58"/>
      <c r="J482" s="37"/>
      <c r="K482" s="37"/>
      <c r="L482" s="59"/>
      <c r="M482" s="37"/>
      <c r="N482" s="37"/>
      <c r="P482" s="21"/>
    </row>
    <row r="483" ht="12.75" customHeight="1">
      <c r="A483" s="21"/>
      <c r="B483" s="21"/>
      <c r="C483" s="21"/>
      <c r="D483" s="60"/>
      <c r="E483" s="58"/>
      <c r="F483" s="58"/>
      <c r="G483" s="58"/>
      <c r="H483" s="58"/>
      <c r="I483" s="58"/>
      <c r="J483" s="37"/>
      <c r="K483" s="37"/>
      <c r="L483" s="59"/>
      <c r="M483" s="37"/>
      <c r="N483" s="37"/>
      <c r="P483" s="21"/>
    </row>
    <row r="484" ht="12.75" customHeight="1">
      <c r="A484" s="21"/>
      <c r="B484" s="21"/>
      <c r="C484" s="21"/>
      <c r="D484" s="60"/>
      <c r="E484" s="58"/>
      <c r="F484" s="58"/>
      <c r="G484" s="58"/>
      <c r="H484" s="58"/>
      <c r="I484" s="58"/>
      <c r="J484" s="37"/>
      <c r="K484" s="37"/>
      <c r="L484" s="59"/>
      <c r="M484" s="37"/>
      <c r="N484" s="37"/>
      <c r="P484" s="21"/>
    </row>
    <row r="485" ht="12.75" customHeight="1">
      <c r="A485" s="21"/>
      <c r="B485" s="21"/>
      <c r="C485" s="21"/>
      <c r="D485" s="60"/>
      <c r="E485" s="58"/>
      <c r="F485" s="58"/>
      <c r="G485" s="58"/>
      <c r="H485" s="58"/>
      <c r="I485" s="58"/>
      <c r="J485" s="37"/>
      <c r="K485" s="37"/>
      <c r="L485" s="59"/>
      <c r="M485" s="37"/>
      <c r="N485" s="37"/>
      <c r="P485" s="21"/>
    </row>
    <row r="486" ht="12.75" customHeight="1">
      <c r="A486" s="21"/>
      <c r="B486" s="21"/>
      <c r="C486" s="21"/>
      <c r="D486" s="60"/>
      <c r="E486" s="58"/>
      <c r="F486" s="58"/>
      <c r="G486" s="58"/>
      <c r="H486" s="58"/>
      <c r="I486" s="58"/>
      <c r="J486" s="37"/>
      <c r="K486" s="37"/>
      <c r="L486" s="59"/>
      <c r="M486" s="37"/>
      <c r="N486" s="37"/>
      <c r="P486" s="21"/>
    </row>
    <row r="487" ht="12.75" customHeight="1">
      <c r="A487" s="21"/>
      <c r="B487" s="21"/>
      <c r="C487" s="21"/>
      <c r="D487" s="60"/>
      <c r="E487" s="58"/>
      <c r="F487" s="58"/>
      <c r="G487" s="58"/>
      <c r="H487" s="58"/>
      <c r="I487" s="58"/>
      <c r="J487" s="37"/>
      <c r="K487" s="37"/>
      <c r="L487" s="59"/>
      <c r="M487" s="37"/>
      <c r="N487" s="37"/>
      <c r="P487" s="21"/>
    </row>
    <row r="488" ht="12.75" customHeight="1">
      <c r="A488" s="21"/>
      <c r="B488" s="21"/>
      <c r="C488" s="21"/>
      <c r="D488" s="60"/>
      <c r="E488" s="58"/>
      <c r="F488" s="58"/>
      <c r="G488" s="58"/>
      <c r="H488" s="58"/>
      <c r="I488" s="58"/>
      <c r="J488" s="37"/>
      <c r="K488" s="37"/>
      <c r="L488" s="59"/>
      <c r="M488" s="37"/>
      <c r="N488" s="37"/>
      <c r="P488" s="21"/>
    </row>
    <row r="489" ht="12.75" customHeight="1">
      <c r="A489" s="21"/>
      <c r="B489" s="21"/>
      <c r="C489" s="21"/>
      <c r="D489" s="60"/>
      <c r="E489" s="58"/>
      <c r="F489" s="58"/>
      <c r="G489" s="58"/>
      <c r="H489" s="58"/>
      <c r="I489" s="58"/>
      <c r="J489" s="37"/>
      <c r="K489" s="37"/>
      <c r="L489" s="59"/>
      <c r="M489" s="37"/>
      <c r="N489" s="37"/>
      <c r="P489" s="21"/>
    </row>
    <row r="490" ht="12.75" customHeight="1">
      <c r="A490" s="21"/>
      <c r="B490" s="21"/>
      <c r="C490" s="21"/>
      <c r="D490" s="60"/>
      <c r="E490" s="58"/>
      <c r="F490" s="58"/>
      <c r="G490" s="58"/>
      <c r="H490" s="58"/>
      <c r="I490" s="58"/>
      <c r="J490" s="37"/>
      <c r="K490" s="37"/>
      <c r="L490" s="59"/>
      <c r="M490" s="37"/>
      <c r="N490" s="37"/>
      <c r="P490" s="21"/>
    </row>
    <row r="491" ht="12.75" customHeight="1">
      <c r="A491" s="21"/>
      <c r="B491" s="21"/>
      <c r="C491" s="21"/>
      <c r="D491" s="60"/>
      <c r="E491" s="58"/>
      <c r="F491" s="58"/>
      <c r="G491" s="58"/>
      <c r="H491" s="58"/>
      <c r="I491" s="58"/>
      <c r="J491" s="37"/>
      <c r="K491" s="37"/>
      <c r="L491" s="59"/>
      <c r="M491" s="37"/>
      <c r="N491" s="37"/>
      <c r="P491" s="21"/>
    </row>
    <row r="492" ht="12.75" customHeight="1">
      <c r="A492" s="21"/>
      <c r="B492" s="21"/>
      <c r="C492" s="21"/>
      <c r="D492" s="60"/>
      <c r="E492" s="58"/>
      <c r="F492" s="58"/>
      <c r="G492" s="58"/>
      <c r="H492" s="58"/>
      <c r="I492" s="58"/>
      <c r="J492" s="37"/>
      <c r="K492" s="37"/>
      <c r="L492" s="59"/>
      <c r="M492" s="37"/>
      <c r="N492" s="37"/>
      <c r="P492" s="21"/>
    </row>
    <row r="493" ht="12.75" customHeight="1">
      <c r="A493" s="21"/>
      <c r="B493" s="21"/>
      <c r="C493" s="21"/>
      <c r="D493" s="60"/>
      <c r="E493" s="58"/>
      <c r="F493" s="58"/>
      <c r="G493" s="58"/>
      <c r="H493" s="58"/>
      <c r="I493" s="58"/>
      <c r="J493" s="37"/>
      <c r="K493" s="37"/>
      <c r="L493" s="59"/>
      <c r="M493" s="37"/>
      <c r="N493" s="37"/>
      <c r="P493" s="21"/>
    </row>
    <row r="494" ht="12.75" customHeight="1">
      <c r="A494" s="21"/>
      <c r="B494" s="21"/>
      <c r="C494" s="21"/>
      <c r="D494" s="60"/>
      <c r="E494" s="58"/>
      <c r="F494" s="58"/>
      <c r="G494" s="58"/>
      <c r="H494" s="58"/>
      <c r="I494" s="58"/>
      <c r="J494" s="37"/>
      <c r="K494" s="37"/>
      <c r="L494" s="59"/>
      <c r="M494" s="37"/>
      <c r="N494" s="37"/>
      <c r="P494" s="21"/>
    </row>
    <row r="495" ht="12.75" customHeight="1">
      <c r="A495" s="21"/>
      <c r="B495" s="21"/>
      <c r="C495" s="21"/>
      <c r="D495" s="60"/>
      <c r="E495" s="58"/>
      <c r="F495" s="58"/>
      <c r="G495" s="58"/>
      <c r="H495" s="58"/>
      <c r="I495" s="58"/>
      <c r="J495" s="37"/>
      <c r="K495" s="37"/>
      <c r="L495" s="59"/>
      <c r="M495" s="37"/>
      <c r="N495" s="37"/>
      <c r="P495" s="21"/>
    </row>
    <row r="496" ht="12.75" customHeight="1">
      <c r="A496" s="21"/>
      <c r="B496" s="21"/>
      <c r="C496" s="21"/>
      <c r="D496" s="60"/>
      <c r="E496" s="58"/>
      <c r="F496" s="58"/>
      <c r="G496" s="58"/>
      <c r="H496" s="58"/>
      <c r="I496" s="58"/>
      <c r="J496" s="37"/>
      <c r="K496" s="37"/>
      <c r="L496" s="59"/>
      <c r="M496" s="37"/>
      <c r="N496" s="37"/>
      <c r="P496" s="21"/>
    </row>
    <row r="497" ht="12.75" customHeight="1">
      <c r="A497" s="21"/>
      <c r="B497" s="21"/>
      <c r="C497" s="21"/>
      <c r="D497" s="60"/>
      <c r="E497" s="58"/>
      <c r="F497" s="58"/>
      <c r="G497" s="58"/>
      <c r="H497" s="58"/>
      <c r="I497" s="58"/>
      <c r="J497" s="37"/>
      <c r="K497" s="37"/>
      <c r="L497" s="59"/>
      <c r="M497" s="37"/>
      <c r="N497" s="37"/>
      <c r="P497" s="21"/>
    </row>
    <row r="498" ht="12.75" customHeight="1">
      <c r="A498" s="21"/>
      <c r="B498" s="21"/>
      <c r="C498" s="21"/>
      <c r="D498" s="60"/>
      <c r="E498" s="58"/>
      <c r="F498" s="58"/>
      <c r="G498" s="58"/>
      <c r="H498" s="58"/>
      <c r="I498" s="58"/>
      <c r="J498" s="37"/>
      <c r="K498" s="37"/>
      <c r="L498" s="59"/>
      <c r="M498" s="37"/>
      <c r="N498" s="37"/>
      <c r="P498" s="21"/>
    </row>
    <row r="499" ht="12.75" customHeight="1">
      <c r="A499" s="21"/>
      <c r="B499" s="21"/>
      <c r="C499" s="21"/>
      <c r="D499" s="60"/>
      <c r="E499" s="58"/>
      <c r="F499" s="58"/>
      <c r="G499" s="58"/>
      <c r="H499" s="58"/>
      <c r="I499" s="58"/>
      <c r="J499" s="37"/>
      <c r="K499" s="37"/>
      <c r="L499" s="59"/>
      <c r="M499" s="37"/>
      <c r="N499" s="37"/>
      <c r="P499" s="21"/>
    </row>
    <row r="500" ht="12.75" customHeight="1">
      <c r="A500" s="21"/>
      <c r="B500" s="21"/>
      <c r="C500" s="21"/>
      <c r="D500" s="60"/>
      <c r="E500" s="58"/>
      <c r="F500" s="58"/>
      <c r="G500" s="58"/>
      <c r="H500" s="58"/>
      <c r="I500" s="58"/>
      <c r="J500" s="37"/>
      <c r="K500" s="37"/>
      <c r="L500" s="59"/>
      <c r="M500" s="37"/>
      <c r="N500" s="37"/>
      <c r="P500" s="21"/>
    </row>
    <row r="501" ht="12.75" customHeight="1">
      <c r="A501" s="21"/>
      <c r="B501" s="21"/>
      <c r="C501" s="21"/>
      <c r="D501" s="60"/>
      <c r="E501" s="58"/>
      <c r="F501" s="58"/>
      <c r="G501" s="58"/>
      <c r="H501" s="58"/>
      <c r="I501" s="58"/>
      <c r="J501" s="37"/>
      <c r="K501" s="37"/>
      <c r="L501" s="59"/>
      <c r="M501" s="37"/>
      <c r="N501" s="37"/>
      <c r="P501" s="21"/>
    </row>
    <row r="502" ht="12.75" customHeight="1">
      <c r="A502" s="21"/>
      <c r="B502" s="21"/>
      <c r="C502" s="21"/>
      <c r="D502" s="60"/>
      <c r="E502" s="58"/>
      <c r="F502" s="58"/>
      <c r="G502" s="58"/>
      <c r="H502" s="58"/>
      <c r="I502" s="58"/>
      <c r="J502" s="37"/>
      <c r="K502" s="37"/>
      <c r="L502" s="59"/>
      <c r="M502" s="37"/>
      <c r="N502" s="37"/>
      <c r="P502" s="21"/>
    </row>
    <row r="503" ht="12.75" customHeight="1">
      <c r="A503" s="21"/>
      <c r="B503" s="21"/>
      <c r="C503" s="21"/>
      <c r="D503" s="60"/>
      <c r="E503" s="58"/>
      <c r="F503" s="58"/>
      <c r="G503" s="58"/>
      <c r="H503" s="58"/>
      <c r="I503" s="58"/>
      <c r="J503" s="37"/>
      <c r="K503" s="37"/>
      <c r="L503" s="59"/>
      <c r="M503" s="37"/>
      <c r="N503" s="37"/>
      <c r="P503" s="21"/>
    </row>
    <row r="504" ht="12.75" customHeight="1">
      <c r="A504" s="21"/>
      <c r="B504" s="21"/>
      <c r="C504" s="21"/>
      <c r="D504" s="60"/>
      <c r="E504" s="58"/>
      <c r="F504" s="58"/>
      <c r="G504" s="58"/>
      <c r="H504" s="58"/>
      <c r="I504" s="58"/>
      <c r="J504" s="37"/>
      <c r="K504" s="37"/>
      <c r="L504" s="59"/>
      <c r="M504" s="37"/>
      <c r="N504" s="37"/>
      <c r="P504" s="21"/>
    </row>
    <row r="505" ht="12.75" customHeight="1">
      <c r="A505" s="21"/>
      <c r="B505" s="21"/>
      <c r="C505" s="21"/>
      <c r="D505" s="60"/>
      <c r="E505" s="58"/>
      <c r="F505" s="58"/>
      <c r="G505" s="58"/>
      <c r="H505" s="58"/>
      <c r="I505" s="58"/>
      <c r="J505" s="37"/>
      <c r="K505" s="37"/>
      <c r="L505" s="59"/>
      <c r="M505" s="37"/>
      <c r="N505" s="37"/>
      <c r="P505" s="21"/>
    </row>
    <row r="506" ht="12.75" customHeight="1">
      <c r="A506" s="21"/>
      <c r="B506" s="21"/>
      <c r="C506" s="21"/>
      <c r="D506" s="60"/>
      <c r="E506" s="58"/>
      <c r="F506" s="58"/>
      <c r="G506" s="58"/>
      <c r="H506" s="58"/>
      <c r="I506" s="58"/>
      <c r="J506" s="37"/>
      <c r="K506" s="37"/>
      <c r="L506" s="59"/>
      <c r="M506" s="37"/>
      <c r="N506" s="37"/>
      <c r="P506" s="21"/>
    </row>
    <row r="507" ht="12.75" customHeight="1">
      <c r="A507" s="21"/>
      <c r="B507" s="21"/>
      <c r="C507" s="21"/>
      <c r="D507" s="60"/>
      <c r="E507" s="58"/>
      <c r="F507" s="58"/>
      <c r="G507" s="58"/>
      <c r="H507" s="58"/>
      <c r="I507" s="58"/>
      <c r="J507" s="37"/>
      <c r="K507" s="37"/>
      <c r="L507" s="59"/>
      <c r="M507" s="37"/>
      <c r="N507" s="37"/>
      <c r="P507" s="21"/>
    </row>
    <row r="508" ht="12.75" customHeight="1">
      <c r="A508" s="21"/>
      <c r="B508" s="21"/>
      <c r="C508" s="21"/>
      <c r="D508" s="60"/>
      <c r="E508" s="58"/>
      <c r="F508" s="58"/>
      <c r="G508" s="58"/>
      <c r="H508" s="58"/>
      <c r="I508" s="58"/>
      <c r="J508" s="37"/>
      <c r="K508" s="37"/>
      <c r="L508" s="59"/>
      <c r="M508" s="37"/>
      <c r="N508" s="37"/>
      <c r="P508" s="21"/>
    </row>
    <row r="509" ht="12.75" customHeight="1">
      <c r="A509" s="21"/>
      <c r="B509" s="21"/>
      <c r="C509" s="21"/>
      <c r="D509" s="60"/>
      <c r="E509" s="58"/>
      <c r="F509" s="58"/>
      <c r="G509" s="58"/>
      <c r="H509" s="58"/>
      <c r="I509" s="58"/>
      <c r="J509" s="37"/>
      <c r="K509" s="37"/>
      <c r="L509" s="59"/>
      <c r="M509" s="37"/>
      <c r="N509" s="37"/>
      <c r="P509" s="21"/>
    </row>
    <row r="510" ht="12.75" customHeight="1">
      <c r="A510" s="21"/>
      <c r="B510" s="21"/>
      <c r="C510" s="21"/>
      <c r="D510" s="60"/>
      <c r="E510" s="58"/>
      <c r="F510" s="58"/>
      <c r="G510" s="58"/>
      <c r="H510" s="58"/>
      <c r="I510" s="58"/>
      <c r="J510" s="37"/>
      <c r="K510" s="37"/>
      <c r="L510" s="59"/>
      <c r="M510" s="37"/>
      <c r="N510" s="37"/>
      <c r="P510" s="21"/>
    </row>
    <row r="511" ht="12.75" customHeight="1">
      <c r="A511" s="21"/>
      <c r="B511" s="21"/>
      <c r="C511" s="21"/>
      <c r="D511" s="60"/>
      <c r="E511" s="58"/>
      <c r="F511" s="58"/>
      <c r="G511" s="58"/>
      <c r="H511" s="58"/>
      <c r="I511" s="58"/>
      <c r="J511" s="37"/>
      <c r="K511" s="37"/>
      <c r="L511" s="59"/>
      <c r="M511" s="37"/>
      <c r="N511" s="37"/>
      <c r="P511" s="21"/>
    </row>
    <row r="512" ht="12.75" customHeight="1">
      <c r="A512" s="21"/>
      <c r="B512" s="21"/>
      <c r="C512" s="21"/>
      <c r="D512" s="60"/>
      <c r="E512" s="58"/>
      <c r="F512" s="58"/>
      <c r="G512" s="58"/>
      <c r="H512" s="58"/>
      <c r="I512" s="58"/>
      <c r="J512" s="37"/>
      <c r="K512" s="37"/>
      <c r="L512" s="59"/>
      <c r="M512" s="37"/>
      <c r="N512" s="37"/>
      <c r="P512" s="21"/>
    </row>
    <row r="513" ht="12.75" customHeight="1">
      <c r="A513" s="21"/>
      <c r="B513" s="21"/>
      <c r="C513" s="21"/>
      <c r="D513" s="60"/>
      <c r="E513" s="58"/>
      <c r="F513" s="58"/>
      <c r="G513" s="58"/>
      <c r="H513" s="58"/>
      <c r="I513" s="58"/>
      <c r="J513" s="37"/>
      <c r="K513" s="37"/>
      <c r="L513" s="59"/>
      <c r="M513" s="37"/>
      <c r="N513" s="37"/>
      <c r="P513" s="21"/>
    </row>
    <row r="514" ht="12.75" customHeight="1">
      <c r="A514" s="21"/>
      <c r="B514" s="21"/>
      <c r="C514" s="21"/>
      <c r="D514" s="60"/>
      <c r="E514" s="58"/>
      <c r="F514" s="58"/>
      <c r="G514" s="58"/>
      <c r="H514" s="58"/>
      <c r="I514" s="58"/>
      <c r="J514" s="37"/>
      <c r="K514" s="37"/>
      <c r="L514" s="59"/>
      <c r="M514" s="37"/>
      <c r="N514" s="37"/>
      <c r="P514" s="21"/>
    </row>
    <row r="515" ht="12.75" customHeight="1">
      <c r="A515" s="21"/>
      <c r="B515" s="21"/>
      <c r="C515" s="21"/>
      <c r="D515" s="60"/>
      <c r="E515" s="58"/>
      <c r="F515" s="58"/>
      <c r="G515" s="58"/>
      <c r="H515" s="58"/>
      <c r="I515" s="58"/>
      <c r="J515" s="37"/>
      <c r="K515" s="37"/>
      <c r="L515" s="59"/>
      <c r="M515" s="37"/>
      <c r="N515" s="37"/>
      <c r="P515" s="21"/>
    </row>
    <row r="516" ht="12.75" customHeight="1">
      <c r="A516" s="21"/>
      <c r="B516" s="21"/>
      <c r="C516" s="21"/>
      <c r="D516" s="60"/>
      <c r="E516" s="58"/>
      <c r="F516" s="58"/>
      <c r="G516" s="58"/>
      <c r="H516" s="58"/>
      <c r="I516" s="58"/>
      <c r="J516" s="37"/>
      <c r="K516" s="37"/>
      <c r="L516" s="59"/>
      <c r="M516" s="37"/>
      <c r="N516" s="37"/>
      <c r="P516" s="21"/>
    </row>
    <row r="517" ht="12.75" customHeight="1">
      <c r="A517" s="21"/>
      <c r="B517" s="21"/>
      <c r="C517" s="21"/>
      <c r="D517" s="60"/>
      <c r="E517" s="58"/>
      <c r="F517" s="58"/>
      <c r="G517" s="58"/>
      <c r="H517" s="58"/>
      <c r="I517" s="58"/>
      <c r="J517" s="37"/>
      <c r="K517" s="37"/>
      <c r="L517" s="59"/>
      <c r="M517" s="37"/>
      <c r="N517" s="37"/>
      <c r="P517" s="21"/>
    </row>
    <row r="518" ht="12.75" customHeight="1">
      <c r="A518" s="21"/>
      <c r="B518" s="21"/>
      <c r="C518" s="21"/>
      <c r="D518" s="60"/>
      <c r="E518" s="58"/>
      <c r="F518" s="58"/>
      <c r="G518" s="58"/>
      <c r="H518" s="58"/>
      <c r="I518" s="58"/>
      <c r="J518" s="37"/>
      <c r="K518" s="37"/>
      <c r="L518" s="59"/>
      <c r="M518" s="37"/>
      <c r="N518" s="37"/>
      <c r="P518" s="21"/>
    </row>
    <row r="519" ht="12.75" customHeight="1">
      <c r="A519" s="21"/>
      <c r="B519" s="21"/>
      <c r="C519" s="21"/>
      <c r="D519" s="60"/>
      <c r="E519" s="58"/>
      <c r="F519" s="58"/>
      <c r="G519" s="58"/>
      <c r="H519" s="58"/>
      <c r="I519" s="58"/>
      <c r="J519" s="37"/>
      <c r="K519" s="37"/>
      <c r="L519" s="59"/>
      <c r="M519" s="37"/>
      <c r="N519" s="37"/>
      <c r="P519" s="21"/>
    </row>
    <row r="520" ht="12.75" customHeight="1">
      <c r="A520" s="21"/>
      <c r="B520" s="21"/>
      <c r="C520" s="21"/>
      <c r="D520" s="60"/>
      <c r="E520" s="58"/>
      <c r="F520" s="58"/>
      <c r="G520" s="58"/>
      <c r="H520" s="58"/>
      <c r="I520" s="58"/>
      <c r="J520" s="37"/>
      <c r="K520" s="37"/>
      <c r="L520" s="59"/>
      <c r="M520" s="37"/>
      <c r="N520" s="37"/>
      <c r="P520" s="21"/>
    </row>
    <row r="521" ht="12.75" customHeight="1">
      <c r="A521" s="21"/>
      <c r="B521" s="21"/>
      <c r="C521" s="21"/>
      <c r="D521" s="60"/>
      <c r="E521" s="58"/>
      <c r="F521" s="58"/>
      <c r="G521" s="58"/>
      <c r="H521" s="58"/>
      <c r="I521" s="58"/>
      <c r="J521" s="37"/>
      <c r="K521" s="37"/>
      <c r="L521" s="59"/>
      <c r="M521" s="37"/>
      <c r="N521" s="37"/>
      <c r="P521" s="21"/>
    </row>
    <row r="522" ht="12.75" customHeight="1">
      <c r="A522" s="21"/>
      <c r="B522" s="21"/>
      <c r="C522" s="21"/>
      <c r="D522" s="60"/>
      <c r="E522" s="58"/>
      <c r="F522" s="58"/>
      <c r="G522" s="58"/>
      <c r="H522" s="58"/>
      <c r="I522" s="58"/>
      <c r="J522" s="37"/>
      <c r="K522" s="37"/>
      <c r="L522" s="59"/>
      <c r="M522" s="37"/>
      <c r="N522" s="37"/>
      <c r="P522" s="21"/>
    </row>
    <row r="523" ht="12.75" customHeight="1">
      <c r="A523" s="21"/>
      <c r="B523" s="21"/>
      <c r="C523" s="21"/>
      <c r="D523" s="60"/>
      <c r="E523" s="58"/>
      <c r="F523" s="58"/>
      <c r="G523" s="58"/>
      <c r="H523" s="58"/>
      <c r="I523" s="58"/>
      <c r="J523" s="37"/>
      <c r="K523" s="37"/>
      <c r="L523" s="59"/>
      <c r="M523" s="37"/>
      <c r="N523" s="37"/>
      <c r="P523" s="21"/>
    </row>
    <row r="524" ht="12.75" customHeight="1">
      <c r="A524" s="21"/>
      <c r="B524" s="21"/>
      <c r="C524" s="21"/>
      <c r="D524" s="60"/>
      <c r="E524" s="58"/>
      <c r="F524" s="58"/>
      <c r="G524" s="58"/>
      <c r="H524" s="58"/>
      <c r="I524" s="58"/>
      <c r="J524" s="37"/>
      <c r="K524" s="37"/>
      <c r="L524" s="59"/>
      <c r="M524" s="37"/>
      <c r="N524" s="37"/>
      <c r="P524" s="21"/>
    </row>
    <row r="525" ht="12.75" customHeight="1">
      <c r="A525" s="21"/>
      <c r="B525" s="21"/>
      <c r="C525" s="21"/>
      <c r="D525" s="60"/>
      <c r="E525" s="58"/>
      <c r="F525" s="58"/>
      <c r="G525" s="58"/>
      <c r="H525" s="58"/>
      <c r="I525" s="58"/>
      <c r="J525" s="37"/>
      <c r="K525" s="37"/>
      <c r="L525" s="59"/>
      <c r="M525" s="37"/>
      <c r="N525" s="37"/>
      <c r="P525" s="21"/>
    </row>
    <row r="526" ht="12.75" customHeight="1">
      <c r="A526" s="21"/>
      <c r="B526" s="21"/>
      <c r="C526" s="21"/>
      <c r="D526" s="60"/>
      <c r="E526" s="58"/>
      <c r="F526" s="58"/>
      <c r="G526" s="58"/>
      <c r="H526" s="58"/>
      <c r="I526" s="58"/>
      <c r="J526" s="37"/>
      <c r="K526" s="37"/>
      <c r="L526" s="59"/>
      <c r="M526" s="37"/>
      <c r="N526" s="37"/>
      <c r="P526" s="21"/>
    </row>
    <row r="527" ht="12.75" customHeight="1">
      <c r="A527" s="21"/>
      <c r="B527" s="21"/>
      <c r="C527" s="21"/>
      <c r="D527" s="60"/>
      <c r="E527" s="58"/>
      <c r="F527" s="58"/>
      <c r="G527" s="58"/>
      <c r="H527" s="58"/>
      <c r="I527" s="58"/>
      <c r="J527" s="37"/>
      <c r="K527" s="37"/>
      <c r="L527" s="59"/>
      <c r="M527" s="37"/>
      <c r="N527" s="37"/>
      <c r="P527" s="21"/>
    </row>
    <row r="528" ht="12.75" customHeight="1">
      <c r="A528" s="21"/>
      <c r="B528" s="21"/>
      <c r="C528" s="21"/>
      <c r="D528" s="60"/>
      <c r="E528" s="58"/>
      <c r="F528" s="58"/>
      <c r="G528" s="58"/>
      <c r="H528" s="58"/>
      <c r="I528" s="58"/>
      <c r="J528" s="37"/>
      <c r="K528" s="37"/>
      <c r="L528" s="59"/>
      <c r="M528" s="37"/>
      <c r="N528" s="37"/>
      <c r="P528" s="21"/>
    </row>
    <row r="529" ht="12.75" customHeight="1">
      <c r="A529" s="21"/>
      <c r="B529" s="21"/>
      <c r="C529" s="21"/>
      <c r="D529" s="60"/>
      <c r="E529" s="58"/>
      <c r="F529" s="58"/>
      <c r="G529" s="58"/>
      <c r="H529" s="58"/>
      <c r="I529" s="58"/>
      <c r="J529" s="37"/>
      <c r="K529" s="37"/>
      <c r="L529" s="59"/>
      <c r="M529" s="37"/>
      <c r="N529" s="37"/>
      <c r="P529" s="21"/>
    </row>
    <row r="530" ht="12.75" customHeight="1">
      <c r="A530" s="21"/>
      <c r="B530" s="21"/>
      <c r="C530" s="21"/>
      <c r="D530" s="60"/>
      <c r="E530" s="58"/>
      <c r="F530" s="58"/>
      <c r="G530" s="58"/>
      <c r="H530" s="58"/>
      <c r="I530" s="58"/>
      <c r="J530" s="37"/>
      <c r="K530" s="37"/>
      <c r="L530" s="59"/>
      <c r="M530" s="37"/>
      <c r="N530" s="37"/>
      <c r="P530" s="21"/>
    </row>
    <row r="531" ht="12.75" customHeight="1">
      <c r="A531" s="21"/>
      <c r="B531" s="21"/>
      <c r="C531" s="21"/>
      <c r="D531" s="60"/>
      <c r="E531" s="58"/>
      <c r="F531" s="58"/>
      <c r="G531" s="58"/>
      <c r="H531" s="58"/>
      <c r="I531" s="58"/>
      <c r="J531" s="37"/>
      <c r="K531" s="37"/>
      <c r="L531" s="59"/>
      <c r="M531" s="37"/>
      <c r="N531" s="37"/>
      <c r="P531" s="21"/>
    </row>
    <row r="532" ht="12.75" customHeight="1">
      <c r="A532" s="21"/>
      <c r="B532" s="21"/>
      <c r="C532" s="21"/>
      <c r="D532" s="60"/>
      <c r="E532" s="58"/>
      <c r="F532" s="58"/>
      <c r="G532" s="58"/>
      <c r="H532" s="58"/>
      <c r="I532" s="58"/>
      <c r="J532" s="37"/>
      <c r="K532" s="37"/>
      <c r="L532" s="59"/>
      <c r="M532" s="37"/>
      <c r="N532" s="37"/>
      <c r="P532" s="21"/>
    </row>
    <row r="533" ht="12.75" customHeight="1">
      <c r="A533" s="21"/>
      <c r="B533" s="21"/>
      <c r="C533" s="21"/>
      <c r="D533" s="60"/>
      <c r="E533" s="58"/>
      <c r="F533" s="58"/>
      <c r="G533" s="58"/>
      <c r="H533" s="58"/>
      <c r="I533" s="58"/>
      <c r="J533" s="37"/>
      <c r="K533" s="37"/>
      <c r="L533" s="59"/>
      <c r="M533" s="37"/>
      <c r="N533" s="37"/>
      <c r="P533" s="21"/>
    </row>
    <row r="534" ht="12.75" customHeight="1">
      <c r="A534" s="21"/>
      <c r="B534" s="21"/>
      <c r="C534" s="21"/>
      <c r="D534" s="60"/>
      <c r="E534" s="58"/>
      <c r="F534" s="58"/>
      <c r="G534" s="58"/>
      <c r="H534" s="58"/>
      <c r="I534" s="58"/>
      <c r="J534" s="37"/>
      <c r="K534" s="37"/>
      <c r="L534" s="59"/>
      <c r="M534" s="37"/>
      <c r="N534" s="37"/>
      <c r="P534" s="21"/>
    </row>
    <row r="535" ht="12.75" customHeight="1">
      <c r="A535" s="21"/>
      <c r="B535" s="21"/>
      <c r="C535" s="21"/>
      <c r="D535" s="60"/>
      <c r="E535" s="58"/>
      <c r="F535" s="58"/>
      <c r="G535" s="58"/>
      <c r="H535" s="58"/>
      <c r="I535" s="58"/>
      <c r="J535" s="37"/>
      <c r="K535" s="37"/>
      <c r="L535" s="59"/>
      <c r="M535" s="37"/>
      <c r="N535" s="37"/>
      <c r="P535" s="21"/>
    </row>
    <row r="536" ht="12.75" customHeight="1">
      <c r="A536" s="21"/>
      <c r="B536" s="21"/>
      <c r="C536" s="21"/>
      <c r="D536" s="60"/>
      <c r="E536" s="58"/>
      <c r="F536" s="58"/>
      <c r="G536" s="58"/>
      <c r="H536" s="58"/>
      <c r="I536" s="58"/>
      <c r="J536" s="37"/>
      <c r="K536" s="37"/>
      <c r="L536" s="59"/>
      <c r="M536" s="37"/>
      <c r="N536" s="37"/>
      <c r="P536" s="21"/>
    </row>
    <row r="537" ht="12.75" customHeight="1">
      <c r="A537" s="21"/>
      <c r="B537" s="21"/>
      <c r="C537" s="21"/>
      <c r="D537" s="60"/>
      <c r="E537" s="58"/>
      <c r="F537" s="58"/>
      <c r="G537" s="58"/>
      <c r="H537" s="58"/>
      <c r="I537" s="58"/>
      <c r="J537" s="37"/>
      <c r="K537" s="37"/>
      <c r="L537" s="59"/>
      <c r="M537" s="37"/>
      <c r="N537" s="37"/>
      <c r="P537" s="21"/>
    </row>
    <row r="538" ht="12.75" customHeight="1">
      <c r="A538" s="21"/>
      <c r="B538" s="21"/>
      <c r="C538" s="21"/>
      <c r="D538" s="60"/>
      <c r="E538" s="58"/>
      <c r="F538" s="58"/>
      <c r="G538" s="58"/>
      <c r="H538" s="58"/>
      <c r="I538" s="58"/>
      <c r="J538" s="37"/>
      <c r="K538" s="37"/>
      <c r="L538" s="59"/>
      <c r="M538" s="37"/>
      <c r="N538" s="37"/>
      <c r="P538" s="21"/>
    </row>
    <row r="539" ht="12.75" customHeight="1">
      <c r="A539" s="21"/>
      <c r="B539" s="21"/>
      <c r="C539" s="21"/>
      <c r="D539" s="60"/>
      <c r="E539" s="58"/>
      <c r="F539" s="58"/>
      <c r="G539" s="58"/>
      <c r="H539" s="58"/>
      <c r="I539" s="58"/>
      <c r="J539" s="37"/>
      <c r="K539" s="37"/>
      <c r="L539" s="59"/>
      <c r="M539" s="37"/>
      <c r="N539" s="37"/>
      <c r="P539" s="21"/>
    </row>
    <row r="540" ht="12.75" customHeight="1">
      <c r="A540" s="21"/>
      <c r="B540" s="21"/>
      <c r="C540" s="21"/>
      <c r="D540" s="60"/>
      <c r="E540" s="58"/>
      <c r="F540" s="58"/>
      <c r="G540" s="58"/>
      <c r="H540" s="58"/>
      <c r="I540" s="58"/>
      <c r="J540" s="37"/>
      <c r="K540" s="37"/>
      <c r="L540" s="59"/>
      <c r="M540" s="37"/>
      <c r="N540" s="37"/>
      <c r="P540" s="21"/>
    </row>
    <row r="541" ht="12.75" customHeight="1">
      <c r="A541" s="21"/>
      <c r="B541" s="21"/>
      <c r="C541" s="21"/>
      <c r="D541" s="60"/>
      <c r="E541" s="58"/>
      <c r="F541" s="58"/>
      <c r="G541" s="58"/>
      <c r="H541" s="58"/>
      <c r="I541" s="58"/>
      <c r="J541" s="37"/>
      <c r="K541" s="37"/>
      <c r="L541" s="59"/>
      <c r="M541" s="37"/>
      <c r="N541" s="37"/>
      <c r="P541" s="21"/>
    </row>
    <row r="542" ht="12.75" customHeight="1">
      <c r="A542" s="21"/>
      <c r="B542" s="21"/>
      <c r="C542" s="21"/>
      <c r="D542" s="60"/>
      <c r="E542" s="58"/>
      <c r="F542" s="58"/>
      <c r="G542" s="58"/>
      <c r="H542" s="58"/>
      <c r="I542" s="58"/>
      <c r="J542" s="37"/>
      <c r="K542" s="37"/>
      <c r="L542" s="59"/>
      <c r="M542" s="37"/>
      <c r="N542" s="37"/>
      <c r="P542" s="21"/>
    </row>
    <row r="543" ht="12.75" customHeight="1">
      <c r="A543" s="21"/>
      <c r="B543" s="21"/>
      <c r="C543" s="21"/>
      <c r="D543" s="60"/>
      <c r="E543" s="58"/>
      <c r="F543" s="58"/>
      <c r="G543" s="58"/>
      <c r="H543" s="58"/>
      <c r="I543" s="58"/>
      <c r="J543" s="37"/>
      <c r="K543" s="37"/>
      <c r="L543" s="59"/>
      <c r="M543" s="37"/>
      <c r="N543" s="37"/>
      <c r="P543" s="21"/>
    </row>
    <row r="544" ht="12.75" customHeight="1">
      <c r="A544" s="21"/>
      <c r="B544" s="21"/>
      <c r="C544" s="21"/>
      <c r="D544" s="60"/>
      <c r="E544" s="58"/>
      <c r="F544" s="58"/>
      <c r="G544" s="58"/>
      <c r="H544" s="58"/>
      <c r="I544" s="58"/>
      <c r="J544" s="37"/>
      <c r="K544" s="37"/>
      <c r="L544" s="59"/>
      <c r="M544" s="37"/>
      <c r="N544" s="37"/>
      <c r="P544" s="21"/>
    </row>
    <row r="545" ht="12.75" customHeight="1">
      <c r="A545" s="21"/>
      <c r="B545" s="21"/>
      <c r="C545" s="21"/>
      <c r="D545" s="60"/>
      <c r="E545" s="58"/>
      <c r="F545" s="58"/>
      <c r="G545" s="58"/>
      <c r="H545" s="58"/>
      <c r="I545" s="58"/>
      <c r="J545" s="37"/>
      <c r="K545" s="37"/>
      <c r="L545" s="59"/>
      <c r="M545" s="37"/>
      <c r="N545" s="37"/>
      <c r="P545" s="21"/>
    </row>
    <row r="546" ht="12.75" customHeight="1">
      <c r="A546" s="21"/>
      <c r="B546" s="21"/>
      <c r="C546" s="21"/>
      <c r="D546" s="60"/>
      <c r="E546" s="58"/>
      <c r="F546" s="58"/>
      <c r="G546" s="58"/>
      <c r="H546" s="58"/>
      <c r="I546" s="58"/>
      <c r="J546" s="37"/>
      <c r="K546" s="37"/>
      <c r="L546" s="59"/>
      <c r="M546" s="37"/>
      <c r="N546" s="37"/>
      <c r="P546" s="21"/>
    </row>
    <row r="547" ht="12.75" customHeight="1">
      <c r="A547" s="21"/>
      <c r="B547" s="21"/>
      <c r="C547" s="21"/>
      <c r="D547" s="60"/>
      <c r="E547" s="58"/>
      <c r="F547" s="58"/>
      <c r="G547" s="58"/>
      <c r="H547" s="58"/>
      <c r="I547" s="58"/>
      <c r="J547" s="37"/>
      <c r="K547" s="37"/>
      <c r="L547" s="59"/>
      <c r="M547" s="37"/>
      <c r="N547" s="37"/>
      <c r="P547" s="21"/>
    </row>
    <row r="548" ht="12.75" customHeight="1">
      <c r="A548" s="21"/>
      <c r="B548" s="21"/>
      <c r="C548" s="21"/>
      <c r="D548" s="60"/>
      <c r="E548" s="58"/>
      <c r="F548" s="58"/>
      <c r="G548" s="58"/>
      <c r="H548" s="58"/>
      <c r="I548" s="58"/>
      <c r="J548" s="37"/>
      <c r="K548" s="37"/>
      <c r="L548" s="59"/>
      <c r="M548" s="37"/>
      <c r="N548" s="37"/>
      <c r="P548" s="21"/>
    </row>
    <row r="549" ht="12.75" customHeight="1">
      <c r="A549" s="21"/>
      <c r="B549" s="21"/>
      <c r="C549" s="21"/>
      <c r="D549" s="60"/>
      <c r="E549" s="58"/>
      <c r="F549" s="58"/>
      <c r="G549" s="58"/>
      <c r="H549" s="58"/>
      <c r="I549" s="58"/>
      <c r="J549" s="37"/>
      <c r="K549" s="37"/>
      <c r="L549" s="59"/>
      <c r="M549" s="37"/>
      <c r="N549" s="37"/>
      <c r="P549" s="21"/>
    </row>
    <row r="550" ht="12.75" customHeight="1">
      <c r="A550" s="21"/>
      <c r="B550" s="21"/>
      <c r="C550" s="21"/>
      <c r="D550" s="60"/>
      <c r="E550" s="58"/>
      <c r="F550" s="58"/>
      <c r="G550" s="58"/>
      <c r="H550" s="58"/>
      <c r="I550" s="58"/>
      <c r="J550" s="37"/>
      <c r="K550" s="37"/>
      <c r="L550" s="59"/>
      <c r="M550" s="37"/>
      <c r="N550" s="37"/>
      <c r="P550" s="21"/>
    </row>
    <row r="551" ht="12.75" customHeight="1">
      <c r="A551" s="21"/>
      <c r="B551" s="21"/>
      <c r="C551" s="21"/>
      <c r="D551" s="60"/>
      <c r="E551" s="58"/>
      <c r="F551" s="58"/>
      <c r="G551" s="58"/>
      <c r="H551" s="58"/>
      <c r="I551" s="58"/>
      <c r="J551" s="37"/>
      <c r="K551" s="37"/>
      <c r="L551" s="59"/>
      <c r="M551" s="37"/>
      <c r="N551" s="37"/>
      <c r="P551" s="21"/>
    </row>
    <row r="552" ht="12.75" customHeight="1">
      <c r="A552" s="21"/>
      <c r="B552" s="21"/>
      <c r="C552" s="21"/>
      <c r="D552" s="60"/>
      <c r="E552" s="58"/>
      <c r="F552" s="58"/>
      <c r="G552" s="58"/>
      <c r="H552" s="58"/>
      <c r="I552" s="58"/>
      <c r="J552" s="37"/>
      <c r="K552" s="37"/>
      <c r="L552" s="59"/>
      <c r="M552" s="37"/>
      <c r="N552" s="37"/>
      <c r="P552" s="21"/>
    </row>
    <row r="553" ht="12.75" customHeight="1">
      <c r="A553" s="21"/>
      <c r="B553" s="21"/>
      <c r="C553" s="21"/>
      <c r="D553" s="60"/>
      <c r="E553" s="58"/>
      <c r="F553" s="58"/>
      <c r="G553" s="58"/>
      <c r="H553" s="58"/>
      <c r="I553" s="58"/>
      <c r="J553" s="37"/>
      <c r="K553" s="37"/>
      <c r="L553" s="59"/>
      <c r="M553" s="37"/>
      <c r="N553" s="37"/>
      <c r="P553" s="21"/>
    </row>
    <row r="554" ht="12.75" customHeight="1">
      <c r="A554" s="21"/>
      <c r="B554" s="21"/>
      <c r="C554" s="21"/>
      <c r="D554" s="60"/>
      <c r="E554" s="58"/>
      <c r="F554" s="58"/>
      <c r="G554" s="58"/>
      <c r="H554" s="58"/>
      <c r="I554" s="58"/>
      <c r="J554" s="37"/>
      <c r="K554" s="37"/>
      <c r="L554" s="59"/>
      <c r="M554" s="37"/>
      <c r="N554" s="37"/>
      <c r="P554" s="21"/>
    </row>
    <row r="555" ht="12.75" customHeight="1">
      <c r="A555" s="21"/>
      <c r="B555" s="21"/>
      <c r="C555" s="21"/>
      <c r="D555" s="60"/>
      <c r="E555" s="58"/>
      <c r="F555" s="58"/>
      <c r="G555" s="58"/>
      <c r="H555" s="58"/>
      <c r="I555" s="58"/>
      <c r="J555" s="37"/>
      <c r="K555" s="37"/>
      <c r="L555" s="59"/>
      <c r="M555" s="37"/>
      <c r="N555" s="37"/>
      <c r="P555" s="21"/>
    </row>
    <row r="556" ht="12.75" customHeight="1">
      <c r="A556" s="21"/>
      <c r="B556" s="21"/>
      <c r="C556" s="21"/>
      <c r="D556" s="60"/>
      <c r="E556" s="58"/>
      <c r="F556" s="58"/>
      <c r="G556" s="58"/>
      <c r="H556" s="58"/>
      <c r="I556" s="58"/>
      <c r="J556" s="37"/>
      <c r="K556" s="37"/>
      <c r="L556" s="59"/>
      <c r="M556" s="37"/>
      <c r="N556" s="37"/>
      <c r="P556" s="21"/>
    </row>
    <row r="557" ht="12.75" customHeight="1">
      <c r="A557" s="21"/>
      <c r="B557" s="21"/>
      <c r="C557" s="21"/>
      <c r="D557" s="60"/>
      <c r="E557" s="58"/>
      <c r="F557" s="58"/>
      <c r="G557" s="58"/>
      <c r="H557" s="58"/>
      <c r="I557" s="58"/>
      <c r="J557" s="37"/>
      <c r="K557" s="37"/>
      <c r="L557" s="59"/>
      <c r="M557" s="37"/>
      <c r="N557" s="37"/>
      <c r="P557" s="21"/>
    </row>
    <row r="558" ht="12.75" customHeight="1">
      <c r="A558" s="21"/>
      <c r="B558" s="21"/>
      <c r="C558" s="21"/>
      <c r="D558" s="60"/>
      <c r="E558" s="58"/>
      <c r="F558" s="58"/>
      <c r="G558" s="58"/>
      <c r="H558" s="58"/>
      <c r="I558" s="58"/>
      <c r="J558" s="37"/>
      <c r="K558" s="37"/>
      <c r="L558" s="59"/>
      <c r="M558" s="37"/>
      <c r="N558" s="37"/>
      <c r="P558" s="21"/>
    </row>
    <row r="559" ht="12.75" customHeight="1">
      <c r="A559" s="21"/>
      <c r="B559" s="21"/>
      <c r="C559" s="21"/>
      <c r="D559" s="60"/>
      <c r="E559" s="58"/>
      <c r="F559" s="58"/>
      <c r="G559" s="58"/>
      <c r="H559" s="58"/>
      <c r="I559" s="58"/>
      <c r="J559" s="37"/>
      <c r="K559" s="37"/>
      <c r="L559" s="59"/>
      <c r="M559" s="37"/>
      <c r="N559" s="37"/>
      <c r="P559" s="21"/>
    </row>
    <row r="560" ht="12.75" customHeight="1">
      <c r="A560" s="21"/>
      <c r="B560" s="21"/>
      <c r="C560" s="21"/>
      <c r="D560" s="60"/>
      <c r="E560" s="58"/>
      <c r="F560" s="58"/>
      <c r="G560" s="58"/>
      <c r="H560" s="58"/>
      <c r="I560" s="58"/>
      <c r="J560" s="37"/>
      <c r="K560" s="37"/>
      <c r="L560" s="59"/>
      <c r="M560" s="37"/>
      <c r="N560" s="37"/>
      <c r="P560" s="21"/>
    </row>
    <row r="561" ht="12.75" customHeight="1">
      <c r="A561" s="21"/>
      <c r="B561" s="21"/>
      <c r="C561" s="21"/>
      <c r="D561" s="60"/>
      <c r="E561" s="58"/>
      <c r="F561" s="58"/>
      <c r="G561" s="58"/>
      <c r="H561" s="58"/>
      <c r="I561" s="58"/>
      <c r="J561" s="37"/>
      <c r="K561" s="37"/>
      <c r="L561" s="59"/>
      <c r="M561" s="37"/>
      <c r="N561" s="37"/>
      <c r="P561" s="21"/>
    </row>
    <row r="562" ht="12.75" customHeight="1">
      <c r="A562" s="21"/>
      <c r="B562" s="21"/>
      <c r="C562" s="21"/>
      <c r="D562" s="60"/>
      <c r="E562" s="58"/>
      <c r="F562" s="58"/>
      <c r="G562" s="58"/>
      <c r="H562" s="58"/>
      <c r="I562" s="58"/>
      <c r="J562" s="37"/>
      <c r="K562" s="37"/>
      <c r="L562" s="59"/>
      <c r="M562" s="37"/>
      <c r="N562" s="37"/>
      <c r="P562" s="21"/>
    </row>
    <row r="563" ht="12.75" customHeight="1">
      <c r="A563" s="21"/>
      <c r="B563" s="21"/>
      <c r="C563" s="21"/>
      <c r="D563" s="60"/>
      <c r="E563" s="58"/>
      <c r="F563" s="58"/>
      <c r="G563" s="58"/>
      <c r="H563" s="58"/>
      <c r="I563" s="58"/>
      <c r="J563" s="37"/>
      <c r="K563" s="37"/>
      <c r="L563" s="59"/>
      <c r="M563" s="37"/>
      <c r="N563" s="37"/>
      <c r="P563" s="21"/>
    </row>
    <row r="564" ht="12.75" customHeight="1">
      <c r="A564" s="21"/>
      <c r="B564" s="21"/>
      <c r="C564" s="21"/>
      <c r="D564" s="60"/>
      <c r="E564" s="58"/>
      <c r="F564" s="58"/>
      <c r="G564" s="58"/>
      <c r="H564" s="58"/>
      <c r="I564" s="58"/>
      <c r="J564" s="37"/>
      <c r="K564" s="37"/>
      <c r="L564" s="59"/>
      <c r="M564" s="37"/>
      <c r="N564" s="37"/>
      <c r="P564" s="21"/>
    </row>
    <row r="565" ht="12.75" customHeight="1">
      <c r="A565" s="21"/>
      <c r="B565" s="21"/>
      <c r="C565" s="21"/>
      <c r="D565" s="60"/>
      <c r="E565" s="58"/>
      <c r="F565" s="58"/>
      <c r="G565" s="58"/>
      <c r="H565" s="58"/>
      <c r="I565" s="58"/>
      <c r="J565" s="37"/>
      <c r="K565" s="37"/>
      <c r="L565" s="59"/>
      <c r="M565" s="37"/>
      <c r="N565" s="37"/>
      <c r="P565" s="21"/>
    </row>
    <row r="566" ht="12.75" customHeight="1">
      <c r="A566" s="21"/>
      <c r="B566" s="21"/>
      <c r="C566" s="21"/>
      <c r="D566" s="60"/>
      <c r="E566" s="58"/>
      <c r="F566" s="58"/>
      <c r="G566" s="58"/>
      <c r="H566" s="58"/>
      <c r="I566" s="58"/>
      <c r="J566" s="37"/>
      <c r="K566" s="37"/>
      <c r="L566" s="59"/>
      <c r="M566" s="37"/>
      <c r="N566" s="37"/>
      <c r="P566" s="21"/>
    </row>
    <row r="567" ht="12.75" customHeight="1">
      <c r="A567" s="21"/>
      <c r="B567" s="21"/>
      <c r="C567" s="21"/>
      <c r="D567" s="60"/>
      <c r="E567" s="58"/>
      <c r="F567" s="58"/>
      <c r="G567" s="58"/>
      <c r="H567" s="58"/>
      <c r="I567" s="58"/>
      <c r="J567" s="37"/>
      <c r="K567" s="37"/>
      <c r="L567" s="59"/>
      <c r="M567" s="37"/>
      <c r="N567" s="37"/>
      <c r="P567" s="21"/>
    </row>
    <row r="568" ht="12.75" customHeight="1">
      <c r="A568" s="21"/>
      <c r="B568" s="21"/>
      <c r="C568" s="21"/>
      <c r="D568" s="60"/>
      <c r="E568" s="58"/>
      <c r="F568" s="58"/>
      <c r="G568" s="58"/>
      <c r="H568" s="58"/>
      <c r="I568" s="58"/>
      <c r="J568" s="37"/>
      <c r="K568" s="37"/>
      <c r="L568" s="59"/>
      <c r="M568" s="37"/>
      <c r="N568" s="37"/>
      <c r="P568" s="21"/>
    </row>
    <row r="569" ht="12.75" customHeight="1">
      <c r="A569" s="21"/>
      <c r="B569" s="21"/>
      <c r="C569" s="21"/>
      <c r="D569" s="60"/>
      <c r="E569" s="58"/>
      <c r="F569" s="58"/>
      <c r="G569" s="58"/>
      <c r="H569" s="58"/>
      <c r="I569" s="58"/>
      <c r="J569" s="37"/>
      <c r="K569" s="37"/>
      <c r="L569" s="59"/>
      <c r="M569" s="37"/>
      <c r="N569" s="37"/>
      <c r="P569" s="21"/>
    </row>
    <row r="570" ht="12.75" customHeight="1">
      <c r="A570" s="21"/>
      <c r="B570" s="21"/>
      <c r="C570" s="21"/>
      <c r="D570" s="60"/>
      <c r="E570" s="58"/>
      <c r="F570" s="58"/>
      <c r="G570" s="58"/>
      <c r="H570" s="58"/>
      <c r="I570" s="58"/>
      <c r="J570" s="37"/>
      <c r="K570" s="37"/>
      <c r="L570" s="59"/>
      <c r="M570" s="37"/>
      <c r="N570" s="37"/>
      <c r="P570" s="21"/>
    </row>
    <row r="571" ht="12.75" customHeight="1">
      <c r="A571" s="21"/>
      <c r="B571" s="21"/>
      <c r="C571" s="21"/>
      <c r="D571" s="60"/>
      <c r="E571" s="58"/>
      <c r="F571" s="58"/>
      <c r="G571" s="58"/>
      <c r="H571" s="58"/>
      <c r="I571" s="58"/>
      <c r="J571" s="37"/>
      <c r="K571" s="37"/>
      <c r="L571" s="59"/>
      <c r="M571" s="37"/>
      <c r="N571" s="37"/>
      <c r="P571" s="21"/>
    </row>
    <row r="572" ht="12.75" customHeight="1">
      <c r="A572" s="21"/>
      <c r="B572" s="21"/>
      <c r="C572" s="21"/>
      <c r="D572" s="60"/>
      <c r="E572" s="58"/>
      <c r="F572" s="58"/>
      <c r="G572" s="58"/>
      <c r="H572" s="58"/>
      <c r="I572" s="58"/>
      <c r="J572" s="37"/>
      <c r="K572" s="37"/>
      <c r="L572" s="59"/>
      <c r="M572" s="37"/>
      <c r="N572" s="37"/>
      <c r="P572" s="21"/>
    </row>
    <row r="573" ht="12.75" customHeight="1">
      <c r="A573" s="21"/>
      <c r="B573" s="21"/>
      <c r="C573" s="21"/>
      <c r="D573" s="60"/>
      <c r="E573" s="58"/>
      <c r="F573" s="58"/>
      <c r="G573" s="58"/>
      <c r="H573" s="58"/>
      <c r="I573" s="58"/>
      <c r="J573" s="37"/>
      <c r="K573" s="37"/>
      <c r="L573" s="59"/>
      <c r="M573" s="37"/>
      <c r="N573" s="37"/>
      <c r="P573" s="21"/>
    </row>
    <row r="574" ht="12.75" customHeight="1">
      <c r="A574" s="21"/>
      <c r="B574" s="21"/>
      <c r="C574" s="21"/>
      <c r="D574" s="60"/>
      <c r="E574" s="58"/>
      <c r="F574" s="58"/>
      <c r="G574" s="58"/>
      <c r="H574" s="58"/>
      <c r="I574" s="58"/>
      <c r="J574" s="37"/>
      <c r="K574" s="37"/>
      <c r="L574" s="59"/>
      <c r="M574" s="37"/>
      <c r="N574" s="37"/>
      <c r="P574" s="21"/>
    </row>
    <row r="575" ht="12.75" customHeight="1">
      <c r="A575" s="21"/>
      <c r="B575" s="21"/>
      <c r="C575" s="21"/>
      <c r="D575" s="60"/>
      <c r="E575" s="58"/>
      <c r="F575" s="58"/>
      <c r="G575" s="58"/>
      <c r="H575" s="58"/>
      <c r="I575" s="58"/>
      <c r="J575" s="37"/>
      <c r="K575" s="37"/>
      <c r="L575" s="59"/>
      <c r="M575" s="37"/>
      <c r="N575" s="37"/>
      <c r="P575" s="21"/>
    </row>
    <row r="576" ht="12.75" customHeight="1">
      <c r="A576" s="21"/>
      <c r="B576" s="21"/>
      <c r="C576" s="21"/>
      <c r="D576" s="60"/>
      <c r="E576" s="58"/>
      <c r="F576" s="58"/>
      <c r="G576" s="58"/>
      <c r="H576" s="58"/>
      <c r="I576" s="58"/>
      <c r="J576" s="37"/>
      <c r="K576" s="37"/>
      <c r="L576" s="59"/>
      <c r="M576" s="37"/>
      <c r="N576" s="37"/>
      <c r="P576" s="21"/>
    </row>
    <row r="577" ht="12.75" customHeight="1">
      <c r="A577" s="21"/>
      <c r="B577" s="21"/>
      <c r="C577" s="21"/>
      <c r="D577" s="60"/>
      <c r="E577" s="58"/>
      <c r="F577" s="58"/>
      <c r="G577" s="58"/>
      <c r="H577" s="58"/>
      <c r="I577" s="58"/>
      <c r="J577" s="37"/>
      <c r="K577" s="37"/>
      <c r="L577" s="59"/>
      <c r="M577" s="37"/>
      <c r="N577" s="37"/>
      <c r="P577" s="21"/>
    </row>
    <row r="578" ht="12.75" customHeight="1">
      <c r="A578" s="21"/>
      <c r="B578" s="21"/>
      <c r="C578" s="21"/>
      <c r="D578" s="60"/>
      <c r="E578" s="58"/>
      <c r="F578" s="58"/>
      <c r="G578" s="58"/>
      <c r="H578" s="58"/>
      <c r="I578" s="58"/>
      <c r="J578" s="37"/>
      <c r="K578" s="37"/>
      <c r="L578" s="59"/>
      <c r="M578" s="37"/>
      <c r="N578" s="37"/>
      <c r="P578" s="21"/>
    </row>
    <row r="579" ht="12.75" customHeight="1">
      <c r="A579" s="21"/>
      <c r="B579" s="21"/>
      <c r="C579" s="21"/>
      <c r="D579" s="60"/>
      <c r="E579" s="58"/>
      <c r="F579" s="58"/>
      <c r="G579" s="58"/>
      <c r="H579" s="58"/>
      <c r="I579" s="58"/>
      <c r="J579" s="37"/>
      <c r="K579" s="37"/>
      <c r="L579" s="59"/>
      <c r="M579" s="37"/>
      <c r="N579" s="37"/>
      <c r="P579" s="21"/>
    </row>
    <row r="580" ht="12.75" customHeight="1">
      <c r="A580" s="21"/>
      <c r="B580" s="21"/>
      <c r="C580" s="21"/>
      <c r="D580" s="60"/>
      <c r="E580" s="58"/>
      <c r="F580" s="58"/>
      <c r="G580" s="58"/>
      <c r="H580" s="58"/>
      <c r="I580" s="58"/>
      <c r="J580" s="37"/>
      <c r="K580" s="37"/>
      <c r="L580" s="59"/>
      <c r="M580" s="37"/>
      <c r="N580" s="37"/>
      <c r="P580" s="21"/>
    </row>
    <row r="581" ht="12.75" customHeight="1">
      <c r="A581" s="21"/>
      <c r="B581" s="21"/>
      <c r="C581" s="21"/>
      <c r="D581" s="60"/>
      <c r="E581" s="58"/>
      <c r="F581" s="58"/>
      <c r="G581" s="58"/>
      <c r="H581" s="58"/>
      <c r="I581" s="58"/>
      <c r="J581" s="37"/>
      <c r="K581" s="37"/>
      <c r="L581" s="59"/>
      <c r="M581" s="37"/>
      <c r="N581" s="37"/>
      <c r="P581" s="21"/>
    </row>
    <row r="582" ht="12.75" customHeight="1">
      <c r="A582" s="21"/>
      <c r="B582" s="21"/>
      <c r="C582" s="21"/>
      <c r="D582" s="60"/>
      <c r="E582" s="58"/>
      <c r="F582" s="58"/>
      <c r="G582" s="58"/>
      <c r="H582" s="58"/>
      <c r="I582" s="58"/>
      <c r="J582" s="37"/>
      <c r="K582" s="37"/>
      <c r="L582" s="59"/>
      <c r="M582" s="37"/>
      <c r="N582" s="37"/>
      <c r="P582" s="21"/>
    </row>
    <row r="583" ht="12.75" customHeight="1">
      <c r="A583" s="21"/>
      <c r="B583" s="21"/>
      <c r="C583" s="21"/>
      <c r="D583" s="60"/>
      <c r="E583" s="58"/>
      <c r="F583" s="58"/>
      <c r="G583" s="58"/>
      <c r="H583" s="58"/>
      <c r="I583" s="58"/>
      <c r="J583" s="37"/>
      <c r="K583" s="37"/>
      <c r="L583" s="59"/>
      <c r="M583" s="37"/>
      <c r="N583" s="37"/>
      <c r="P583" s="21"/>
    </row>
    <row r="584" ht="12.75" customHeight="1">
      <c r="A584" s="21"/>
      <c r="B584" s="21"/>
      <c r="C584" s="21"/>
      <c r="D584" s="60"/>
      <c r="E584" s="58"/>
      <c r="F584" s="58"/>
      <c r="G584" s="58"/>
      <c r="H584" s="58"/>
      <c r="I584" s="58"/>
      <c r="J584" s="37"/>
      <c r="K584" s="37"/>
      <c r="L584" s="59"/>
      <c r="M584" s="37"/>
      <c r="N584" s="37"/>
      <c r="P584" s="21"/>
    </row>
    <row r="585" ht="12.75" customHeight="1">
      <c r="A585" s="21"/>
      <c r="B585" s="21"/>
      <c r="C585" s="21"/>
      <c r="D585" s="60"/>
      <c r="E585" s="58"/>
      <c r="F585" s="58"/>
      <c r="G585" s="58"/>
      <c r="H585" s="58"/>
      <c r="I585" s="58"/>
      <c r="J585" s="37"/>
      <c r="K585" s="37"/>
      <c r="L585" s="59"/>
      <c r="M585" s="37"/>
      <c r="N585" s="37"/>
      <c r="P585" s="21"/>
    </row>
    <row r="586" ht="12.75" customHeight="1">
      <c r="A586" s="21"/>
      <c r="B586" s="21"/>
      <c r="C586" s="21"/>
      <c r="D586" s="60"/>
      <c r="E586" s="58"/>
      <c r="F586" s="58"/>
      <c r="G586" s="58"/>
      <c r="H586" s="58"/>
      <c r="I586" s="58"/>
      <c r="J586" s="37"/>
      <c r="K586" s="37"/>
      <c r="L586" s="59"/>
      <c r="M586" s="37"/>
      <c r="N586" s="37"/>
      <c r="P586" s="21"/>
    </row>
    <row r="587" ht="12.75" customHeight="1">
      <c r="A587" s="21"/>
      <c r="B587" s="21"/>
      <c r="C587" s="21"/>
      <c r="D587" s="60"/>
      <c r="E587" s="58"/>
      <c r="F587" s="58"/>
      <c r="G587" s="58"/>
      <c r="H587" s="58"/>
      <c r="I587" s="58"/>
      <c r="J587" s="37"/>
      <c r="K587" s="37"/>
      <c r="L587" s="59"/>
      <c r="M587" s="37"/>
      <c r="N587" s="37"/>
      <c r="P587" s="21"/>
    </row>
    <row r="588" ht="12.75" customHeight="1">
      <c r="A588" s="21"/>
      <c r="B588" s="21"/>
      <c r="C588" s="21"/>
      <c r="D588" s="60"/>
      <c r="E588" s="58"/>
      <c r="F588" s="58"/>
      <c r="G588" s="58"/>
      <c r="H588" s="58"/>
      <c r="I588" s="58"/>
      <c r="J588" s="37"/>
      <c r="K588" s="37"/>
      <c r="L588" s="59"/>
      <c r="M588" s="37"/>
      <c r="N588" s="37"/>
      <c r="P588" s="21"/>
    </row>
    <row r="589" ht="12.75" customHeight="1">
      <c r="A589" s="21"/>
      <c r="B589" s="21"/>
      <c r="C589" s="21"/>
      <c r="D589" s="60"/>
      <c r="E589" s="58"/>
      <c r="F589" s="58"/>
      <c r="G589" s="58"/>
      <c r="H589" s="58"/>
      <c r="I589" s="58"/>
      <c r="J589" s="37"/>
      <c r="K589" s="37"/>
      <c r="L589" s="59"/>
      <c r="M589" s="37"/>
      <c r="N589" s="37"/>
      <c r="P589" s="21"/>
    </row>
    <row r="590" ht="12.75" customHeight="1">
      <c r="A590" s="21"/>
      <c r="B590" s="21"/>
      <c r="C590" s="21"/>
      <c r="D590" s="60"/>
      <c r="E590" s="58"/>
      <c r="F590" s="58"/>
      <c r="G590" s="58"/>
      <c r="H590" s="58"/>
      <c r="I590" s="58"/>
      <c r="J590" s="37"/>
      <c r="K590" s="37"/>
      <c r="L590" s="59"/>
      <c r="M590" s="37"/>
      <c r="N590" s="37"/>
      <c r="P590" s="21"/>
    </row>
    <row r="591" ht="12.75" customHeight="1">
      <c r="A591" s="21"/>
      <c r="B591" s="21"/>
      <c r="C591" s="21"/>
      <c r="D591" s="60"/>
      <c r="E591" s="58"/>
      <c r="F591" s="58"/>
      <c r="G591" s="58"/>
      <c r="H591" s="58"/>
      <c r="I591" s="58"/>
      <c r="J591" s="37"/>
      <c r="K591" s="37"/>
      <c r="L591" s="59"/>
      <c r="M591" s="37"/>
      <c r="N591" s="37"/>
      <c r="P591" s="21"/>
    </row>
    <row r="592" ht="12.75" customHeight="1">
      <c r="A592" s="21"/>
      <c r="B592" s="21"/>
      <c r="C592" s="21"/>
      <c r="D592" s="60"/>
      <c r="E592" s="58"/>
      <c r="F592" s="58"/>
      <c r="G592" s="58"/>
      <c r="H592" s="58"/>
      <c r="I592" s="58"/>
      <c r="J592" s="37"/>
      <c r="K592" s="37"/>
      <c r="L592" s="59"/>
      <c r="M592" s="37"/>
      <c r="N592" s="37"/>
      <c r="P592" s="21"/>
    </row>
    <row r="593" ht="12.75" customHeight="1">
      <c r="A593" s="21"/>
      <c r="B593" s="21"/>
      <c r="C593" s="21"/>
      <c r="D593" s="60"/>
      <c r="E593" s="58"/>
      <c r="F593" s="58"/>
      <c r="G593" s="58"/>
      <c r="H593" s="58"/>
      <c r="I593" s="58"/>
      <c r="J593" s="37"/>
      <c r="K593" s="37"/>
      <c r="L593" s="59"/>
      <c r="M593" s="37"/>
      <c r="N593" s="37"/>
      <c r="P593" s="21"/>
    </row>
    <row r="594" ht="12.75" customHeight="1">
      <c r="A594" s="21"/>
      <c r="B594" s="21"/>
      <c r="C594" s="21"/>
      <c r="D594" s="60"/>
      <c r="E594" s="58"/>
      <c r="F594" s="58"/>
      <c r="G594" s="58"/>
      <c r="H594" s="58"/>
      <c r="I594" s="58"/>
      <c r="J594" s="37"/>
      <c r="K594" s="37"/>
      <c r="L594" s="59"/>
      <c r="M594" s="37"/>
      <c r="N594" s="37"/>
      <c r="P594" s="21"/>
    </row>
    <row r="595" ht="12.75" customHeight="1">
      <c r="A595" s="21"/>
      <c r="B595" s="21"/>
      <c r="C595" s="21"/>
      <c r="D595" s="60"/>
      <c r="E595" s="58"/>
      <c r="F595" s="58"/>
      <c r="G595" s="58"/>
      <c r="H595" s="58"/>
      <c r="I595" s="58"/>
      <c r="J595" s="37"/>
      <c r="K595" s="37"/>
      <c r="L595" s="59"/>
      <c r="M595" s="37"/>
      <c r="N595" s="37"/>
      <c r="P595" s="21"/>
    </row>
    <row r="596" ht="12.75" customHeight="1">
      <c r="A596" s="21"/>
      <c r="B596" s="21"/>
      <c r="C596" s="21"/>
      <c r="D596" s="60"/>
      <c r="E596" s="58"/>
      <c r="F596" s="58"/>
      <c r="G596" s="58"/>
      <c r="H596" s="58"/>
      <c r="I596" s="58"/>
      <c r="J596" s="37"/>
      <c r="K596" s="37"/>
      <c r="L596" s="59"/>
      <c r="M596" s="37"/>
      <c r="N596" s="37"/>
      <c r="P596" s="21"/>
    </row>
    <row r="597" ht="12.75" customHeight="1">
      <c r="A597" s="21"/>
      <c r="B597" s="21"/>
      <c r="C597" s="21"/>
      <c r="D597" s="60"/>
      <c r="E597" s="58"/>
      <c r="F597" s="58"/>
      <c r="G597" s="58"/>
      <c r="H597" s="58"/>
      <c r="I597" s="58"/>
      <c r="J597" s="37"/>
      <c r="K597" s="37"/>
      <c r="L597" s="59"/>
      <c r="M597" s="37"/>
      <c r="N597" s="37"/>
      <c r="P597" s="21"/>
    </row>
    <row r="598" ht="12.75" customHeight="1">
      <c r="A598" s="21"/>
      <c r="B598" s="21"/>
      <c r="C598" s="21"/>
      <c r="D598" s="60"/>
      <c r="E598" s="58"/>
      <c r="F598" s="58"/>
      <c r="G598" s="58"/>
      <c r="H598" s="58"/>
      <c r="I598" s="58"/>
      <c r="J598" s="37"/>
      <c r="K598" s="37"/>
      <c r="L598" s="59"/>
      <c r="M598" s="37"/>
      <c r="N598" s="37"/>
      <c r="P598" s="21"/>
    </row>
    <row r="599" ht="12.75" customHeight="1">
      <c r="A599" s="21"/>
      <c r="B599" s="21"/>
      <c r="C599" s="21"/>
      <c r="D599" s="60"/>
      <c r="E599" s="58"/>
      <c r="F599" s="58"/>
      <c r="G599" s="58"/>
      <c r="H599" s="58"/>
      <c r="I599" s="58"/>
      <c r="J599" s="37"/>
      <c r="K599" s="37"/>
      <c r="L599" s="59"/>
      <c r="M599" s="37"/>
      <c r="N599" s="37"/>
      <c r="P599" s="21"/>
    </row>
    <row r="600" ht="12.75" customHeight="1">
      <c r="A600" s="21"/>
      <c r="B600" s="21"/>
      <c r="C600" s="21"/>
      <c r="D600" s="60"/>
      <c r="E600" s="58"/>
      <c r="F600" s="58"/>
      <c r="G600" s="58"/>
      <c r="H600" s="58"/>
      <c r="I600" s="58"/>
      <c r="J600" s="37"/>
      <c r="K600" s="37"/>
      <c r="L600" s="59"/>
      <c r="M600" s="37"/>
      <c r="N600" s="37"/>
      <c r="P600" s="21"/>
    </row>
    <row r="601" ht="12.75" customHeight="1">
      <c r="A601" s="21"/>
      <c r="B601" s="21"/>
      <c r="C601" s="21"/>
      <c r="D601" s="60"/>
      <c r="E601" s="58"/>
      <c r="F601" s="58"/>
      <c r="G601" s="58"/>
      <c r="H601" s="58"/>
      <c r="I601" s="58"/>
      <c r="J601" s="37"/>
      <c r="K601" s="37"/>
      <c r="L601" s="59"/>
      <c r="M601" s="37"/>
      <c r="N601" s="37"/>
      <c r="P601" s="21"/>
    </row>
    <row r="602" ht="12.75" customHeight="1">
      <c r="A602" s="21"/>
      <c r="B602" s="21"/>
      <c r="C602" s="21"/>
      <c r="D602" s="60"/>
      <c r="E602" s="58"/>
      <c r="F602" s="58"/>
      <c r="G602" s="58"/>
      <c r="H602" s="58"/>
      <c r="I602" s="58"/>
      <c r="J602" s="37"/>
      <c r="K602" s="37"/>
      <c r="L602" s="59"/>
      <c r="M602" s="37"/>
      <c r="N602" s="37"/>
      <c r="P602" s="21"/>
    </row>
    <row r="603" ht="12.75" customHeight="1">
      <c r="A603" s="21"/>
      <c r="B603" s="21"/>
      <c r="C603" s="21"/>
      <c r="D603" s="60"/>
      <c r="E603" s="58"/>
      <c r="F603" s="58"/>
      <c r="G603" s="58"/>
      <c r="H603" s="58"/>
      <c r="I603" s="58"/>
      <c r="J603" s="37"/>
      <c r="K603" s="37"/>
      <c r="L603" s="59"/>
      <c r="M603" s="37"/>
      <c r="N603" s="37"/>
      <c r="P603" s="21"/>
    </row>
    <row r="604" ht="12.75" customHeight="1">
      <c r="A604" s="21"/>
      <c r="B604" s="21"/>
      <c r="C604" s="21"/>
      <c r="D604" s="60"/>
      <c r="E604" s="58"/>
      <c r="F604" s="58"/>
      <c r="G604" s="58"/>
      <c r="H604" s="58"/>
      <c r="I604" s="58"/>
      <c r="J604" s="37"/>
      <c r="K604" s="37"/>
      <c r="L604" s="59"/>
      <c r="M604" s="37"/>
      <c r="N604" s="37"/>
      <c r="P604" s="21"/>
    </row>
    <row r="605" ht="12.75" customHeight="1">
      <c r="A605" s="21"/>
      <c r="B605" s="21"/>
      <c r="C605" s="21"/>
      <c r="D605" s="60"/>
      <c r="E605" s="58"/>
      <c r="F605" s="58"/>
      <c r="G605" s="58"/>
      <c r="H605" s="58"/>
      <c r="I605" s="58"/>
      <c r="J605" s="37"/>
      <c r="K605" s="37"/>
      <c r="L605" s="59"/>
      <c r="M605" s="37"/>
      <c r="N605" s="37"/>
      <c r="P605" s="21"/>
    </row>
    <row r="606" ht="12.75" customHeight="1">
      <c r="A606" s="21"/>
      <c r="B606" s="21"/>
      <c r="C606" s="21"/>
      <c r="D606" s="60"/>
      <c r="E606" s="58"/>
      <c r="F606" s="58"/>
      <c r="G606" s="58"/>
      <c r="H606" s="58"/>
      <c r="I606" s="58"/>
      <c r="J606" s="37"/>
      <c r="K606" s="37"/>
      <c r="L606" s="59"/>
      <c r="M606" s="37"/>
      <c r="N606" s="37"/>
      <c r="P606" s="21"/>
    </row>
    <row r="607" ht="12.75" customHeight="1">
      <c r="A607" s="21"/>
      <c r="B607" s="21"/>
      <c r="C607" s="21"/>
      <c r="D607" s="60"/>
      <c r="E607" s="58"/>
      <c r="F607" s="58"/>
      <c r="G607" s="58"/>
      <c r="H607" s="58"/>
      <c r="I607" s="58"/>
      <c r="J607" s="37"/>
      <c r="K607" s="37"/>
      <c r="L607" s="59"/>
      <c r="M607" s="37"/>
      <c r="N607" s="37"/>
      <c r="P607" s="21"/>
    </row>
    <row r="608" ht="12.75" customHeight="1">
      <c r="A608" s="21"/>
      <c r="B608" s="21"/>
      <c r="C608" s="21"/>
      <c r="D608" s="60"/>
      <c r="E608" s="58"/>
      <c r="F608" s="58"/>
      <c r="G608" s="58"/>
      <c r="H608" s="58"/>
      <c r="I608" s="58"/>
      <c r="J608" s="37"/>
      <c r="K608" s="37"/>
      <c r="L608" s="59"/>
      <c r="M608" s="37"/>
      <c r="N608" s="37"/>
      <c r="P608" s="21"/>
    </row>
    <row r="609" ht="12.75" customHeight="1">
      <c r="A609" s="21"/>
      <c r="B609" s="21"/>
      <c r="C609" s="21"/>
      <c r="D609" s="60"/>
      <c r="E609" s="58"/>
      <c r="F609" s="58"/>
      <c r="G609" s="58"/>
      <c r="H609" s="58"/>
      <c r="I609" s="58"/>
      <c r="J609" s="37"/>
      <c r="K609" s="37"/>
      <c r="L609" s="59"/>
      <c r="M609" s="37"/>
      <c r="N609" s="37"/>
      <c r="P609" s="21"/>
    </row>
    <row r="610" ht="12.75" customHeight="1">
      <c r="A610" s="21"/>
      <c r="B610" s="21"/>
      <c r="C610" s="21"/>
      <c r="D610" s="60"/>
      <c r="E610" s="58"/>
      <c r="F610" s="58"/>
      <c r="G610" s="58"/>
      <c r="H610" s="58"/>
      <c r="I610" s="58"/>
      <c r="J610" s="37"/>
      <c r="K610" s="37"/>
      <c r="L610" s="59"/>
      <c r="M610" s="37"/>
      <c r="N610" s="37"/>
      <c r="P610" s="21"/>
    </row>
    <row r="611" ht="12.75" customHeight="1">
      <c r="A611" s="21"/>
      <c r="B611" s="21"/>
      <c r="C611" s="21"/>
      <c r="D611" s="60"/>
      <c r="E611" s="58"/>
      <c r="F611" s="58"/>
      <c r="G611" s="58"/>
      <c r="H611" s="58"/>
      <c r="I611" s="58"/>
      <c r="J611" s="37"/>
      <c r="K611" s="37"/>
      <c r="L611" s="59"/>
      <c r="M611" s="37"/>
      <c r="N611" s="37"/>
      <c r="P611" s="21"/>
    </row>
    <row r="612" ht="12.75" customHeight="1">
      <c r="A612" s="21"/>
      <c r="B612" s="21"/>
      <c r="C612" s="21"/>
      <c r="D612" s="60"/>
      <c r="E612" s="58"/>
      <c r="F612" s="58"/>
      <c r="G612" s="58"/>
      <c r="H612" s="58"/>
      <c r="I612" s="58"/>
      <c r="J612" s="37"/>
      <c r="K612" s="37"/>
      <c r="L612" s="59"/>
      <c r="M612" s="37"/>
      <c r="N612" s="37"/>
      <c r="P612" s="21"/>
    </row>
    <row r="613" ht="12.75" customHeight="1">
      <c r="A613" s="21"/>
      <c r="B613" s="21"/>
      <c r="C613" s="21"/>
      <c r="D613" s="60"/>
      <c r="E613" s="58"/>
      <c r="F613" s="58"/>
      <c r="G613" s="58"/>
      <c r="H613" s="58"/>
      <c r="I613" s="58"/>
      <c r="J613" s="37"/>
      <c r="K613" s="37"/>
      <c r="L613" s="59"/>
      <c r="M613" s="37"/>
      <c r="N613" s="37"/>
      <c r="P613" s="21"/>
    </row>
    <row r="614" ht="12.75" customHeight="1">
      <c r="A614" s="21"/>
      <c r="B614" s="21"/>
      <c r="C614" s="21"/>
      <c r="D614" s="60"/>
      <c r="E614" s="58"/>
      <c r="F614" s="58"/>
      <c r="G614" s="58"/>
      <c r="H614" s="58"/>
      <c r="I614" s="58"/>
      <c r="J614" s="37"/>
      <c r="K614" s="37"/>
      <c r="L614" s="59"/>
      <c r="M614" s="37"/>
      <c r="N614" s="37"/>
      <c r="P614" s="21"/>
    </row>
    <row r="615" ht="12.75" customHeight="1">
      <c r="A615" s="21"/>
      <c r="B615" s="21"/>
      <c r="C615" s="21"/>
      <c r="D615" s="60"/>
      <c r="E615" s="58"/>
      <c r="F615" s="58"/>
      <c r="G615" s="58"/>
      <c r="H615" s="58"/>
      <c r="I615" s="58"/>
      <c r="J615" s="37"/>
      <c r="K615" s="37"/>
      <c r="L615" s="59"/>
      <c r="M615" s="37"/>
      <c r="N615" s="37"/>
      <c r="P615" s="21"/>
    </row>
    <row r="616" ht="12.75" customHeight="1">
      <c r="A616" s="21"/>
      <c r="B616" s="21"/>
      <c r="C616" s="21"/>
      <c r="D616" s="60"/>
      <c r="E616" s="58"/>
      <c r="F616" s="58"/>
      <c r="G616" s="58"/>
      <c r="H616" s="58"/>
      <c r="I616" s="58"/>
      <c r="J616" s="37"/>
      <c r="K616" s="37"/>
      <c r="L616" s="59"/>
      <c r="M616" s="37"/>
      <c r="N616" s="37"/>
      <c r="P616" s="21"/>
    </row>
    <row r="617" ht="12.75" customHeight="1">
      <c r="A617" s="21"/>
      <c r="B617" s="21"/>
      <c r="C617" s="21"/>
      <c r="D617" s="60"/>
      <c r="E617" s="58"/>
      <c r="F617" s="58"/>
      <c r="G617" s="58"/>
      <c r="H617" s="58"/>
      <c r="I617" s="58"/>
      <c r="J617" s="37"/>
      <c r="K617" s="37"/>
      <c r="L617" s="59"/>
      <c r="M617" s="37"/>
      <c r="N617" s="37"/>
      <c r="P617" s="21"/>
    </row>
    <row r="618" ht="12.75" customHeight="1">
      <c r="A618" s="21"/>
      <c r="B618" s="21"/>
      <c r="C618" s="21"/>
      <c r="D618" s="60"/>
      <c r="E618" s="58"/>
      <c r="F618" s="58"/>
      <c r="G618" s="58"/>
      <c r="H618" s="58"/>
      <c r="I618" s="58"/>
      <c r="J618" s="37"/>
      <c r="K618" s="37"/>
      <c r="L618" s="59"/>
      <c r="M618" s="37"/>
      <c r="N618" s="37"/>
      <c r="P618" s="21"/>
    </row>
    <row r="619" ht="12.75" customHeight="1">
      <c r="A619" s="21"/>
      <c r="B619" s="21"/>
      <c r="C619" s="21"/>
      <c r="D619" s="60"/>
      <c r="E619" s="58"/>
      <c r="F619" s="58"/>
      <c r="G619" s="58"/>
      <c r="H619" s="58"/>
      <c r="I619" s="58"/>
      <c r="J619" s="37"/>
      <c r="K619" s="37"/>
      <c r="L619" s="59"/>
      <c r="M619" s="37"/>
      <c r="N619" s="37"/>
      <c r="P619" s="21"/>
    </row>
    <row r="620" ht="12.75" customHeight="1">
      <c r="A620" s="21"/>
      <c r="B620" s="21"/>
      <c r="C620" s="21"/>
      <c r="D620" s="60"/>
      <c r="E620" s="58"/>
      <c r="F620" s="58"/>
      <c r="G620" s="58"/>
      <c r="H620" s="58"/>
      <c r="I620" s="58"/>
      <c r="J620" s="37"/>
      <c r="K620" s="37"/>
      <c r="L620" s="59"/>
      <c r="M620" s="37"/>
      <c r="N620" s="37"/>
      <c r="P620" s="21"/>
    </row>
    <row r="621" ht="12.75" customHeight="1">
      <c r="A621" s="21"/>
      <c r="B621" s="21"/>
      <c r="C621" s="21"/>
      <c r="D621" s="60"/>
      <c r="E621" s="58"/>
      <c r="F621" s="58"/>
      <c r="G621" s="58"/>
      <c r="H621" s="58"/>
      <c r="I621" s="58"/>
      <c r="J621" s="37"/>
      <c r="K621" s="37"/>
      <c r="L621" s="59"/>
      <c r="M621" s="37"/>
      <c r="N621" s="37"/>
      <c r="P621" s="21"/>
    </row>
    <row r="622" ht="12.75" customHeight="1">
      <c r="A622" s="21"/>
      <c r="B622" s="21"/>
      <c r="C622" s="21"/>
      <c r="D622" s="60"/>
      <c r="E622" s="58"/>
      <c r="F622" s="58"/>
      <c r="G622" s="58"/>
      <c r="H622" s="58"/>
      <c r="I622" s="58"/>
      <c r="J622" s="37"/>
      <c r="K622" s="37"/>
      <c r="L622" s="59"/>
      <c r="M622" s="37"/>
      <c r="N622" s="37"/>
      <c r="P622" s="21"/>
    </row>
    <row r="623" ht="12.75" customHeight="1">
      <c r="A623" s="21"/>
      <c r="B623" s="21"/>
      <c r="C623" s="21"/>
      <c r="D623" s="60"/>
      <c r="E623" s="58"/>
      <c r="F623" s="58"/>
      <c r="G623" s="58"/>
      <c r="H623" s="58"/>
      <c r="I623" s="58"/>
      <c r="J623" s="37"/>
      <c r="K623" s="37"/>
      <c r="L623" s="59"/>
      <c r="M623" s="37"/>
      <c r="N623" s="37"/>
      <c r="P623" s="21"/>
    </row>
    <row r="624" ht="12.75" customHeight="1">
      <c r="A624" s="21"/>
      <c r="B624" s="21"/>
      <c r="C624" s="21"/>
      <c r="D624" s="60"/>
      <c r="E624" s="58"/>
      <c r="F624" s="58"/>
      <c r="G624" s="58"/>
      <c r="H624" s="58"/>
      <c r="I624" s="58"/>
      <c r="J624" s="37"/>
      <c r="K624" s="37"/>
      <c r="L624" s="59"/>
      <c r="M624" s="37"/>
      <c r="N624" s="37"/>
      <c r="P624" s="21"/>
    </row>
    <row r="625" ht="12.75" customHeight="1">
      <c r="A625" s="21"/>
      <c r="B625" s="21"/>
      <c r="C625" s="21"/>
      <c r="D625" s="60"/>
      <c r="E625" s="58"/>
      <c r="F625" s="58"/>
      <c r="G625" s="58"/>
      <c r="H625" s="58"/>
      <c r="I625" s="58"/>
      <c r="J625" s="37"/>
      <c r="K625" s="37"/>
      <c r="L625" s="59"/>
      <c r="M625" s="37"/>
      <c r="N625" s="37"/>
      <c r="P625" s="21"/>
    </row>
    <row r="626" ht="12.75" customHeight="1">
      <c r="A626" s="21"/>
      <c r="B626" s="21"/>
      <c r="C626" s="21"/>
      <c r="D626" s="60"/>
      <c r="E626" s="58"/>
      <c r="F626" s="58"/>
      <c r="G626" s="58"/>
      <c r="H626" s="58"/>
      <c r="I626" s="58"/>
      <c r="J626" s="37"/>
      <c r="K626" s="37"/>
      <c r="L626" s="59"/>
      <c r="M626" s="37"/>
      <c r="N626" s="37"/>
      <c r="P626" s="21"/>
    </row>
    <row r="627" ht="12.75" customHeight="1">
      <c r="A627" s="21"/>
      <c r="B627" s="21"/>
      <c r="C627" s="21"/>
      <c r="D627" s="60"/>
      <c r="E627" s="58"/>
      <c r="F627" s="58"/>
      <c r="G627" s="58"/>
      <c r="H627" s="58"/>
      <c r="I627" s="58"/>
      <c r="J627" s="37"/>
      <c r="K627" s="37"/>
      <c r="L627" s="59"/>
      <c r="M627" s="37"/>
      <c r="N627" s="37"/>
      <c r="P627" s="21"/>
    </row>
    <row r="628" ht="12.75" customHeight="1">
      <c r="A628" s="21"/>
      <c r="B628" s="21"/>
      <c r="C628" s="21"/>
      <c r="D628" s="60"/>
      <c r="E628" s="58"/>
      <c r="F628" s="58"/>
      <c r="G628" s="58"/>
      <c r="H628" s="58"/>
      <c r="I628" s="58"/>
      <c r="J628" s="37"/>
      <c r="K628" s="37"/>
      <c r="L628" s="59"/>
      <c r="M628" s="37"/>
      <c r="N628" s="37"/>
      <c r="P628" s="21"/>
    </row>
    <row r="629" ht="12.75" customHeight="1">
      <c r="A629" s="21"/>
      <c r="B629" s="21"/>
      <c r="C629" s="21"/>
      <c r="D629" s="60"/>
      <c r="E629" s="58"/>
      <c r="F629" s="58"/>
      <c r="G629" s="58"/>
      <c r="H629" s="58"/>
      <c r="I629" s="58"/>
      <c r="J629" s="37"/>
      <c r="K629" s="37"/>
      <c r="L629" s="59"/>
      <c r="M629" s="37"/>
      <c r="N629" s="37"/>
      <c r="P629" s="21"/>
    </row>
    <row r="630" ht="12.75" customHeight="1">
      <c r="A630" s="21"/>
      <c r="B630" s="21"/>
      <c r="C630" s="21"/>
      <c r="D630" s="60"/>
      <c r="E630" s="58"/>
      <c r="F630" s="58"/>
      <c r="G630" s="58"/>
      <c r="H630" s="58"/>
      <c r="I630" s="58"/>
      <c r="J630" s="37"/>
      <c r="K630" s="37"/>
      <c r="L630" s="59"/>
      <c r="M630" s="37"/>
      <c r="N630" s="37"/>
      <c r="P630" s="21"/>
    </row>
    <row r="631" ht="12.75" customHeight="1">
      <c r="A631" s="21"/>
      <c r="B631" s="21"/>
      <c r="C631" s="21"/>
      <c r="D631" s="60"/>
      <c r="E631" s="58"/>
      <c r="F631" s="58"/>
      <c r="G631" s="58"/>
      <c r="H631" s="58"/>
      <c r="I631" s="58"/>
      <c r="J631" s="37"/>
      <c r="K631" s="37"/>
      <c r="L631" s="59"/>
      <c r="M631" s="37"/>
      <c r="N631" s="37"/>
      <c r="P631" s="21"/>
    </row>
    <row r="632" ht="12.75" customHeight="1">
      <c r="A632" s="21"/>
      <c r="B632" s="21"/>
      <c r="C632" s="21"/>
      <c r="D632" s="60"/>
      <c r="E632" s="58"/>
      <c r="F632" s="58"/>
      <c r="G632" s="58"/>
      <c r="H632" s="58"/>
      <c r="I632" s="58"/>
      <c r="J632" s="37"/>
      <c r="K632" s="37"/>
      <c r="L632" s="59"/>
      <c r="M632" s="37"/>
      <c r="N632" s="37"/>
      <c r="P632" s="21"/>
    </row>
    <row r="633" ht="12.75" customHeight="1">
      <c r="A633" s="21"/>
      <c r="B633" s="21"/>
      <c r="C633" s="21"/>
      <c r="D633" s="60"/>
      <c r="E633" s="58"/>
      <c r="F633" s="58"/>
      <c r="G633" s="58"/>
      <c r="H633" s="58"/>
      <c r="I633" s="58"/>
      <c r="J633" s="37"/>
      <c r="K633" s="37"/>
      <c r="L633" s="59"/>
      <c r="M633" s="37"/>
      <c r="N633" s="37"/>
      <c r="P633" s="21"/>
    </row>
    <row r="634" ht="12.75" customHeight="1">
      <c r="A634" s="21"/>
      <c r="B634" s="21"/>
      <c r="C634" s="21"/>
      <c r="D634" s="60"/>
      <c r="E634" s="58"/>
      <c r="F634" s="58"/>
      <c r="G634" s="58"/>
      <c r="H634" s="58"/>
      <c r="I634" s="58"/>
      <c r="J634" s="37"/>
      <c r="K634" s="37"/>
      <c r="L634" s="59"/>
      <c r="M634" s="37"/>
      <c r="N634" s="37"/>
      <c r="P634" s="21"/>
    </row>
    <row r="635" ht="12.75" customHeight="1">
      <c r="A635" s="21"/>
      <c r="B635" s="21"/>
      <c r="C635" s="21"/>
      <c r="D635" s="60"/>
      <c r="E635" s="58"/>
      <c r="F635" s="58"/>
      <c r="G635" s="58"/>
      <c r="H635" s="58"/>
      <c r="I635" s="58"/>
      <c r="J635" s="37"/>
      <c r="K635" s="37"/>
      <c r="L635" s="59"/>
      <c r="M635" s="37"/>
      <c r="N635" s="37"/>
      <c r="P635" s="21"/>
    </row>
    <row r="636" ht="12.75" customHeight="1">
      <c r="A636" s="21"/>
      <c r="B636" s="21"/>
      <c r="C636" s="21"/>
      <c r="D636" s="60"/>
      <c r="E636" s="58"/>
      <c r="F636" s="58"/>
      <c r="G636" s="58"/>
      <c r="H636" s="58"/>
      <c r="I636" s="58"/>
      <c r="J636" s="37"/>
      <c r="K636" s="37"/>
      <c r="L636" s="59"/>
      <c r="M636" s="37"/>
      <c r="N636" s="37"/>
      <c r="P636" s="21"/>
    </row>
    <row r="637" ht="12.75" customHeight="1">
      <c r="A637" s="21"/>
      <c r="B637" s="21"/>
      <c r="C637" s="21"/>
      <c r="D637" s="60"/>
      <c r="E637" s="58"/>
      <c r="F637" s="58"/>
      <c r="G637" s="58"/>
      <c r="H637" s="58"/>
      <c r="I637" s="58"/>
      <c r="J637" s="37"/>
      <c r="K637" s="37"/>
      <c r="L637" s="59"/>
      <c r="M637" s="37"/>
      <c r="N637" s="37"/>
      <c r="P637" s="21"/>
    </row>
    <row r="638" ht="12.75" customHeight="1">
      <c r="A638" s="21"/>
      <c r="B638" s="21"/>
      <c r="C638" s="21"/>
      <c r="D638" s="60"/>
      <c r="E638" s="58"/>
      <c r="F638" s="58"/>
      <c r="G638" s="58"/>
      <c r="H638" s="58"/>
      <c r="I638" s="58"/>
      <c r="J638" s="37"/>
      <c r="K638" s="37"/>
      <c r="L638" s="59"/>
      <c r="M638" s="37"/>
      <c r="N638" s="37"/>
      <c r="P638" s="21"/>
    </row>
    <row r="639" ht="12.75" customHeight="1">
      <c r="A639" s="21"/>
      <c r="B639" s="21"/>
      <c r="C639" s="21"/>
      <c r="D639" s="60"/>
      <c r="E639" s="58"/>
      <c r="F639" s="58"/>
      <c r="G639" s="58"/>
      <c r="H639" s="58"/>
      <c r="I639" s="58"/>
      <c r="J639" s="37"/>
      <c r="K639" s="37"/>
      <c r="L639" s="59"/>
      <c r="M639" s="37"/>
      <c r="N639" s="37"/>
      <c r="P639" s="21"/>
    </row>
    <row r="640" ht="12.75" customHeight="1">
      <c r="A640" s="21"/>
      <c r="B640" s="21"/>
      <c r="C640" s="21"/>
      <c r="D640" s="60"/>
      <c r="E640" s="58"/>
      <c r="F640" s="58"/>
      <c r="G640" s="58"/>
      <c r="H640" s="58"/>
      <c r="I640" s="58"/>
      <c r="J640" s="37"/>
      <c r="K640" s="37"/>
      <c r="L640" s="59"/>
      <c r="M640" s="37"/>
      <c r="N640" s="37"/>
      <c r="P640" s="21"/>
    </row>
    <row r="641" ht="12.75" customHeight="1">
      <c r="A641" s="21"/>
      <c r="B641" s="21"/>
      <c r="C641" s="21"/>
      <c r="D641" s="60"/>
      <c r="E641" s="58"/>
      <c r="F641" s="58"/>
      <c r="G641" s="58"/>
      <c r="H641" s="58"/>
      <c r="I641" s="58"/>
      <c r="J641" s="37"/>
      <c r="K641" s="37"/>
      <c r="L641" s="59"/>
      <c r="M641" s="37"/>
      <c r="N641" s="37"/>
      <c r="P641" s="21"/>
    </row>
    <row r="642" ht="12.75" customHeight="1">
      <c r="A642" s="21"/>
      <c r="B642" s="21"/>
      <c r="C642" s="21"/>
      <c r="D642" s="60"/>
      <c r="E642" s="58"/>
      <c r="F642" s="58"/>
      <c r="G642" s="58"/>
      <c r="H642" s="58"/>
      <c r="I642" s="58"/>
      <c r="J642" s="37"/>
      <c r="K642" s="37"/>
      <c r="L642" s="59"/>
      <c r="M642" s="37"/>
      <c r="N642" s="37"/>
      <c r="P642" s="21"/>
    </row>
    <row r="643" ht="12.75" customHeight="1">
      <c r="A643" s="21"/>
      <c r="B643" s="21"/>
      <c r="C643" s="21"/>
      <c r="D643" s="60"/>
      <c r="E643" s="58"/>
      <c r="F643" s="58"/>
      <c r="G643" s="58"/>
      <c r="H643" s="58"/>
      <c r="I643" s="58"/>
      <c r="J643" s="37"/>
      <c r="K643" s="37"/>
      <c r="L643" s="59"/>
      <c r="M643" s="37"/>
      <c r="N643" s="37"/>
      <c r="P643" s="21"/>
    </row>
    <row r="644" ht="12.75" customHeight="1">
      <c r="A644" s="21"/>
      <c r="B644" s="21"/>
      <c r="C644" s="21"/>
      <c r="D644" s="60"/>
      <c r="E644" s="58"/>
      <c r="F644" s="58"/>
      <c r="G644" s="58"/>
      <c r="H644" s="58"/>
      <c r="I644" s="58"/>
      <c r="J644" s="37"/>
      <c r="K644" s="37"/>
      <c r="L644" s="59"/>
      <c r="M644" s="37"/>
      <c r="N644" s="37"/>
      <c r="P644" s="21"/>
    </row>
    <row r="645" ht="12.75" customHeight="1">
      <c r="A645" s="21"/>
      <c r="B645" s="21"/>
      <c r="C645" s="21"/>
      <c r="D645" s="60"/>
      <c r="E645" s="58"/>
      <c r="F645" s="58"/>
      <c r="G645" s="58"/>
      <c r="H645" s="58"/>
      <c r="I645" s="58"/>
      <c r="J645" s="37"/>
      <c r="K645" s="37"/>
      <c r="L645" s="59"/>
      <c r="M645" s="37"/>
      <c r="N645" s="37"/>
      <c r="P645" s="21"/>
    </row>
    <row r="646" ht="12.75" customHeight="1">
      <c r="A646" s="21"/>
      <c r="B646" s="21"/>
      <c r="C646" s="21"/>
      <c r="D646" s="60"/>
      <c r="E646" s="58"/>
      <c r="F646" s="58"/>
      <c r="G646" s="58"/>
      <c r="H646" s="58"/>
      <c r="I646" s="58"/>
      <c r="J646" s="37"/>
      <c r="K646" s="37"/>
      <c r="L646" s="59"/>
      <c r="M646" s="37"/>
      <c r="N646" s="37"/>
      <c r="P646" s="21"/>
    </row>
    <row r="647" ht="12.75" customHeight="1">
      <c r="A647" s="21"/>
      <c r="B647" s="21"/>
      <c r="C647" s="21"/>
      <c r="D647" s="60"/>
      <c r="E647" s="58"/>
      <c r="F647" s="58"/>
      <c r="G647" s="58"/>
      <c r="H647" s="58"/>
      <c r="I647" s="58"/>
      <c r="J647" s="37"/>
      <c r="K647" s="37"/>
      <c r="L647" s="59"/>
      <c r="M647" s="37"/>
      <c r="N647" s="37"/>
      <c r="P647" s="21"/>
    </row>
    <row r="648" ht="12.75" customHeight="1">
      <c r="A648" s="21"/>
      <c r="B648" s="21"/>
      <c r="C648" s="21"/>
      <c r="D648" s="60"/>
      <c r="E648" s="58"/>
      <c r="F648" s="58"/>
      <c r="G648" s="58"/>
      <c r="H648" s="58"/>
      <c r="I648" s="58"/>
      <c r="J648" s="37"/>
      <c r="K648" s="37"/>
      <c r="L648" s="59"/>
      <c r="M648" s="37"/>
      <c r="N648" s="37"/>
      <c r="P648" s="21"/>
    </row>
    <row r="649" ht="12.75" customHeight="1">
      <c r="A649" s="21"/>
      <c r="B649" s="21"/>
      <c r="C649" s="21"/>
      <c r="D649" s="60"/>
      <c r="E649" s="58"/>
      <c r="F649" s="58"/>
      <c r="G649" s="58"/>
      <c r="H649" s="58"/>
      <c r="I649" s="58"/>
      <c r="J649" s="37"/>
      <c r="K649" s="37"/>
      <c r="L649" s="59"/>
      <c r="M649" s="37"/>
      <c r="N649" s="37"/>
      <c r="P649" s="21"/>
    </row>
    <row r="650" ht="12.75" customHeight="1">
      <c r="A650" s="21"/>
      <c r="B650" s="21"/>
      <c r="C650" s="21"/>
      <c r="D650" s="60"/>
      <c r="E650" s="58"/>
      <c r="F650" s="58"/>
      <c r="G650" s="58"/>
      <c r="H650" s="58"/>
      <c r="I650" s="58"/>
      <c r="J650" s="37"/>
      <c r="K650" s="37"/>
      <c r="L650" s="59"/>
      <c r="M650" s="37"/>
      <c r="N650" s="37"/>
      <c r="P650" s="21"/>
    </row>
    <row r="651" ht="12.75" customHeight="1">
      <c r="A651" s="21"/>
      <c r="B651" s="21"/>
      <c r="C651" s="21"/>
      <c r="D651" s="60"/>
      <c r="E651" s="58"/>
      <c r="F651" s="58"/>
      <c r="G651" s="58"/>
      <c r="H651" s="58"/>
      <c r="I651" s="58"/>
      <c r="J651" s="37"/>
      <c r="K651" s="37"/>
      <c r="L651" s="59"/>
      <c r="M651" s="37"/>
      <c r="N651" s="37"/>
      <c r="P651" s="21"/>
    </row>
    <row r="652" ht="12.75" customHeight="1">
      <c r="A652" s="21"/>
      <c r="B652" s="21"/>
      <c r="C652" s="21"/>
      <c r="D652" s="60"/>
      <c r="E652" s="58"/>
      <c r="F652" s="58"/>
      <c r="G652" s="58"/>
      <c r="H652" s="58"/>
      <c r="I652" s="58"/>
      <c r="J652" s="37"/>
      <c r="K652" s="37"/>
      <c r="L652" s="59"/>
      <c r="M652" s="37"/>
      <c r="N652" s="37"/>
      <c r="P652" s="21"/>
    </row>
    <row r="653" ht="12.75" customHeight="1">
      <c r="A653" s="21"/>
      <c r="B653" s="21"/>
      <c r="C653" s="21"/>
      <c r="D653" s="60"/>
      <c r="E653" s="58"/>
      <c r="F653" s="58"/>
      <c r="G653" s="58"/>
      <c r="H653" s="58"/>
      <c r="I653" s="58"/>
      <c r="J653" s="37"/>
      <c r="K653" s="37"/>
      <c r="L653" s="59"/>
      <c r="M653" s="37"/>
      <c r="N653" s="37"/>
      <c r="P653" s="21"/>
    </row>
    <row r="654" ht="12.75" customHeight="1">
      <c r="A654" s="21"/>
      <c r="B654" s="21"/>
      <c r="C654" s="21"/>
      <c r="D654" s="60"/>
      <c r="E654" s="58"/>
      <c r="F654" s="58"/>
      <c r="G654" s="58"/>
      <c r="H654" s="58"/>
      <c r="I654" s="58"/>
      <c r="J654" s="37"/>
      <c r="K654" s="37"/>
      <c r="L654" s="59"/>
      <c r="M654" s="37"/>
      <c r="N654" s="37"/>
      <c r="P654" s="21"/>
    </row>
    <row r="655" ht="12.75" customHeight="1">
      <c r="A655" s="21"/>
      <c r="B655" s="21"/>
      <c r="C655" s="21"/>
      <c r="D655" s="60"/>
      <c r="E655" s="58"/>
      <c r="F655" s="58"/>
      <c r="G655" s="58"/>
      <c r="H655" s="58"/>
      <c r="I655" s="58"/>
      <c r="J655" s="37"/>
      <c r="K655" s="37"/>
      <c r="L655" s="59"/>
      <c r="M655" s="37"/>
      <c r="N655" s="37"/>
      <c r="P655" s="21"/>
    </row>
    <row r="656" ht="12.75" customHeight="1">
      <c r="A656" s="21"/>
      <c r="B656" s="21"/>
      <c r="C656" s="21"/>
      <c r="D656" s="60"/>
      <c r="E656" s="58"/>
      <c r="F656" s="58"/>
      <c r="G656" s="58"/>
      <c r="H656" s="58"/>
      <c r="I656" s="58"/>
      <c r="J656" s="37"/>
      <c r="K656" s="37"/>
      <c r="L656" s="59"/>
      <c r="M656" s="37"/>
      <c r="N656" s="37"/>
      <c r="P656" s="21"/>
    </row>
    <row r="657" ht="12.75" customHeight="1">
      <c r="A657" s="21"/>
      <c r="B657" s="21"/>
      <c r="C657" s="21"/>
      <c r="D657" s="60"/>
      <c r="E657" s="58"/>
      <c r="F657" s="58"/>
      <c r="G657" s="58"/>
      <c r="H657" s="58"/>
      <c r="I657" s="58"/>
      <c r="J657" s="37"/>
      <c r="K657" s="37"/>
      <c r="L657" s="59"/>
      <c r="M657" s="37"/>
      <c r="N657" s="37"/>
      <c r="P657" s="21"/>
    </row>
    <row r="658" ht="12.75" customHeight="1">
      <c r="A658" s="21"/>
      <c r="B658" s="21"/>
      <c r="C658" s="21"/>
      <c r="D658" s="60"/>
      <c r="E658" s="58"/>
      <c r="F658" s="58"/>
      <c r="G658" s="58"/>
      <c r="H658" s="58"/>
      <c r="I658" s="58"/>
      <c r="J658" s="37"/>
      <c r="K658" s="37"/>
      <c r="L658" s="59"/>
      <c r="M658" s="37"/>
      <c r="N658" s="37"/>
      <c r="P658" s="21"/>
    </row>
    <row r="659" ht="12.75" customHeight="1">
      <c r="A659" s="21"/>
      <c r="B659" s="21"/>
      <c r="C659" s="21"/>
      <c r="D659" s="60"/>
      <c r="E659" s="58"/>
      <c r="F659" s="58"/>
      <c r="G659" s="58"/>
      <c r="H659" s="58"/>
      <c r="I659" s="58"/>
      <c r="J659" s="37"/>
      <c r="K659" s="37"/>
      <c r="L659" s="59"/>
      <c r="M659" s="37"/>
      <c r="N659" s="37"/>
      <c r="P659" s="21"/>
    </row>
    <row r="660" ht="12.75" customHeight="1">
      <c r="A660" s="21"/>
      <c r="B660" s="21"/>
      <c r="C660" s="21"/>
      <c r="D660" s="60"/>
      <c r="E660" s="58"/>
      <c r="F660" s="58"/>
      <c r="G660" s="58"/>
      <c r="H660" s="58"/>
      <c r="I660" s="58"/>
      <c r="J660" s="37"/>
      <c r="K660" s="37"/>
      <c r="L660" s="59"/>
      <c r="M660" s="37"/>
      <c r="N660" s="37"/>
      <c r="P660" s="21"/>
    </row>
    <row r="661" ht="12.75" customHeight="1">
      <c r="A661" s="21"/>
      <c r="B661" s="21"/>
      <c r="C661" s="21"/>
      <c r="D661" s="60"/>
      <c r="E661" s="58"/>
      <c r="F661" s="58"/>
      <c r="G661" s="58"/>
      <c r="H661" s="58"/>
      <c r="I661" s="58"/>
      <c r="J661" s="37"/>
      <c r="K661" s="37"/>
      <c r="L661" s="59"/>
      <c r="M661" s="37"/>
      <c r="N661" s="37"/>
      <c r="P661" s="21"/>
    </row>
    <row r="662" ht="12.75" customHeight="1">
      <c r="A662" s="21"/>
      <c r="B662" s="21"/>
      <c r="C662" s="21"/>
      <c r="D662" s="60"/>
      <c r="E662" s="58"/>
      <c r="F662" s="58"/>
      <c r="G662" s="58"/>
      <c r="H662" s="58"/>
      <c r="I662" s="58"/>
      <c r="J662" s="37"/>
      <c r="K662" s="37"/>
      <c r="L662" s="59"/>
      <c r="M662" s="37"/>
      <c r="N662" s="37"/>
      <c r="P662" s="21"/>
    </row>
    <row r="663" ht="12.75" customHeight="1">
      <c r="A663" s="21"/>
      <c r="B663" s="21"/>
      <c r="C663" s="21"/>
      <c r="D663" s="60"/>
      <c r="E663" s="58"/>
      <c r="F663" s="58"/>
      <c r="G663" s="58"/>
      <c r="H663" s="58"/>
      <c r="I663" s="58"/>
      <c r="J663" s="37"/>
      <c r="K663" s="37"/>
      <c r="L663" s="59"/>
      <c r="M663" s="37"/>
      <c r="N663" s="37"/>
      <c r="P663" s="21"/>
    </row>
    <row r="664" ht="12.75" customHeight="1">
      <c r="A664" s="21"/>
      <c r="B664" s="21"/>
      <c r="C664" s="21"/>
      <c r="D664" s="60"/>
      <c r="E664" s="58"/>
      <c r="F664" s="58"/>
      <c r="G664" s="58"/>
      <c r="H664" s="58"/>
      <c r="I664" s="58"/>
      <c r="J664" s="37"/>
      <c r="K664" s="37"/>
      <c r="L664" s="59"/>
      <c r="M664" s="37"/>
      <c r="N664" s="37"/>
      <c r="P664" s="21"/>
    </row>
    <row r="665" ht="12.75" customHeight="1">
      <c r="A665" s="21"/>
      <c r="B665" s="21"/>
      <c r="C665" s="21"/>
      <c r="D665" s="60"/>
      <c r="E665" s="58"/>
      <c r="F665" s="58"/>
      <c r="G665" s="58"/>
      <c r="H665" s="58"/>
      <c r="I665" s="58"/>
      <c r="J665" s="37"/>
      <c r="K665" s="37"/>
      <c r="L665" s="59"/>
      <c r="M665" s="37"/>
      <c r="N665" s="37"/>
      <c r="P665" s="21"/>
    </row>
    <row r="666" ht="12.75" customHeight="1">
      <c r="A666" s="21"/>
      <c r="B666" s="21"/>
      <c r="C666" s="21"/>
      <c r="D666" s="60"/>
      <c r="E666" s="58"/>
      <c r="F666" s="58"/>
      <c r="G666" s="58"/>
      <c r="H666" s="58"/>
      <c r="I666" s="58"/>
      <c r="J666" s="37"/>
      <c r="K666" s="37"/>
      <c r="L666" s="59"/>
      <c r="M666" s="37"/>
      <c r="N666" s="37"/>
      <c r="P666" s="21"/>
    </row>
    <row r="667" ht="12.75" customHeight="1">
      <c r="A667" s="21"/>
      <c r="B667" s="21"/>
      <c r="C667" s="21"/>
      <c r="D667" s="60"/>
      <c r="E667" s="58"/>
      <c r="F667" s="58"/>
      <c r="G667" s="58"/>
      <c r="H667" s="58"/>
      <c r="I667" s="58"/>
      <c r="J667" s="37"/>
      <c r="K667" s="37"/>
      <c r="L667" s="59"/>
      <c r="M667" s="37"/>
      <c r="N667" s="37"/>
      <c r="P667" s="21"/>
    </row>
    <row r="668" ht="12.75" customHeight="1">
      <c r="A668" s="21"/>
      <c r="B668" s="21"/>
      <c r="C668" s="21"/>
      <c r="D668" s="60"/>
      <c r="E668" s="58"/>
      <c r="F668" s="58"/>
      <c r="G668" s="58"/>
      <c r="H668" s="58"/>
      <c r="I668" s="58"/>
      <c r="J668" s="37"/>
      <c r="K668" s="37"/>
      <c r="L668" s="59"/>
      <c r="M668" s="37"/>
      <c r="N668" s="37"/>
      <c r="P668" s="21"/>
    </row>
    <row r="669" ht="12.75" customHeight="1">
      <c r="A669" s="21"/>
      <c r="B669" s="21"/>
      <c r="C669" s="21"/>
      <c r="D669" s="60"/>
      <c r="E669" s="58"/>
      <c r="F669" s="58"/>
      <c r="G669" s="58"/>
      <c r="H669" s="58"/>
      <c r="I669" s="58"/>
      <c r="J669" s="37"/>
      <c r="K669" s="37"/>
      <c r="L669" s="59"/>
      <c r="M669" s="37"/>
      <c r="N669" s="37"/>
      <c r="P669" s="21"/>
    </row>
    <row r="670" ht="12.75" customHeight="1">
      <c r="A670" s="21"/>
      <c r="B670" s="21"/>
      <c r="C670" s="21"/>
      <c r="D670" s="60"/>
      <c r="E670" s="58"/>
      <c r="F670" s="58"/>
      <c r="G670" s="58"/>
      <c r="H670" s="58"/>
      <c r="I670" s="58"/>
      <c r="J670" s="37"/>
      <c r="K670" s="37"/>
      <c r="L670" s="59"/>
      <c r="M670" s="37"/>
      <c r="N670" s="37"/>
      <c r="P670" s="21"/>
    </row>
    <row r="671" ht="12.75" customHeight="1">
      <c r="A671" s="21"/>
      <c r="B671" s="21"/>
      <c r="C671" s="21"/>
      <c r="D671" s="60"/>
      <c r="E671" s="58"/>
      <c r="F671" s="58"/>
      <c r="G671" s="58"/>
      <c r="H671" s="58"/>
      <c r="I671" s="58"/>
      <c r="J671" s="37"/>
      <c r="K671" s="37"/>
      <c r="L671" s="59"/>
      <c r="M671" s="37"/>
      <c r="N671" s="37"/>
      <c r="P671" s="21"/>
    </row>
    <row r="672" ht="12.75" customHeight="1">
      <c r="A672" s="21"/>
      <c r="B672" s="21"/>
      <c r="C672" s="21"/>
      <c r="D672" s="60"/>
      <c r="E672" s="58"/>
      <c r="F672" s="58"/>
      <c r="G672" s="58"/>
      <c r="H672" s="58"/>
      <c r="I672" s="58"/>
      <c r="J672" s="37"/>
      <c r="K672" s="37"/>
      <c r="L672" s="59"/>
      <c r="M672" s="37"/>
      <c r="N672" s="37"/>
      <c r="P672" s="21"/>
    </row>
    <row r="673" ht="12.75" customHeight="1">
      <c r="A673" s="21"/>
      <c r="B673" s="21"/>
      <c r="C673" s="21"/>
      <c r="D673" s="60"/>
      <c r="E673" s="58"/>
      <c r="F673" s="58"/>
      <c r="G673" s="58"/>
      <c r="H673" s="58"/>
      <c r="I673" s="58"/>
      <c r="J673" s="37"/>
      <c r="K673" s="37"/>
      <c r="L673" s="59"/>
      <c r="M673" s="37"/>
      <c r="N673" s="37"/>
      <c r="P673" s="21"/>
    </row>
    <row r="674" ht="12.75" customHeight="1">
      <c r="A674" s="21"/>
      <c r="B674" s="21"/>
      <c r="C674" s="21"/>
      <c r="D674" s="60"/>
      <c r="E674" s="58"/>
      <c r="F674" s="58"/>
      <c r="G674" s="58"/>
      <c r="H674" s="58"/>
      <c r="I674" s="58"/>
      <c r="J674" s="37"/>
      <c r="K674" s="37"/>
      <c r="L674" s="59"/>
      <c r="M674" s="37"/>
      <c r="N674" s="37"/>
      <c r="P674" s="21"/>
    </row>
    <row r="675" ht="12.75" customHeight="1">
      <c r="A675" s="21"/>
      <c r="B675" s="21"/>
      <c r="C675" s="21"/>
      <c r="D675" s="60"/>
      <c r="E675" s="58"/>
      <c r="F675" s="58"/>
      <c r="G675" s="58"/>
      <c r="H675" s="58"/>
      <c r="I675" s="58"/>
      <c r="J675" s="37"/>
      <c r="K675" s="37"/>
      <c r="L675" s="59"/>
      <c r="M675" s="37"/>
      <c r="N675" s="37"/>
      <c r="P675" s="21"/>
    </row>
    <row r="676" ht="12.75" customHeight="1">
      <c r="A676" s="21"/>
      <c r="B676" s="21"/>
      <c r="C676" s="21"/>
      <c r="D676" s="60"/>
      <c r="E676" s="58"/>
      <c r="F676" s="58"/>
      <c r="G676" s="58"/>
      <c r="H676" s="58"/>
      <c r="I676" s="58"/>
      <c r="J676" s="37"/>
      <c r="K676" s="37"/>
      <c r="L676" s="59"/>
      <c r="M676" s="37"/>
      <c r="N676" s="37"/>
      <c r="P676" s="21"/>
    </row>
    <row r="677" ht="12.75" customHeight="1">
      <c r="A677" s="21"/>
      <c r="B677" s="21"/>
      <c r="C677" s="21"/>
      <c r="D677" s="60"/>
      <c r="E677" s="58"/>
      <c r="F677" s="58"/>
      <c r="G677" s="58"/>
      <c r="H677" s="58"/>
      <c r="I677" s="58"/>
      <c r="J677" s="37"/>
      <c r="K677" s="37"/>
      <c r="L677" s="59"/>
      <c r="M677" s="37"/>
      <c r="N677" s="37"/>
      <c r="P677" s="21"/>
    </row>
    <row r="678" ht="12.75" customHeight="1">
      <c r="A678" s="21"/>
      <c r="B678" s="21"/>
      <c r="C678" s="21"/>
      <c r="D678" s="60"/>
      <c r="E678" s="58"/>
      <c r="F678" s="58"/>
      <c r="G678" s="58"/>
      <c r="H678" s="58"/>
      <c r="I678" s="58"/>
      <c r="J678" s="37"/>
      <c r="K678" s="37"/>
      <c r="L678" s="59"/>
      <c r="M678" s="37"/>
      <c r="N678" s="37"/>
      <c r="P678" s="21"/>
    </row>
    <row r="679" ht="12.75" customHeight="1">
      <c r="A679" s="21"/>
      <c r="B679" s="21"/>
      <c r="C679" s="21"/>
      <c r="D679" s="60"/>
      <c r="E679" s="58"/>
      <c r="F679" s="58"/>
      <c r="G679" s="58"/>
      <c r="H679" s="58"/>
      <c r="I679" s="58"/>
      <c r="J679" s="37"/>
      <c r="K679" s="37"/>
      <c r="L679" s="59"/>
      <c r="M679" s="37"/>
      <c r="N679" s="37"/>
      <c r="P679" s="21"/>
    </row>
    <row r="680" ht="12.75" customHeight="1">
      <c r="A680" s="21"/>
      <c r="B680" s="21"/>
      <c r="C680" s="21"/>
      <c r="D680" s="60"/>
      <c r="E680" s="58"/>
      <c r="F680" s="58"/>
      <c r="G680" s="58"/>
      <c r="H680" s="58"/>
      <c r="I680" s="58"/>
      <c r="J680" s="37"/>
      <c r="K680" s="37"/>
      <c r="L680" s="59"/>
      <c r="M680" s="37"/>
      <c r="N680" s="37"/>
      <c r="P680" s="21"/>
    </row>
    <row r="681" ht="12.75" customHeight="1">
      <c r="A681" s="21"/>
      <c r="B681" s="21"/>
      <c r="C681" s="21"/>
      <c r="D681" s="60"/>
      <c r="E681" s="58"/>
      <c r="F681" s="58"/>
      <c r="G681" s="58"/>
      <c r="H681" s="58"/>
      <c r="I681" s="58"/>
      <c r="J681" s="37"/>
      <c r="K681" s="37"/>
      <c r="L681" s="59"/>
      <c r="M681" s="37"/>
      <c r="N681" s="37"/>
      <c r="P681" s="21"/>
    </row>
    <row r="682" ht="12.75" customHeight="1">
      <c r="A682" s="21"/>
      <c r="B682" s="21"/>
      <c r="C682" s="21"/>
      <c r="D682" s="60"/>
      <c r="E682" s="58"/>
      <c r="F682" s="58"/>
      <c r="G682" s="58"/>
      <c r="H682" s="58"/>
      <c r="I682" s="58"/>
      <c r="J682" s="37"/>
      <c r="K682" s="37"/>
      <c r="L682" s="59"/>
      <c r="M682" s="37"/>
      <c r="N682" s="37"/>
      <c r="P682" s="21"/>
    </row>
    <row r="683" ht="12.75" customHeight="1">
      <c r="A683" s="21"/>
      <c r="B683" s="21"/>
      <c r="C683" s="21"/>
      <c r="D683" s="60"/>
      <c r="E683" s="58"/>
      <c r="F683" s="58"/>
      <c r="G683" s="58"/>
      <c r="H683" s="58"/>
      <c r="I683" s="58"/>
      <c r="J683" s="37"/>
      <c r="K683" s="37"/>
      <c r="L683" s="59"/>
      <c r="M683" s="37"/>
      <c r="N683" s="37"/>
      <c r="P683" s="21"/>
    </row>
    <row r="684" ht="12.75" customHeight="1">
      <c r="A684" s="21"/>
      <c r="B684" s="21"/>
      <c r="C684" s="21"/>
      <c r="D684" s="60"/>
      <c r="E684" s="58"/>
      <c r="F684" s="58"/>
      <c r="G684" s="58"/>
      <c r="H684" s="58"/>
      <c r="I684" s="58"/>
      <c r="J684" s="37"/>
      <c r="K684" s="37"/>
      <c r="L684" s="59"/>
      <c r="M684" s="37"/>
      <c r="N684" s="37"/>
      <c r="P684" s="21"/>
    </row>
    <row r="685" ht="12.75" customHeight="1">
      <c r="A685" s="21"/>
      <c r="B685" s="21"/>
      <c r="C685" s="21"/>
      <c r="D685" s="60"/>
      <c r="E685" s="58"/>
      <c r="F685" s="58"/>
      <c r="G685" s="58"/>
      <c r="H685" s="58"/>
      <c r="I685" s="58"/>
      <c r="J685" s="37"/>
      <c r="K685" s="37"/>
      <c r="L685" s="59"/>
      <c r="M685" s="37"/>
      <c r="N685" s="37"/>
      <c r="P685" s="21"/>
    </row>
    <row r="686" ht="12.75" customHeight="1">
      <c r="A686" s="21"/>
      <c r="B686" s="21"/>
      <c r="C686" s="21"/>
      <c r="D686" s="60"/>
      <c r="E686" s="58"/>
      <c r="F686" s="58"/>
      <c r="G686" s="58"/>
      <c r="H686" s="58"/>
      <c r="I686" s="58"/>
      <c r="J686" s="37"/>
      <c r="K686" s="37"/>
      <c r="L686" s="59"/>
      <c r="M686" s="37"/>
      <c r="N686" s="37"/>
      <c r="P686" s="21"/>
    </row>
    <row r="687" ht="12.75" customHeight="1">
      <c r="A687" s="21"/>
      <c r="B687" s="21"/>
      <c r="C687" s="21"/>
      <c r="D687" s="60"/>
      <c r="E687" s="58"/>
      <c r="F687" s="58"/>
      <c r="G687" s="58"/>
      <c r="H687" s="58"/>
      <c r="I687" s="58"/>
      <c r="J687" s="37"/>
      <c r="K687" s="37"/>
      <c r="L687" s="59"/>
      <c r="M687" s="37"/>
      <c r="N687" s="37"/>
      <c r="P687" s="21"/>
    </row>
    <row r="688" ht="12.75" customHeight="1">
      <c r="A688" s="21"/>
      <c r="B688" s="21"/>
      <c r="C688" s="21"/>
      <c r="D688" s="60"/>
      <c r="E688" s="58"/>
      <c r="F688" s="58"/>
      <c r="G688" s="58"/>
      <c r="H688" s="58"/>
      <c r="I688" s="58"/>
      <c r="J688" s="37"/>
      <c r="K688" s="37"/>
      <c r="L688" s="59"/>
      <c r="M688" s="37"/>
      <c r="N688" s="37"/>
      <c r="P688" s="21"/>
    </row>
    <row r="689" ht="12.75" customHeight="1">
      <c r="A689" s="21"/>
      <c r="B689" s="21"/>
      <c r="C689" s="21"/>
      <c r="D689" s="60"/>
      <c r="E689" s="58"/>
      <c r="F689" s="58"/>
      <c r="G689" s="58"/>
      <c r="H689" s="58"/>
      <c r="I689" s="58"/>
      <c r="J689" s="37"/>
      <c r="K689" s="37"/>
      <c r="L689" s="59"/>
      <c r="M689" s="37"/>
      <c r="N689" s="37"/>
      <c r="P689" s="21"/>
    </row>
    <row r="690" ht="12.75" customHeight="1">
      <c r="A690" s="21"/>
      <c r="B690" s="21"/>
      <c r="C690" s="21"/>
      <c r="D690" s="60"/>
      <c r="E690" s="58"/>
      <c r="F690" s="58"/>
      <c r="G690" s="58"/>
      <c r="H690" s="58"/>
      <c r="I690" s="58"/>
      <c r="J690" s="37"/>
      <c r="K690" s="37"/>
      <c r="L690" s="59"/>
      <c r="M690" s="37"/>
      <c r="N690" s="37"/>
      <c r="P690" s="21"/>
    </row>
    <row r="691" ht="12.75" customHeight="1">
      <c r="A691" s="21"/>
      <c r="B691" s="21"/>
      <c r="C691" s="21"/>
      <c r="D691" s="60"/>
      <c r="E691" s="58"/>
      <c r="F691" s="58"/>
      <c r="G691" s="58"/>
      <c r="H691" s="58"/>
      <c r="I691" s="58"/>
      <c r="J691" s="37"/>
      <c r="K691" s="37"/>
      <c r="L691" s="59"/>
      <c r="M691" s="37"/>
      <c r="N691" s="37"/>
      <c r="P691" s="21"/>
    </row>
    <row r="692" ht="12.75" customHeight="1">
      <c r="A692" s="21"/>
      <c r="B692" s="21"/>
      <c r="C692" s="21"/>
      <c r="D692" s="60"/>
      <c r="E692" s="58"/>
      <c r="F692" s="58"/>
      <c r="G692" s="58"/>
      <c r="H692" s="58"/>
      <c r="I692" s="58"/>
      <c r="J692" s="37"/>
      <c r="K692" s="37"/>
      <c r="L692" s="59"/>
      <c r="M692" s="37"/>
      <c r="N692" s="37"/>
      <c r="P692" s="21"/>
    </row>
    <row r="693" ht="12.75" customHeight="1">
      <c r="A693" s="21"/>
      <c r="B693" s="21"/>
      <c r="C693" s="21"/>
      <c r="D693" s="60"/>
      <c r="E693" s="58"/>
      <c r="F693" s="58"/>
      <c r="G693" s="58"/>
      <c r="H693" s="58"/>
      <c r="I693" s="58"/>
      <c r="J693" s="37"/>
      <c r="K693" s="37"/>
      <c r="L693" s="59"/>
      <c r="M693" s="37"/>
      <c r="N693" s="37"/>
      <c r="P693" s="21"/>
    </row>
    <row r="694" ht="12.75" customHeight="1">
      <c r="A694" s="21"/>
      <c r="B694" s="21"/>
      <c r="C694" s="21"/>
      <c r="D694" s="60"/>
      <c r="E694" s="58"/>
      <c r="F694" s="58"/>
      <c r="G694" s="58"/>
      <c r="H694" s="58"/>
      <c r="I694" s="58"/>
      <c r="J694" s="37"/>
      <c r="K694" s="37"/>
      <c r="L694" s="59"/>
      <c r="M694" s="37"/>
      <c r="N694" s="37"/>
      <c r="P694" s="21"/>
    </row>
    <row r="695" ht="12.75" customHeight="1">
      <c r="A695" s="21"/>
      <c r="B695" s="21"/>
      <c r="C695" s="21"/>
      <c r="D695" s="60"/>
      <c r="E695" s="58"/>
      <c r="F695" s="58"/>
      <c r="G695" s="58"/>
      <c r="H695" s="58"/>
      <c r="I695" s="58"/>
      <c r="J695" s="37"/>
      <c r="K695" s="37"/>
      <c r="L695" s="59"/>
      <c r="M695" s="37"/>
      <c r="N695" s="37"/>
      <c r="P695" s="21"/>
    </row>
    <row r="696" ht="12.75" customHeight="1">
      <c r="A696" s="21"/>
      <c r="B696" s="21"/>
      <c r="C696" s="21"/>
      <c r="D696" s="60"/>
      <c r="E696" s="58"/>
      <c r="F696" s="58"/>
      <c r="G696" s="58"/>
      <c r="H696" s="58"/>
      <c r="I696" s="58"/>
      <c r="J696" s="37"/>
      <c r="K696" s="37"/>
      <c r="L696" s="59"/>
      <c r="M696" s="37"/>
      <c r="N696" s="37"/>
      <c r="P696" s="21"/>
    </row>
    <row r="697" ht="12.75" customHeight="1">
      <c r="A697" s="21"/>
      <c r="B697" s="21"/>
      <c r="C697" s="21"/>
      <c r="D697" s="60"/>
      <c r="E697" s="58"/>
      <c r="F697" s="58"/>
      <c r="G697" s="58"/>
      <c r="H697" s="58"/>
      <c r="I697" s="58"/>
      <c r="J697" s="37"/>
      <c r="K697" s="37"/>
      <c r="L697" s="59"/>
      <c r="M697" s="37"/>
      <c r="N697" s="37"/>
      <c r="P697" s="21"/>
    </row>
    <row r="698" ht="12.75" customHeight="1">
      <c r="A698" s="21"/>
      <c r="B698" s="21"/>
      <c r="C698" s="21"/>
      <c r="D698" s="60"/>
      <c r="E698" s="58"/>
      <c r="F698" s="58"/>
      <c r="G698" s="58"/>
      <c r="H698" s="58"/>
      <c r="I698" s="58"/>
      <c r="J698" s="37"/>
      <c r="K698" s="37"/>
      <c r="L698" s="59"/>
      <c r="M698" s="37"/>
      <c r="N698" s="37"/>
      <c r="P698" s="21"/>
    </row>
    <row r="699" ht="12.75" customHeight="1">
      <c r="A699" s="21"/>
      <c r="B699" s="21"/>
      <c r="C699" s="21"/>
      <c r="D699" s="60"/>
      <c r="E699" s="58"/>
      <c r="F699" s="58"/>
      <c r="G699" s="58"/>
      <c r="H699" s="58"/>
      <c r="I699" s="58"/>
      <c r="J699" s="37"/>
      <c r="K699" s="37"/>
      <c r="L699" s="59"/>
      <c r="M699" s="37"/>
      <c r="N699" s="37"/>
      <c r="P699" s="21"/>
    </row>
    <row r="700" ht="12.75" customHeight="1">
      <c r="A700" s="21"/>
      <c r="B700" s="21"/>
      <c r="C700" s="21"/>
      <c r="D700" s="60"/>
      <c r="E700" s="58"/>
      <c r="F700" s="58"/>
      <c r="G700" s="58"/>
      <c r="H700" s="58"/>
      <c r="I700" s="58"/>
      <c r="J700" s="37"/>
      <c r="K700" s="37"/>
      <c r="L700" s="59"/>
      <c r="M700" s="37"/>
      <c r="N700" s="37"/>
      <c r="P700" s="21"/>
    </row>
    <row r="701" ht="12.75" customHeight="1">
      <c r="A701" s="21"/>
      <c r="B701" s="21"/>
      <c r="C701" s="21"/>
      <c r="D701" s="60"/>
      <c r="E701" s="58"/>
      <c r="F701" s="58"/>
      <c r="G701" s="58"/>
      <c r="H701" s="58"/>
      <c r="I701" s="58"/>
      <c r="J701" s="37"/>
      <c r="K701" s="37"/>
      <c r="L701" s="59"/>
      <c r="M701" s="37"/>
      <c r="N701" s="37"/>
      <c r="P701" s="21"/>
    </row>
    <row r="702" ht="12.75" customHeight="1">
      <c r="A702" s="21"/>
      <c r="B702" s="21"/>
      <c r="C702" s="21"/>
      <c r="D702" s="60"/>
      <c r="E702" s="58"/>
      <c r="F702" s="58"/>
      <c r="G702" s="58"/>
      <c r="H702" s="58"/>
      <c r="I702" s="58"/>
      <c r="J702" s="37"/>
      <c r="K702" s="37"/>
      <c r="L702" s="59"/>
      <c r="M702" s="37"/>
      <c r="N702" s="37"/>
      <c r="P702" s="21"/>
    </row>
    <row r="703" ht="12.75" customHeight="1">
      <c r="A703" s="21"/>
      <c r="B703" s="21"/>
      <c r="C703" s="21"/>
      <c r="D703" s="60"/>
      <c r="E703" s="58"/>
      <c r="F703" s="58"/>
      <c r="G703" s="58"/>
      <c r="H703" s="58"/>
      <c r="I703" s="58"/>
      <c r="J703" s="37"/>
      <c r="K703" s="37"/>
      <c r="L703" s="59"/>
      <c r="M703" s="37"/>
      <c r="N703" s="37"/>
      <c r="P703" s="21"/>
    </row>
    <row r="704" ht="12.75" customHeight="1">
      <c r="A704" s="21"/>
      <c r="B704" s="21"/>
      <c r="C704" s="21"/>
      <c r="D704" s="60"/>
      <c r="E704" s="58"/>
      <c r="F704" s="58"/>
      <c r="G704" s="58"/>
      <c r="H704" s="58"/>
      <c r="I704" s="58"/>
      <c r="J704" s="37"/>
      <c r="K704" s="37"/>
      <c r="L704" s="59"/>
      <c r="M704" s="37"/>
      <c r="N704" s="37"/>
      <c r="P704" s="21"/>
    </row>
    <row r="705" ht="12.75" customHeight="1">
      <c r="A705" s="21"/>
      <c r="B705" s="21"/>
      <c r="C705" s="21"/>
      <c r="D705" s="60"/>
      <c r="E705" s="58"/>
      <c r="F705" s="58"/>
      <c r="G705" s="58"/>
      <c r="H705" s="58"/>
      <c r="I705" s="58"/>
      <c r="J705" s="37"/>
      <c r="K705" s="37"/>
      <c r="L705" s="59"/>
      <c r="M705" s="37"/>
      <c r="N705" s="37"/>
      <c r="P705" s="21"/>
    </row>
    <row r="706" ht="12.75" customHeight="1">
      <c r="A706" s="21"/>
      <c r="B706" s="21"/>
      <c r="C706" s="21"/>
      <c r="D706" s="60"/>
      <c r="E706" s="58"/>
      <c r="F706" s="58"/>
      <c r="G706" s="58"/>
      <c r="H706" s="58"/>
      <c r="I706" s="58"/>
      <c r="J706" s="37"/>
      <c r="K706" s="37"/>
      <c r="L706" s="59"/>
      <c r="M706" s="37"/>
      <c r="N706" s="37"/>
      <c r="P706" s="21"/>
    </row>
    <row r="707" ht="12.75" customHeight="1">
      <c r="A707" s="21"/>
      <c r="B707" s="21"/>
      <c r="C707" s="21"/>
      <c r="D707" s="60"/>
      <c r="E707" s="58"/>
      <c r="F707" s="58"/>
      <c r="G707" s="58"/>
      <c r="H707" s="58"/>
      <c r="I707" s="58"/>
      <c r="J707" s="37"/>
      <c r="K707" s="37"/>
      <c r="L707" s="59"/>
      <c r="M707" s="37"/>
      <c r="N707" s="37"/>
      <c r="P707" s="21"/>
    </row>
    <row r="708" ht="12.75" customHeight="1">
      <c r="A708" s="21"/>
      <c r="B708" s="21"/>
      <c r="C708" s="21"/>
      <c r="D708" s="60"/>
      <c r="E708" s="58"/>
      <c r="F708" s="58"/>
      <c r="G708" s="58"/>
      <c r="H708" s="58"/>
      <c r="I708" s="58"/>
      <c r="J708" s="37"/>
      <c r="K708" s="37"/>
      <c r="L708" s="59"/>
      <c r="M708" s="37"/>
      <c r="N708" s="37"/>
      <c r="P708" s="21"/>
    </row>
    <row r="709" ht="12.75" customHeight="1">
      <c r="A709" s="21"/>
      <c r="B709" s="21"/>
      <c r="C709" s="21"/>
      <c r="D709" s="60"/>
      <c r="E709" s="58"/>
      <c r="F709" s="58"/>
      <c r="G709" s="58"/>
      <c r="H709" s="58"/>
      <c r="I709" s="58"/>
      <c r="J709" s="37"/>
      <c r="K709" s="37"/>
      <c r="L709" s="59"/>
      <c r="M709" s="37"/>
      <c r="N709" s="37"/>
      <c r="P709" s="21"/>
    </row>
    <row r="710" ht="12.75" customHeight="1">
      <c r="A710" s="21"/>
      <c r="B710" s="21"/>
      <c r="C710" s="21"/>
      <c r="D710" s="60"/>
      <c r="E710" s="58"/>
      <c r="F710" s="58"/>
      <c r="G710" s="58"/>
      <c r="H710" s="58"/>
      <c r="I710" s="58"/>
      <c r="J710" s="37"/>
      <c r="K710" s="37"/>
      <c r="L710" s="59"/>
      <c r="M710" s="37"/>
      <c r="N710" s="37"/>
      <c r="P710" s="21"/>
    </row>
    <row r="711" ht="12.75" customHeight="1">
      <c r="A711" s="21"/>
      <c r="B711" s="21"/>
      <c r="C711" s="21"/>
      <c r="D711" s="60"/>
      <c r="E711" s="58"/>
      <c r="F711" s="58"/>
      <c r="G711" s="58"/>
      <c r="H711" s="58"/>
      <c r="I711" s="58"/>
      <c r="J711" s="37"/>
      <c r="K711" s="37"/>
      <c r="L711" s="59"/>
      <c r="M711" s="37"/>
      <c r="N711" s="37"/>
      <c r="P711" s="21"/>
    </row>
    <row r="712" ht="12.75" customHeight="1">
      <c r="A712" s="21"/>
      <c r="B712" s="21"/>
      <c r="C712" s="21"/>
      <c r="D712" s="60"/>
      <c r="E712" s="58"/>
      <c r="F712" s="58"/>
      <c r="G712" s="58"/>
      <c r="H712" s="58"/>
      <c r="I712" s="58"/>
      <c r="J712" s="37"/>
      <c r="K712" s="37"/>
      <c r="L712" s="59"/>
      <c r="M712" s="37"/>
      <c r="N712" s="37"/>
      <c r="P712" s="21"/>
    </row>
    <row r="713" ht="12.75" customHeight="1">
      <c r="A713" s="21"/>
      <c r="B713" s="21"/>
      <c r="C713" s="21"/>
      <c r="D713" s="60"/>
      <c r="E713" s="58"/>
      <c r="F713" s="58"/>
      <c r="G713" s="58"/>
      <c r="H713" s="58"/>
      <c r="I713" s="58"/>
      <c r="J713" s="37"/>
      <c r="K713" s="37"/>
      <c r="L713" s="59"/>
      <c r="M713" s="37"/>
      <c r="N713" s="37"/>
      <c r="P713" s="21"/>
    </row>
    <row r="714" ht="12.75" customHeight="1">
      <c r="A714" s="21"/>
      <c r="B714" s="21"/>
      <c r="C714" s="21"/>
      <c r="D714" s="60"/>
      <c r="E714" s="58"/>
      <c r="F714" s="58"/>
      <c r="G714" s="58"/>
      <c r="H714" s="58"/>
      <c r="I714" s="58"/>
      <c r="J714" s="37"/>
      <c r="K714" s="37"/>
      <c r="L714" s="59"/>
      <c r="M714" s="37"/>
      <c r="N714" s="37"/>
      <c r="P714" s="21"/>
    </row>
    <row r="715" ht="12.75" customHeight="1">
      <c r="A715" s="21"/>
      <c r="B715" s="21"/>
      <c r="C715" s="21"/>
      <c r="D715" s="60"/>
      <c r="E715" s="58"/>
      <c r="F715" s="58"/>
      <c r="G715" s="58"/>
      <c r="H715" s="58"/>
      <c r="I715" s="58"/>
      <c r="J715" s="37"/>
      <c r="K715" s="37"/>
      <c r="L715" s="59"/>
      <c r="M715" s="37"/>
      <c r="N715" s="37"/>
      <c r="P715" s="21"/>
    </row>
    <row r="716" ht="12.75" customHeight="1">
      <c r="A716" s="21"/>
      <c r="B716" s="21"/>
      <c r="C716" s="21"/>
      <c r="D716" s="60"/>
      <c r="E716" s="58"/>
      <c r="F716" s="58"/>
      <c r="G716" s="58"/>
      <c r="H716" s="58"/>
      <c r="I716" s="58"/>
      <c r="J716" s="37"/>
      <c r="K716" s="37"/>
      <c r="L716" s="59"/>
      <c r="M716" s="37"/>
      <c r="N716" s="37"/>
      <c r="P716" s="21"/>
    </row>
    <row r="717" ht="12.75" customHeight="1">
      <c r="A717" s="21"/>
      <c r="B717" s="21"/>
      <c r="C717" s="21"/>
      <c r="D717" s="60"/>
      <c r="E717" s="58"/>
      <c r="F717" s="58"/>
      <c r="G717" s="58"/>
      <c r="H717" s="58"/>
      <c r="I717" s="58"/>
      <c r="J717" s="37"/>
      <c r="K717" s="37"/>
      <c r="L717" s="59"/>
      <c r="M717" s="37"/>
      <c r="N717" s="37"/>
      <c r="P717" s="21"/>
    </row>
    <row r="718" ht="12.75" customHeight="1">
      <c r="A718" s="21"/>
      <c r="B718" s="21"/>
      <c r="C718" s="21"/>
      <c r="D718" s="60"/>
      <c r="E718" s="58"/>
      <c r="F718" s="58"/>
      <c r="G718" s="58"/>
      <c r="H718" s="58"/>
      <c r="I718" s="58"/>
      <c r="J718" s="37"/>
      <c r="K718" s="37"/>
      <c r="L718" s="59"/>
      <c r="M718" s="37"/>
      <c r="N718" s="37"/>
      <c r="P718" s="21"/>
    </row>
    <row r="719" ht="12.75" customHeight="1">
      <c r="A719" s="21"/>
      <c r="B719" s="21"/>
      <c r="C719" s="21"/>
      <c r="D719" s="60"/>
      <c r="E719" s="58"/>
      <c r="F719" s="58"/>
      <c r="G719" s="58"/>
      <c r="H719" s="58"/>
      <c r="I719" s="58"/>
      <c r="J719" s="37"/>
      <c r="K719" s="37"/>
      <c r="L719" s="59"/>
      <c r="M719" s="37"/>
      <c r="N719" s="37"/>
      <c r="P719" s="21"/>
    </row>
    <row r="720" ht="12.75" customHeight="1">
      <c r="A720" s="21"/>
      <c r="B720" s="21"/>
      <c r="C720" s="21"/>
      <c r="D720" s="60"/>
      <c r="E720" s="58"/>
      <c r="F720" s="58"/>
      <c r="G720" s="58"/>
      <c r="H720" s="58"/>
      <c r="I720" s="58"/>
      <c r="J720" s="37"/>
      <c r="K720" s="37"/>
      <c r="L720" s="59"/>
      <c r="M720" s="37"/>
      <c r="N720" s="37"/>
      <c r="P720" s="21"/>
    </row>
    <row r="721" ht="12.75" customHeight="1">
      <c r="A721" s="21"/>
      <c r="B721" s="21"/>
      <c r="C721" s="21"/>
      <c r="D721" s="60"/>
      <c r="E721" s="58"/>
      <c r="F721" s="58"/>
      <c r="G721" s="58"/>
      <c r="H721" s="58"/>
      <c r="I721" s="58"/>
      <c r="J721" s="37"/>
      <c r="K721" s="37"/>
      <c r="L721" s="59"/>
      <c r="M721" s="37"/>
      <c r="N721" s="37"/>
      <c r="P721" s="21"/>
    </row>
    <row r="722" ht="12.75" customHeight="1">
      <c r="A722" s="21"/>
      <c r="B722" s="21"/>
      <c r="C722" s="21"/>
      <c r="D722" s="60"/>
      <c r="E722" s="58"/>
      <c r="F722" s="58"/>
      <c r="G722" s="58"/>
      <c r="H722" s="58"/>
      <c r="I722" s="58"/>
      <c r="J722" s="37"/>
      <c r="K722" s="37"/>
      <c r="L722" s="59"/>
      <c r="M722" s="37"/>
      <c r="N722" s="37"/>
      <c r="P722" s="21"/>
    </row>
    <row r="723" ht="12.75" customHeight="1">
      <c r="A723" s="21"/>
      <c r="B723" s="21"/>
      <c r="C723" s="21"/>
      <c r="D723" s="60"/>
      <c r="E723" s="58"/>
      <c r="F723" s="58"/>
      <c r="G723" s="58"/>
      <c r="H723" s="58"/>
      <c r="I723" s="58"/>
      <c r="J723" s="37"/>
      <c r="K723" s="37"/>
      <c r="L723" s="59"/>
      <c r="M723" s="37"/>
      <c r="N723" s="37"/>
      <c r="P723" s="21"/>
    </row>
    <row r="724" ht="12.75" customHeight="1">
      <c r="A724" s="21"/>
      <c r="B724" s="21"/>
      <c r="C724" s="21"/>
      <c r="D724" s="60"/>
      <c r="E724" s="58"/>
      <c r="F724" s="58"/>
      <c r="G724" s="58"/>
      <c r="H724" s="58"/>
      <c r="I724" s="58"/>
      <c r="J724" s="37"/>
      <c r="K724" s="37"/>
      <c r="L724" s="59"/>
      <c r="M724" s="37"/>
      <c r="N724" s="37"/>
      <c r="P724" s="21"/>
    </row>
    <row r="725" ht="12.75" customHeight="1">
      <c r="A725" s="21"/>
      <c r="B725" s="21"/>
      <c r="C725" s="21"/>
      <c r="D725" s="60"/>
      <c r="E725" s="58"/>
      <c r="F725" s="58"/>
      <c r="G725" s="58"/>
      <c r="H725" s="58"/>
      <c r="I725" s="58"/>
      <c r="J725" s="37"/>
      <c r="K725" s="37"/>
      <c r="L725" s="59"/>
      <c r="M725" s="37"/>
      <c r="N725" s="37"/>
      <c r="P725" s="21"/>
    </row>
    <row r="726" ht="12.75" customHeight="1">
      <c r="A726" s="21"/>
      <c r="B726" s="21"/>
      <c r="C726" s="21"/>
      <c r="D726" s="60"/>
      <c r="E726" s="58"/>
      <c r="F726" s="58"/>
      <c r="G726" s="58"/>
      <c r="H726" s="58"/>
      <c r="I726" s="58"/>
      <c r="J726" s="37"/>
      <c r="K726" s="37"/>
      <c r="L726" s="59"/>
      <c r="M726" s="37"/>
      <c r="N726" s="37"/>
      <c r="P726" s="21"/>
    </row>
    <row r="727" ht="12.75" customHeight="1">
      <c r="A727" s="21"/>
      <c r="B727" s="21"/>
      <c r="C727" s="21"/>
      <c r="D727" s="60"/>
      <c r="E727" s="58"/>
      <c r="F727" s="58"/>
      <c r="G727" s="58"/>
      <c r="H727" s="58"/>
      <c r="I727" s="58"/>
      <c r="J727" s="37"/>
      <c r="K727" s="37"/>
      <c r="L727" s="59"/>
      <c r="M727" s="37"/>
      <c r="N727" s="37"/>
      <c r="P727" s="21"/>
    </row>
    <row r="728" ht="12.75" customHeight="1">
      <c r="A728" s="21"/>
      <c r="B728" s="21"/>
      <c r="C728" s="21"/>
      <c r="D728" s="60"/>
      <c r="E728" s="58"/>
      <c r="F728" s="58"/>
      <c r="G728" s="58"/>
      <c r="H728" s="58"/>
      <c r="I728" s="58"/>
      <c r="J728" s="37"/>
      <c r="K728" s="37"/>
      <c r="L728" s="59"/>
      <c r="M728" s="37"/>
      <c r="N728" s="37"/>
      <c r="P728" s="21"/>
    </row>
    <row r="729" ht="12.75" customHeight="1">
      <c r="A729" s="21"/>
      <c r="B729" s="21"/>
      <c r="C729" s="21"/>
      <c r="D729" s="60"/>
      <c r="E729" s="58"/>
      <c r="F729" s="58"/>
      <c r="G729" s="58"/>
      <c r="H729" s="58"/>
      <c r="I729" s="58"/>
      <c r="J729" s="37"/>
      <c r="K729" s="37"/>
      <c r="L729" s="59"/>
      <c r="M729" s="37"/>
      <c r="N729" s="37"/>
      <c r="P729" s="21"/>
    </row>
    <row r="730" ht="12.75" customHeight="1">
      <c r="A730" s="21"/>
      <c r="B730" s="21"/>
      <c r="C730" s="21"/>
      <c r="D730" s="60"/>
      <c r="E730" s="58"/>
      <c r="F730" s="58"/>
      <c r="G730" s="58"/>
      <c r="H730" s="58"/>
      <c r="I730" s="58"/>
      <c r="J730" s="37"/>
      <c r="K730" s="37"/>
      <c r="L730" s="59"/>
      <c r="M730" s="37"/>
      <c r="N730" s="37"/>
      <c r="P730" s="21"/>
    </row>
    <row r="731" ht="12.75" customHeight="1">
      <c r="A731" s="21"/>
      <c r="B731" s="21"/>
      <c r="C731" s="21"/>
      <c r="D731" s="60"/>
      <c r="E731" s="58"/>
      <c r="F731" s="58"/>
      <c r="G731" s="58"/>
      <c r="H731" s="58"/>
      <c r="I731" s="58"/>
      <c r="J731" s="37"/>
      <c r="K731" s="37"/>
      <c r="L731" s="59"/>
      <c r="M731" s="37"/>
      <c r="N731" s="37"/>
      <c r="P731" s="21"/>
    </row>
    <row r="732" ht="12.75" customHeight="1">
      <c r="A732" s="21"/>
      <c r="B732" s="21"/>
      <c r="C732" s="21"/>
      <c r="D732" s="60"/>
      <c r="E732" s="58"/>
      <c r="F732" s="58"/>
      <c r="G732" s="58"/>
      <c r="H732" s="58"/>
      <c r="I732" s="58"/>
      <c r="J732" s="37"/>
      <c r="K732" s="37"/>
      <c r="L732" s="59"/>
      <c r="M732" s="37"/>
      <c r="N732" s="37"/>
      <c r="P732" s="21"/>
    </row>
    <row r="733" ht="12.75" customHeight="1">
      <c r="A733" s="21"/>
      <c r="B733" s="21"/>
      <c r="C733" s="21"/>
      <c r="D733" s="60"/>
      <c r="E733" s="58"/>
      <c r="F733" s="58"/>
      <c r="G733" s="58"/>
      <c r="H733" s="58"/>
      <c r="I733" s="58"/>
      <c r="J733" s="37"/>
      <c r="K733" s="37"/>
      <c r="L733" s="59"/>
      <c r="M733" s="37"/>
      <c r="N733" s="37"/>
      <c r="P733" s="21"/>
    </row>
    <row r="734" ht="12.75" customHeight="1">
      <c r="A734" s="21"/>
      <c r="B734" s="21"/>
      <c r="C734" s="21"/>
      <c r="D734" s="60"/>
      <c r="E734" s="58"/>
      <c r="F734" s="58"/>
      <c r="G734" s="58"/>
      <c r="H734" s="58"/>
      <c r="I734" s="58"/>
      <c r="J734" s="37"/>
      <c r="K734" s="37"/>
      <c r="L734" s="59"/>
      <c r="M734" s="37"/>
      <c r="N734" s="37"/>
      <c r="P734" s="21"/>
    </row>
    <row r="735" ht="12.75" customHeight="1">
      <c r="A735" s="21"/>
      <c r="B735" s="21"/>
      <c r="C735" s="21"/>
      <c r="D735" s="60"/>
      <c r="E735" s="58"/>
      <c r="F735" s="58"/>
      <c r="G735" s="58"/>
      <c r="H735" s="58"/>
      <c r="I735" s="58"/>
      <c r="J735" s="37"/>
      <c r="K735" s="37"/>
      <c r="L735" s="59"/>
      <c r="M735" s="37"/>
      <c r="N735" s="37"/>
      <c r="P735" s="21"/>
    </row>
    <row r="736" ht="12.75" customHeight="1">
      <c r="A736" s="21"/>
      <c r="B736" s="21"/>
      <c r="C736" s="21"/>
      <c r="D736" s="60"/>
      <c r="E736" s="58"/>
      <c r="F736" s="58"/>
      <c r="G736" s="58"/>
      <c r="H736" s="58"/>
      <c r="I736" s="58"/>
      <c r="J736" s="37"/>
      <c r="K736" s="37"/>
      <c r="L736" s="59"/>
      <c r="M736" s="37"/>
      <c r="N736" s="37"/>
      <c r="P736" s="21"/>
    </row>
    <row r="737" ht="12.75" customHeight="1">
      <c r="A737" s="21"/>
      <c r="B737" s="21"/>
      <c r="C737" s="21"/>
      <c r="D737" s="60"/>
      <c r="E737" s="58"/>
      <c r="F737" s="58"/>
      <c r="G737" s="58"/>
      <c r="H737" s="58"/>
      <c r="I737" s="58"/>
      <c r="J737" s="37"/>
      <c r="K737" s="37"/>
      <c r="L737" s="59"/>
      <c r="M737" s="37"/>
      <c r="N737" s="37"/>
      <c r="P737" s="21"/>
    </row>
    <row r="738" ht="12.75" customHeight="1">
      <c r="A738" s="21"/>
      <c r="B738" s="21"/>
      <c r="C738" s="21"/>
      <c r="D738" s="60"/>
      <c r="E738" s="58"/>
      <c r="F738" s="58"/>
      <c r="G738" s="58"/>
      <c r="H738" s="58"/>
      <c r="I738" s="58"/>
      <c r="J738" s="37"/>
      <c r="K738" s="37"/>
      <c r="L738" s="59"/>
      <c r="M738" s="37"/>
      <c r="N738" s="37"/>
      <c r="P738" s="21"/>
    </row>
    <row r="739" ht="12.75" customHeight="1">
      <c r="A739" s="21"/>
      <c r="B739" s="21"/>
      <c r="C739" s="21"/>
      <c r="D739" s="60"/>
      <c r="E739" s="58"/>
      <c r="F739" s="58"/>
      <c r="G739" s="58"/>
      <c r="H739" s="58"/>
      <c r="I739" s="58"/>
      <c r="J739" s="37"/>
      <c r="K739" s="37"/>
      <c r="L739" s="59"/>
      <c r="M739" s="37"/>
      <c r="N739" s="37"/>
      <c r="P739" s="21"/>
    </row>
    <row r="740" ht="12.75" customHeight="1">
      <c r="A740" s="21"/>
      <c r="B740" s="21"/>
      <c r="C740" s="21"/>
      <c r="D740" s="60"/>
      <c r="E740" s="58"/>
      <c r="F740" s="58"/>
      <c r="G740" s="58"/>
      <c r="H740" s="58"/>
      <c r="I740" s="58"/>
      <c r="J740" s="37"/>
      <c r="K740" s="37"/>
      <c r="L740" s="59"/>
      <c r="M740" s="37"/>
      <c r="N740" s="37"/>
      <c r="P740" s="21"/>
    </row>
    <row r="741" ht="12.75" customHeight="1">
      <c r="A741" s="21"/>
      <c r="B741" s="21"/>
      <c r="C741" s="21"/>
      <c r="D741" s="60"/>
      <c r="E741" s="58"/>
      <c r="F741" s="58"/>
      <c r="G741" s="58"/>
      <c r="H741" s="58"/>
      <c r="I741" s="58"/>
      <c r="J741" s="37"/>
      <c r="K741" s="37"/>
      <c r="L741" s="59"/>
      <c r="M741" s="37"/>
      <c r="N741" s="37"/>
      <c r="P741" s="21"/>
    </row>
    <row r="742" ht="12.75" customHeight="1">
      <c r="A742" s="21"/>
      <c r="B742" s="21"/>
      <c r="C742" s="21"/>
      <c r="D742" s="60"/>
      <c r="E742" s="58"/>
      <c r="F742" s="58"/>
      <c r="G742" s="58"/>
      <c r="H742" s="58"/>
      <c r="I742" s="58"/>
      <c r="J742" s="37"/>
      <c r="K742" s="37"/>
      <c r="L742" s="59"/>
      <c r="M742" s="37"/>
      <c r="N742" s="37"/>
      <c r="P742" s="21"/>
    </row>
    <row r="743" ht="12.75" customHeight="1">
      <c r="A743" s="21"/>
      <c r="B743" s="21"/>
      <c r="C743" s="21"/>
      <c r="D743" s="60"/>
      <c r="E743" s="58"/>
      <c r="F743" s="58"/>
      <c r="G743" s="58"/>
      <c r="H743" s="58"/>
      <c r="I743" s="58"/>
      <c r="J743" s="37"/>
      <c r="K743" s="37"/>
      <c r="L743" s="59"/>
      <c r="M743" s="37"/>
      <c r="N743" s="37"/>
      <c r="P743" s="21"/>
    </row>
    <row r="744" ht="12.75" customHeight="1">
      <c r="A744" s="21"/>
      <c r="B744" s="21"/>
      <c r="C744" s="21"/>
      <c r="D744" s="60"/>
      <c r="E744" s="58"/>
      <c r="F744" s="58"/>
      <c r="G744" s="58"/>
      <c r="H744" s="58"/>
      <c r="I744" s="58"/>
      <c r="J744" s="37"/>
      <c r="K744" s="37"/>
      <c r="L744" s="59"/>
      <c r="M744" s="37"/>
      <c r="N744" s="37"/>
      <c r="P744" s="21"/>
    </row>
    <row r="745" ht="12.75" customHeight="1">
      <c r="A745" s="21"/>
      <c r="B745" s="21"/>
      <c r="C745" s="21"/>
      <c r="D745" s="60"/>
      <c r="E745" s="58"/>
      <c r="F745" s="58"/>
      <c r="G745" s="58"/>
      <c r="H745" s="58"/>
      <c r="I745" s="58"/>
      <c r="J745" s="37"/>
      <c r="K745" s="37"/>
      <c r="L745" s="59"/>
      <c r="M745" s="37"/>
      <c r="N745" s="37"/>
      <c r="P745" s="21"/>
    </row>
    <row r="746" ht="12.75" customHeight="1">
      <c r="A746" s="21"/>
      <c r="B746" s="21"/>
      <c r="C746" s="21"/>
      <c r="D746" s="60"/>
      <c r="E746" s="58"/>
      <c r="F746" s="58"/>
      <c r="G746" s="58"/>
      <c r="H746" s="58"/>
      <c r="I746" s="58"/>
      <c r="J746" s="37"/>
      <c r="K746" s="37"/>
      <c r="L746" s="59"/>
      <c r="M746" s="37"/>
      <c r="N746" s="37"/>
      <c r="P746" s="21"/>
    </row>
    <row r="747" ht="12.75" customHeight="1">
      <c r="A747" s="21"/>
      <c r="B747" s="21"/>
      <c r="C747" s="21"/>
      <c r="D747" s="60"/>
      <c r="E747" s="58"/>
      <c r="F747" s="58"/>
      <c r="G747" s="58"/>
      <c r="H747" s="58"/>
      <c r="I747" s="58"/>
      <c r="J747" s="37"/>
      <c r="K747" s="37"/>
      <c r="L747" s="59"/>
      <c r="M747" s="37"/>
      <c r="N747" s="37"/>
      <c r="P747" s="21"/>
    </row>
    <row r="748" ht="12.75" customHeight="1">
      <c r="A748" s="21"/>
      <c r="B748" s="21"/>
      <c r="C748" s="21"/>
      <c r="D748" s="60"/>
      <c r="E748" s="58"/>
      <c r="F748" s="58"/>
      <c r="G748" s="58"/>
      <c r="H748" s="58"/>
      <c r="I748" s="58"/>
      <c r="J748" s="37"/>
      <c r="K748" s="37"/>
      <c r="L748" s="59"/>
      <c r="M748" s="37"/>
      <c r="N748" s="37"/>
      <c r="P748" s="21"/>
    </row>
    <row r="749" ht="12.75" customHeight="1">
      <c r="A749" s="21"/>
      <c r="B749" s="21"/>
      <c r="C749" s="21"/>
      <c r="D749" s="60"/>
      <c r="E749" s="58"/>
      <c r="F749" s="58"/>
      <c r="G749" s="58"/>
      <c r="H749" s="58"/>
      <c r="I749" s="58"/>
      <c r="J749" s="37"/>
      <c r="K749" s="37"/>
      <c r="L749" s="59"/>
      <c r="M749" s="37"/>
      <c r="N749" s="37"/>
      <c r="P749" s="21"/>
    </row>
    <row r="750" ht="12.75" customHeight="1">
      <c r="A750" s="21"/>
      <c r="B750" s="21"/>
      <c r="C750" s="21"/>
      <c r="D750" s="60"/>
      <c r="E750" s="58"/>
      <c r="F750" s="58"/>
      <c r="G750" s="58"/>
      <c r="H750" s="58"/>
      <c r="I750" s="58"/>
      <c r="J750" s="37"/>
      <c r="K750" s="37"/>
      <c r="L750" s="59"/>
      <c r="M750" s="37"/>
      <c r="N750" s="37"/>
      <c r="P750" s="21"/>
    </row>
    <row r="751" ht="12.75" customHeight="1">
      <c r="A751" s="21"/>
      <c r="B751" s="21"/>
      <c r="C751" s="21"/>
      <c r="D751" s="60"/>
      <c r="E751" s="58"/>
      <c r="F751" s="58"/>
      <c r="G751" s="58"/>
      <c r="H751" s="58"/>
      <c r="I751" s="58"/>
      <c r="J751" s="37"/>
      <c r="K751" s="37"/>
      <c r="L751" s="59"/>
      <c r="M751" s="37"/>
      <c r="N751" s="37"/>
      <c r="P751" s="21"/>
    </row>
    <row r="752" ht="12.75" customHeight="1">
      <c r="A752" s="21"/>
      <c r="B752" s="21"/>
      <c r="C752" s="21"/>
      <c r="D752" s="60"/>
      <c r="E752" s="58"/>
      <c r="F752" s="58"/>
      <c r="G752" s="58"/>
      <c r="H752" s="58"/>
      <c r="I752" s="58"/>
      <c r="J752" s="37"/>
      <c r="K752" s="37"/>
      <c r="L752" s="59"/>
      <c r="M752" s="37"/>
      <c r="N752" s="37"/>
      <c r="P752" s="21"/>
    </row>
    <row r="753" ht="12.75" customHeight="1">
      <c r="A753" s="21"/>
      <c r="B753" s="21"/>
      <c r="C753" s="21"/>
      <c r="D753" s="60"/>
      <c r="E753" s="58"/>
      <c r="F753" s="58"/>
      <c r="G753" s="58"/>
      <c r="H753" s="58"/>
      <c r="I753" s="58"/>
      <c r="J753" s="37"/>
      <c r="K753" s="37"/>
      <c r="L753" s="59"/>
      <c r="M753" s="37"/>
      <c r="N753" s="37"/>
      <c r="P753" s="21"/>
    </row>
    <row r="754" ht="12.75" customHeight="1">
      <c r="A754" s="21"/>
      <c r="B754" s="21"/>
      <c r="C754" s="21"/>
      <c r="D754" s="60"/>
      <c r="E754" s="58"/>
      <c r="F754" s="58"/>
      <c r="G754" s="58"/>
      <c r="H754" s="58"/>
      <c r="I754" s="58"/>
      <c r="J754" s="37"/>
      <c r="K754" s="37"/>
      <c r="L754" s="59"/>
      <c r="M754" s="37"/>
      <c r="N754" s="37"/>
      <c r="P754" s="21"/>
    </row>
    <row r="755" ht="12.75" customHeight="1">
      <c r="A755" s="21"/>
      <c r="B755" s="21"/>
      <c r="C755" s="21"/>
      <c r="D755" s="60"/>
      <c r="E755" s="58"/>
      <c r="F755" s="58"/>
      <c r="G755" s="58"/>
      <c r="H755" s="58"/>
      <c r="I755" s="58"/>
      <c r="J755" s="37"/>
      <c r="K755" s="37"/>
      <c r="L755" s="59"/>
      <c r="M755" s="37"/>
      <c r="N755" s="37"/>
      <c r="P755" s="21"/>
    </row>
    <row r="756" ht="12.75" customHeight="1">
      <c r="A756" s="21"/>
      <c r="B756" s="21"/>
      <c r="C756" s="21"/>
      <c r="D756" s="60"/>
      <c r="E756" s="58"/>
      <c r="F756" s="58"/>
      <c r="G756" s="58"/>
      <c r="H756" s="58"/>
      <c r="I756" s="58"/>
      <c r="J756" s="37"/>
      <c r="K756" s="37"/>
      <c r="L756" s="59"/>
      <c r="M756" s="37"/>
      <c r="N756" s="37"/>
      <c r="P756" s="21"/>
    </row>
    <row r="757" ht="12.75" customHeight="1">
      <c r="A757" s="21"/>
      <c r="B757" s="21"/>
      <c r="C757" s="21"/>
      <c r="D757" s="60"/>
      <c r="E757" s="58"/>
      <c r="F757" s="58"/>
      <c r="G757" s="58"/>
      <c r="H757" s="58"/>
      <c r="I757" s="58"/>
      <c r="J757" s="37"/>
      <c r="K757" s="37"/>
      <c r="L757" s="59"/>
      <c r="M757" s="37"/>
      <c r="N757" s="37"/>
      <c r="P757" s="21"/>
    </row>
    <row r="758" ht="12.75" customHeight="1">
      <c r="A758" s="21"/>
      <c r="B758" s="21"/>
      <c r="C758" s="21"/>
      <c r="D758" s="60"/>
      <c r="E758" s="58"/>
      <c r="F758" s="58"/>
      <c r="G758" s="58"/>
      <c r="H758" s="58"/>
      <c r="I758" s="58"/>
      <c r="J758" s="37"/>
      <c r="K758" s="37"/>
      <c r="L758" s="59"/>
      <c r="M758" s="37"/>
      <c r="N758" s="37"/>
      <c r="P758" s="21"/>
    </row>
    <row r="759" ht="12.75" customHeight="1">
      <c r="A759" s="21"/>
      <c r="B759" s="21"/>
      <c r="C759" s="21"/>
      <c r="D759" s="60"/>
      <c r="E759" s="58"/>
      <c r="F759" s="58"/>
      <c r="G759" s="58"/>
      <c r="H759" s="58"/>
      <c r="I759" s="58"/>
      <c r="J759" s="37"/>
      <c r="K759" s="37"/>
      <c r="L759" s="59"/>
      <c r="M759" s="37"/>
      <c r="N759" s="37"/>
      <c r="P759" s="21"/>
    </row>
    <row r="760" ht="12.75" customHeight="1">
      <c r="A760" s="21"/>
      <c r="B760" s="21"/>
      <c r="C760" s="21"/>
      <c r="D760" s="60"/>
      <c r="E760" s="58"/>
      <c r="F760" s="58"/>
      <c r="G760" s="58"/>
      <c r="H760" s="58"/>
      <c r="I760" s="58"/>
      <c r="J760" s="37"/>
      <c r="K760" s="37"/>
      <c r="L760" s="59"/>
      <c r="M760" s="37"/>
      <c r="N760" s="37"/>
      <c r="P760" s="21"/>
    </row>
    <row r="761" ht="12.75" customHeight="1">
      <c r="A761" s="21"/>
      <c r="B761" s="21"/>
      <c r="C761" s="21"/>
      <c r="D761" s="60"/>
      <c r="E761" s="58"/>
      <c r="F761" s="58"/>
      <c r="G761" s="58"/>
      <c r="H761" s="58"/>
      <c r="I761" s="58"/>
      <c r="J761" s="37"/>
      <c r="K761" s="37"/>
      <c r="L761" s="59"/>
      <c r="M761" s="37"/>
      <c r="N761" s="37"/>
      <c r="P761" s="21"/>
    </row>
    <row r="762" ht="12.75" customHeight="1">
      <c r="A762" s="21"/>
      <c r="B762" s="21"/>
      <c r="C762" s="21"/>
      <c r="D762" s="60"/>
      <c r="E762" s="58"/>
      <c r="F762" s="58"/>
      <c r="G762" s="58"/>
      <c r="H762" s="58"/>
      <c r="I762" s="58"/>
      <c r="J762" s="37"/>
      <c r="K762" s="37"/>
      <c r="L762" s="59"/>
      <c r="M762" s="37"/>
      <c r="N762" s="37"/>
      <c r="P762" s="21"/>
    </row>
    <row r="763" ht="12.75" customHeight="1">
      <c r="A763" s="21"/>
      <c r="B763" s="21"/>
      <c r="C763" s="21"/>
      <c r="D763" s="60"/>
      <c r="E763" s="58"/>
      <c r="F763" s="58"/>
      <c r="G763" s="58"/>
      <c r="H763" s="58"/>
      <c r="I763" s="58"/>
      <c r="J763" s="37"/>
      <c r="K763" s="37"/>
      <c r="L763" s="59"/>
      <c r="M763" s="37"/>
      <c r="N763" s="37"/>
      <c r="P763" s="21"/>
    </row>
    <row r="764" ht="12.75" customHeight="1">
      <c r="A764" s="21"/>
      <c r="B764" s="21"/>
      <c r="C764" s="21"/>
      <c r="D764" s="60"/>
      <c r="E764" s="58"/>
      <c r="F764" s="58"/>
      <c r="G764" s="58"/>
      <c r="H764" s="58"/>
      <c r="I764" s="58"/>
      <c r="J764" s="37"/>
      <c r="K764" s="37"/>
      <c r="L764" s="59"/>
      <c r="M764" s="37"/>
      <c r="N764" s="37"/>
      <c r="P764" s="21"/>
    </row>
    <row r="765" ht="12.75" customHeight="1">
      <c r="A765" s="21"/>
      <c r="B765" s="21"/>
      <c r="C765" s="21"/>
      <c r="D765" s="60"/>
      <c r="E765" s="58"/>
      <c r="F765" s="58"/>
      <c r="G765" s="58"/>
      <c r="H765" s="58"/>
      <c r="I765" s="58"/>
      <c r="J765" s="37"/>
      <c r="K765" s="37"/>
      <c r="L765" s="59"/>
      <c r="M765" s="37"/>
      <c r="N765" s="37"/>
      <c r="P765" s="21"/>
    </row>
    <row r="766" ht="12.75" customHeight="1">
      <c r="A766" s="21"/>
      <c r="B766" s="21"/>
      <c r="C766" s="21"/>
      <c r="D766" s="60"/>
      <c r="E766" s="58"/>
      <c r="F766" s="58"/>
      <c r="G766" s="58"/>
      <c r="H766" s="58"/>
      <c r="I766" s="58"/>
      <c r="J766" s="37"/>
      <c r="K766" s="37"/>
      <c r="L766" s="59"/>
      <c r="M766" s="37"/>
      <c r="N766" s="37"/>
      <c r="P766" s="21"/>
    </row>
    <row r="767" ht="12.75" customHeight="1">
      <c r="A767" s="21"/>
      <c r="B767" s="21"/>
      <c r="C767" s="21"/>
      <c r="D767" s="60"/>
      <c r="E767" s="58"/>
      <c r="F767" s="58"/>
      <c r="G767" s="58"/>
      <c r="H767" s="58"/>
      <c r="I767" s="58"/>
      <c r="J767" s="37"/>
      <c r="K767" s="37"/>
      <c r="L767" s="59"/>
      <c r="M767" s="37"/>
      <c r="N767" s="37"/>
      <c r="P767" s="21"/>
    </row>
    <row r="768" ht="12.75" customHeight="1">
      <c r="A768" s="21"/>
      <c r="B768" s="21"/>
      <c r="C768" s="21"/>
      <c r="D768" s="60"/>
      <c r="E768" s="58"/>
      <c r="F768" s="58"/>
      <c r="G768" s="58"/>
      <c r="H768" s="58"/>
      <c r="I768" s="58"/>
      <c r="J768" s="37"/>
      <c r="K768" s="37"/>
      <c r="L768" s="59"/>
      <c r="M768" s="37"/>
      <c r="N768" s="37"/>
      <c r="P768" s="21"/>
    </row>
    <row r="769" ht="12.75" customHeight="1">
      <c r="A769" s="21"/>
      <c r="B769" s="21"/>
      <c r="C769" s="21"/>
      <c r="D769" s="60"/>
      <c r="E769" s="58"/>
      <c r="F769" s="58"/>
      <c r="G769" s="58"/>
      <c r="H769" s="58"/>
      <c r="I769" s="58"/>
      <c r="J769" s="37"/>
      <c r="K769" s="37"/>
      <c r="L769" s="59"/>
      <c r="M769" s="37"/>
      <c r="N769" s="37"/>
      <c r="P769" s="21"/>
    </row>
    <row r="770" ht="12.75" customHeight="1">
      <c r="A770" s="21"/>
      <c r="B770" s="21"/>
      <c r="C770" s="21"/>
      <c r="D770" s="60"/>
      <c r="E770" s="58"/>
      <c r="F770" s="58"/>
      <c r="G770" s="58"/>
      <c r="H770" s="58"/>
      <c r="I770" s="58"/>
      <c r="J770" s="37"/>
      <c r="K770" s="37"/>
      <c r="L770" s="59"/>
      <c r="M770" s="37"/>
      <c r="N770" s="37"/>
      <c r="P770" s="21"/>
    </row>
    <row r="771" ht="12.75" customHeight="1">
      <c r="A771" s="21"/>
      <c r="B771" s="21"/>
      <c r="C771" s="21"/>
      <c r="D771" s="60"/>
      <c r="E771" s="58"/>
      <c r="F771" s="58"/>
      <c r="G771" s="58"/>
      <c r="H771" s="58"/>
      <c r="I771" s="58"/>
      <c r="J771" s="37"/>
      <c r="K771" s="37"/>
      <c r="L771" s="59"/>
      <c r="M771" s="37"/>
      <c r="N771" s="37"/>
      <c r="P771" s="21"/>
    </row>
    <row r="772" ht="12.75" customHeight="1">
      <c r="A772" s="21"/>
      <c r="B772" s="21"/>
      <c r="C772" s="21"/>
      <c r="D772" s="60"/>
      <c r="E772" s="58"/>
      <c r="F772" s="58"/>
      <c r="G772" s="58"/>
      <c r="H772" s="58"/>
      <c r="I772" s="58"/>
      <c r="J772" s="37"/>
      <c r="K772" s="37"/>
      <c r="L772" s="59"/>
      <c r="M772" s="37"/>
      <c r="N772" s="37"/>
      <c r="P772" s="21"/>
    </row>
    <row r="773" ht="12.75" customHeight="1">
      <c r="A773" s="21"/>
      <c r="B773" s="21"/>
      <c r="C773" s="21"/>
      <c r="D773" s="60"/>
      <c r="E773" s="58"/>
      <c r="F773" s="58"/>
      <c r="G773" s="58"/>
      <c r="H773" s="58"/>
      <c r="I773" s="58"/>
      <c r="J773" s="37"/>
      <c r="K773" s="37"/>
      <c r="L773" s="59"/>
      <c r="M773" s="37"/>
      <c r="N773" s="37"/>
      <c r="P773" s="21"/>
    </row>
    <row r="774" ht="12.75" customHeight="1">
      <c r="A774" s="21"/>
      <c r="B774" s="21"/>
      <c r="C774" s="21"/>
      <c r="D774" s="60"/>
      <c r="E774" s="58"/>
      <c r="F774" s="58"/>
      <c r="G774" s="58"/>
      <c r="H774" s="58"/>
      <c r="I774" s="58"/>
      <c r="J774" s="37"/>
      <c r="K774" s="37"/>
      <c r="L774" s="59"/>
      <c r="M774" s="37"/>
      <c r="N774" s="37"/>
      <c r="P774" s="21"/>
    </row>
    <row r="775" ht="12.75" customHeight="1">
      <c r="A775" s="21"/>
      <c r="B775" s="21"/>
      <c r="C775" s="21"/>
      <c r="D775" s="60"/>
      <c r="E775" s="58"/>
      <c r="F775" s="58"/>
      <c r="G775" s="58"/>
      <c r="H775" s="58"/>
      <c r="I775" s="58"/>
      <c r="J775" s="37"/>
      <c r="K775" s="37"/>
      <c r="L775" s="59"/>
      <c r="M775" s="37"/>
      <c r="N775" s="37"/>
      <c r="P775" s="21"/>
    </row>
    <row r="776" ht="12.75" customHeight="1">
      <c r="A776" s="21"/>
      <c r="B776" s="21"/>
      <c r="C776" s="21"/>
      <c r="D776" s="60"/>
      <c r="E776" s="58"/>
      <c r="F776" s="58"/>
      <c r="G776" s="58"/>
      <c r="H776" s="58"/>
      <c r="I776" s="58"/>
      <c r="J776" s="37"/>
      <c r="K776" s="37"/>
      <c r="L776" s="59"/>
      <c r="M776" s="37"/>
      <c r="N776" s="37"/>
      <c r="P776" s="21"/>
    </row>
    <row r="777" ht="12.75" customHeight="1">
      <c r="A777" s="21"/>
      <c r="B777" s="21"/>
      <c r="C777" s="21"/>
      <c r="D777" s="60"/>
      <c r="E777" s="58"/>
      <c r="F777" s="58"/>
      <c r="G777" s="58"/>
      <c r="H777" s="58"/>
      <c r="I777" s="58"/>
      <c r="J777" s="37"/>
      <c r="K777" s="37"/>
      <c r="L777" s="59"/>
      <c r="M777" s="37"/>
      <c r="N777" s="37"/>
      <c r="P777" s="21"/>
    </row>
    <row r="778" ht="12.75" customHeight="1">
      <c r="A778" s="21"/>
      <c r="B778" s="21"/>
      <c r="C778" s="21"/>
      <c r="D778" s="60"/>
      <c r="E778" s="58"/>
      <c r="F778" s="58"/>
      <c r="G778" s="58"/>
      <c r="H778" s="58"/>
      <c r="I778" s="58"/>
      <c r="J778" s="37"/>
      <c r="K778" s="37"/>
      <c r="L778" s="59"/>
      <c r="M778" s="37"/>
      <c r="N778" s="37"/>
      <c r="P778" s="21"/>
    </row>
    <row r="779" ht="12.75" customHeight="1">
      <c r="A779" s="21"/>
      <c r="B779" s="21"/>
      <c r="C779" s="21"/>
      <c r="D779" s="60"/>
      <c r="E779" s="58"/>
      <c r="F779" s="58"/>
      <c r="G779" s="58"/>
      <c r="H779" s="58"/>
      <c r="I779" s="58"/>
      <c r="J779" s="37"/>
      <c r="K779" s="37"/>
      <c r="L779" s="59"/>
      <c r="M779" s="37"/>
      <c r="N779" s="37"/>
      <c r="P779" s="21"/>
    </row>
    <row r="780" ht="12.75" customHeight="1">
      <c r="A780" s="21"/>
      <c r="B780" s="21"/>
      <c r="C780" s="21"/>
      <c r="D780" s="60"/>
      <c r="E780" s="58"/>
      <c r="F780" s="58"/>
      <c r="G780" s="58"/>
      <c r="H780" s="58"/>
      <c r="I780" s="58"/>
      <c r="J780" s="37"/>
      <c r="K780" s="37"/>
      <c r="L780" s="59"/>
      <c r="M780" s="37"/>
      <c r="N780" s="37"/>
      <c r="P780" s="21"/>
    </row>
    <row r="781" ht="12.75" customHeight="1">
      <c r="A781" s="21"/>
      <c r="B781" s="21"/>
      <c r="C781" s="21"/>
      <c r="D781" s="60"/>
      <c r="E781" s="58"/>
      <c r="F781" s="58"/>
      <c r="G781" s="58"/>
      <c r="H781" s="58"/>
      <c r="I781" s="58"/>
      <c r="J781" s="37"/>
      <c r="K781" s="37"/>
      <c r="L781" s="59"/>
      <c r="M781" s="37"/>
      <c r="N781" s="37"/>
      <c r="P781" s="21"/>
    </row>
    <row r="782" ht="12.75" customHeight="1">
      <c r="A782" s="21"/>
      <c r="B782" s="21"/>
      <c r="C782" s="21"/>
      <c r="D782" s="60"/>
      <c r="E782" s="58"/>
      <c r="F782" s="58"/>
      <c r="G782" s="58"/>
      <c r="H782" s="58"/>
      <c r="I782" s="58"/>
      <c r="J782" s="37"/>
      <c r="K782" s="37"/>
      <c r="L782" s="59"/>
      <c r="M782" s="37"/>
      <c r="N782" s="37"/>
      <c r="P782" s="21"/>
    </row>
    <row r="783" ht="12.75" customHeight="1">
      <c r="A783" s="21"/>
      <c r="B783" s="21"/>
      <c r="C783" s="21"/>
      <c r="D783" s="60"/>
      <c r="E783" s="58"/>
      <c r="F783" s="58"/>
      <c r="G783" s="58"/>
      <c r="H783" s="58"/>
      <c r="I783" s="58"/>
      <c r="J783" s="37"/>
      <c r="K783" s="37"/>
      <c r="L783" s="59"/>
      <c r="M783" s="37"/>
      <c r="N783" s="37"/>
      <c r="P783" s="21"/>
    </row>
    <row r="784" ht="12.75" customHeight="1">
      <c r="A784" s="21"/>
      <c r="B784" s="21"/>
      <c r="C784" s="21"/>
      <c r="D784" s="60"/>
      <c r="E784" s="58"/>
      <c r="F784" s="58"/>
      <c r="G784" s="58"/>
      <c r="H784" s="58"/>
      <c r="I784" s="58"/>
      <c r="J784" s="37"/>
      <c r="K784" s="37"/>
      <c r="L784" s="59"/>
      <c r="M784" s="37"/>
      <c r="N784" s="37"/>
      <c r="P784" s="21"/>
    </row>
    <row r="785" ht="12.75" customHeight="1">
      <c r="A785" s="21"/>
      <c r="B785" s="21"/>
      <c r="C785" s="21"/>
      <c r="D785" s="60"/>
      <c r="E785" s="58"/>
      <c r="F785" s="58"/>
      <c r="G785" s="58"/>
      <c r="H785" s="58"/>
      <c r="I785" s="58"/>
      <c r="J785" s="37"/>
      <c r="K785" s="37"/>
      <c r="L785" s="59"/>
      <c r="M785" s="37"/>
      <c r="N785" s="37"/>
      <c r="P785" s="21"/>
    </row>
    <row r="786" ht="12.75" customHeight="1">
      <c r="A786" s="21"/>
      <c r="B786" s="21"/>
      <c r="C786" s="21"/>
      <c r="D786" s="60"/>
      <c r="E786" s="58"/>
      <c r="F786" s="58"/>
      <c r="G786" s="58"/>
      <c r="H786" s="58"/>
      <c r="I786" s="58"/>
      <c r="J786" s="37"/>
      <c r="K786" s="37"/>
      <c r="L786" s="59"/>
      <c r="M786" s="37"/>
      <c r="N786" s="37"/>
      <c r="P786" s="21"/>
    </row>
    <row r="787" ht="12.75" customHeight="1">
      <c r="A787" s="21"/>
      <c r="B787" s="21"/>
      <c r="C787" s="21"/>
      <c r="D787" s="60"/>
      <c r="E787" s="58"/>
      <c r="F787" s="58"/>
      <c r="G787" s="58"/>
      <c r="H787" s="58"/>
      <c r="I787" s="58"/>
      <c r="J787" s="37"/>
      <c r="K787" s="37"/>
      <c r="L787" s="59"/>
      <c r="M787" s="37"/>
      <c r="N787" s="37"/>
      <c r="P787" s="21"/>
    </row>
    <row r="788" ht="12.75" customHeight="1">
      <c r="A788" s="21"/>
      <c r="B788" s="21"/>
      <c r="C788" s="21"/>
      <c r="D788" s="60"/>
      <c r="E788" s="58"/>
      <c r="F788" s="58"/>
      <c r="G788" s="58"/>
      <c r="H788" s="58"/>
      <c r="I788" s="58"/>
      <c r="J788" s="37"/>
      <c r="K788" s="37"/>
      <c r="L788" s="59"/>
      <c r="M788" s="37"/>
      <c r="N788" s="37"/>
      <c r="P788" s="21"/>
    </row>
    <row r="789" ht="12.75" customHeight="1">
      <c r="A789" s="21"/>
      <c r="B789" s="21"/>
      <c r="C789" s="21"/>
      <c r="D789" s="60"/>
      <c r="E789" s="58"/>
      <c r="F789" s="58"/>
      <c r="G789" s="58"/>
      <c r="H789" s="58"/>
      <c r="I789" s="58"/>
      <c r="J789" s="37"/>
      <c r="K789" s="37"/>
      <c r="L789" s="59"/>
      <c r="M789" s="37"/>
      <c r="N789" s="37"/>
      <c r="P789" s="21"/>
    </row>
    <row r="790" ht="12.75" customHeight="1">
      <c r="A790" s="21"/>
      <c r="B790" s="21"/>
      <c r="C790" s="21"/>
      <c r="D790" s="60"/>
      <c r="E790" s="58"/>
      <c r="F790" s="58"/>
      <c r="G790" s="58"/>
      <c r="H790" s="58"/>
      <c r="I790" s="58"/>
      <c r="J790" s="37"/>
      <c r="K790" s="37"/>
      <c r="L790" s="59"/>
      <c r="M790" s="37"/>
      <c r="N790" s="37"/>
      <c r="P790" s="21"/>
    </row>
    <row r="791" ht="12.75" customHeight="1">
      <c r="A791" s="21"/>
      <c r="B791" s="21"/>
      <c r="C791" s="21"/>
      <c r="D791" s="60"/>
      <c r="E791" s="58"/>
      <c r="F791" s="58"/>
      <c r="G791" s="58"/>
      <c r="H791" s="58"/>
      <c r="I791" s="58"/>
      <c r="J791" s="37"/>
      <c r="K791" s="37"/>
      <c r="L791" s="59"/>
      <c r="M791" s="37"/>
      <c r="N791" s="37"/>
      <c r="P791" s="21"/>
    </row>
    <row r="792" ht="12.75" customHeight="1">
      <c r="A792" s="21"/>
      <c r="B792" s="21"/>
      <c r="C792" s="21"/>
      <c r="D792" s="60"/>
      <c r="E792" s="58"/>
      <c r="F792" s="58"/>
      <c r="G792" s="58"/>
      <c r="H792" s="58"/>
      <c r="I792" s="58"/>
      <c r="J792" s="37"/>
      <c r="K792" s="37"/>
      <c r="L792" s="59"/>
      <c r="M792" s="37"/>
      <c r="N792" s="37"/>
      <c r="P792" s="21"/>
    </row>
    <row r="793" ht="12.75" customHeight="1">
      <c r="A793" s="21"/>
      <c r="B793" s="21"/>
      <c r="C793" s="21"/>
      <c r="D793" s="60"/>
      <c r="E793" s="58"/>
      <c r="F793" s="58"/>
      <c r="G793" s="58"/>
      <c r="H793" s="58"/>
      <c r="I793" s="58"/>
      <c r="J793" s="37"/>
      <c r="K793" s="37"/>
      <c r="L793" s="59"/>
      <c r="M793" s="37"/>
      <c r="N793" s="37"/>
      <c r="P793" s="21"/>
    </row>
    <row r="794" ht="12.75" customHeight="1">
      <c r="A794" s="21"/>
      <c r="B794" s="21"/>
      <c r="C794" s="21"/>
      <c r="D794" s="60"/>
      <c r="E794" s="58"/>
      <c r="F794" s="58"/>
      <c r="G794" s="58"/>
      <c r="H794" s="58"/>
      <c r="I794" s="58"/>
      <c r="J794" s="37"/>
      <c r="K794" s="37"/>
      <c r="L794" s="59"/>
      <c r="M794" s="37"/>
      <c r="N794" s="37"/>
      <c r="P794" s="21"/>
    </row>
    <row r="795" ht="12.75" customHeight="1">
      <c r="A795" s="21"/>
      <c r="B795" s="21"/>
      <c r="C795" s="21"/>
      <c r="D795" s="60"/>
      <c r="E795" s="58"/>
      <c r="F795" s="58"/>
      <c r="G795" s="58"/>
      <c r="H795" s="58"/>
      <c r="I795" s="58"/>
      <c r="J795" s="37"/>
      <c r="K795" s="37"/>
      <c r="L795" s="59"/>
      <c r="M795" s="37"/>
      <c r="N795" s="37"/>
      <c r="P795" s="21"/>
    </row>
    <row r="796" ht="12.75" customHeight="1">
      <c r="A796" s="21"/>
      <c r="B796" s="21"/>
      <c r="C796" s="21"/>
      <c r="D796" s="60"/>
      <c r="E796" s="58"/>
      <c r="F796" s="58"/>
      <c r="G796" s="58"/>
      <c r="H796" s="58"/>
      <c r="I796" s="58"/>
      <c r="J796" s="37"/>
      <c r="K796" s="37"/>
      <c r="L796" s="59"/>
      <c r="M796" s="37"/>
      <c r="N796" s="37"/>
      <c r="P796" s="21"/>
    </row>
    <row r="797" ht="12.75" customHeight="1">
      <c r="A797" s="21"/>
      <c r="B797" s="21"/>
      <c r="C797" s="21"/>
      <c r="D797" s="60"/>
      <c r="E797" s="58"/>
      <c r="F797" s="58"/>
      <c r="G797" s="58"/>
      <c r="H797" s="58"/>
      <c r="I797" s="58"/>
      <c r="J797" s="37"/>
      <c r="K797" s="37"/>
      <c r="L797" s="59"/>
      <c r="M797" s="37"/>
      <c r="N797" s="37"/>
      <c r="P797" s="21"/>
    </row>
    <row r="798" ht="12.75" customHeight="1">
      <c r="A798" s="21"/>
      <c r="B798" s="21"/>
      <c r="C798" s="21"/>
      <c r="D798" s="60"/>
      <c r="E798" s="58"/>
      <c r="F798" s="58"/>
      <c r="G798" s="58"/>
      <c r="H798" s="58"/>
      <c r="I798" s="58"/>
      <c r="J798" s="37"/>
      <c r="K798" s="37"/>
      <c r="L798" s="59"/>
      <c r="M798" s="37"/>
      <c r="N798" s="37"/>
      <c r="P798" s="21"/>
    </row>
    <row r="799" ht="12.75" customHeight="1">
      <c r="A799" s="21"/>
      <c r="B799" s="21"/>
      <c r="C799" s="21"/>
      <c r="D799" s="60"/>
      <c r="E799" s="58"/>
      <c r="F799" s="58"/>
      <c r="G799" s="58"/>
      <c r="H799" s="58"/>
      <c r="I799" s="58"/>
      <c r="J799" s="37"/>
      <c r="K799" s="37"/>
      <c r="L799" s="59"/>
      <c r="M799" s="37"/>
      <c r="N799" s="37"/>
      <c r="P799" s="21"/>
    </row>
    <row r="800" ht="12.75" customHeight="1">
      <c r="A800" s="21"/>
      <c r="B800" s="21"/>
      <c r="C800" s="21"/>
      <c r="D800" s="60"/>
      <c r="E800" s="58"/>
      <c r="F800" s="58"/>
      <c r="G800" s="58"/>
      <c r="H800" s="58"/>
      <c r="I800" s="58"/>
      <c r="J800" s="37"/>
      <c r="K800" s="37"/>
      <c r="L800" s="59"/>
      <c r="M800" s="37"/>
      <c r="N800" s="37"/>
      <c r="P800" s="21"/>
    </row>
    <row r="801" ht="12.75" customHeight="1">
      <c r="A801" s="21"/>
      <c r="B801" s="21"/>
      <c r="C801" s="21"/>
      <c r="D801" s="60"/>
      <c r="E801" s="58"/>
      <c r="F801" s="58"/>
      <c r="G801" s="58"/>
      <c r="H801" s="58"/>
      <c r="I801" s="58"/>
      <c r="J801" s="37"/>
      <c r="K801" s="37"/>
      <c r="L801" s="59"/>
      <c r="M801" s="37"/>
      <c r="N801" s="37"/>
      <c r="P801" s="21"/>
    </row>
    <row r="802" ht="12.75" customHeight="1">
      <c r="A802" s="21"/>
      <c r="B802" s="21"/>
      <c r="C802" s="21"/>
      <c r="D802" s="60"/>
      <c r="E802" s="58"/>
      <c r="F802" s="58"/>
      <c r="G802" s="58"/>
      <c r="H802" s="58"/>
      <c r="I802" s="58"/>
      <c r="J802" s="37"/>
      <c r="K802" s="37"/>
      <c r="L802" s="59"/>
      <c r="M802" s="37"/>
      <c r="N802" s="37"/>
      <c r="P802" s="21"/>
    </row>
    <row r="803" ht="12.75" customHeight="1">
      <c r="A803" s="21"/>
      <c r="B803" s="21"/>
      <c r="C803" s="21"/>
      <c r="D803" s="60"/>
      <c r="E803" s="58"/>
      <c r="F803" s="58"/>
      <c r="G803" s="58"/>
      <c r="H803" s="58"/>
      <c r="I803" s="58"/>
      <c r="J803" s="37"/>
      <c r="K803" s="37"/>
      <c r="L803" s="59"/>
      <c r="M803" s="37"/>
      <c r="N803" s="37"/>
      <c r="P803" s="21"/>
    </row>
    <row r="804" ht="12.75" customHeight="1">
      <c r="A804" s="21"/>
      <c r="B804" s="21"/>
      <c r="C804" s="21"/>
      <c r="D804" s="60"/>
      <c r="E804" s="58"/>
      <c r="F804" s="58"/>
      <c r="G804" s="58"/>
      <c r="H804" s="58"/>
      <c r="I804" s="58"/>
      <c r="J804" s="37"/>
      <c r="K804" s="37"/>
      <c r="L804" s="59"/>
      <c r="M804" s="37"/>
      <c r="N804" s="37"/>
      <c r="P804" s="21"/>
    </row>
    <row r="805" ht="12.75" customHeight="1">
      <c r="A805" s="21"/>
      <c r="B805" s="21"/>
      <c r="C805" s="21"/>
      <c r="D805" s="60"/>
      <c r="E805" s="58"/>
      <c r="F805" s="58"/>
      <c r="G805" s="58"/>
      <c r="H805" s="58"/>
      <c r="I805" s="58"/>
      <c r="J805" s="37"/>
      <c r="K805" s="37"/>
      <c r="L805" s="59"/>
      <c r="M805" s="37"/>
      <c r="N805" s="37"/>
      <c r="P805" s="21"/>
    </row>
    <row r="806" ht="12.75" customHeight="1">
      <c r="A806" s="21"/>
      <c r="B806" s="21"/>
      <c r="C806" s="21"/>
      <c r="D806" s="60"/>
      <c r="E806" s="58"/>
      <c r="F806" s="58"/>
      <c r="G806" s="58"/>
      <c r="H806" s="58"/>
      <c r="I806" s="58"/>
      <c r="J806" s="37"/>
      <c r="K806" s="37"/>
      <c r="L806" s="59"/>
      <c r="M806" s="37"/>
      <c r="N806" s="37"/>
      <c r="P806" s="21"/>
    </row>
    <row r="807" ht="12.75" customHeight="1">
      <c r="A807" s="21"/>
      <c r="B807" s="21"/>
      <c r="C807" s="21"/>
      <c r="D807" s="60"/>
      <c r="E807" s="58"/>
      <c r="F807" s="58"/>
      <c r="G807" s="58"/>
      <c r="H807" s="58"/>
      <c r="I807" s="58"/>
      <c r="J807" s="37"/>
      <c r="K807" s="37"/>
      <c r="L807" s="59"/>
      <c r="M807" s="37"/>
      <c r="N807" s="37"/>
      <c r="P807" s="21"/>
    </row>
    <row r="808" ht="12.75" customHeight="1">
      <c r="A808" s="21"/>
      <c r="B808" s="21"/>
      <c r="C808" s="21"/>
      <c r="D808" s="60"/>
      <c r="E808" s="58"/>
      <c r="F808" s="58"/>
      <c r="G808" s="58"/>
      <c r="H808" s="58"/>
      <c r="I808" s="58"/>
      <c r="J808" s="37"/>
      <c r="K808" s="37"/>
      <c r="L808" s="59"/>
      <c r="M808" s="37"/>
      <c r="N808" s="37"/>
      <c r="P808" s="21"/>
    </row>
    <row r="809" ht="12.75" customHeight="1">
      <c r="A809" s="21"/>
      <c r="B809" s="21"/>
      <c r="C809" s="21"/>
      <c r="D809" s="60"/>
      <c r="E809" s="58"/>
      <c r="F809" s="58"/>
      <c r="G809" s="58"/>
      <c r="H809" s="58"/>
      <c r="I809" s="58"/>
      <c r="J809" s="37"/>
      <c r="K809" s="37"/>
      <c r="L809" s="59"/>
      <c r="M809" s="37"/>
      <c r="N809" s="37"/>
      <c r="P809" s="21"/>
    </row>
    <row r="810" ht="12.75" customHeight="1">
      <c r="A810" s="21"/>
      <c r="B810" s="21"/>
      <c r="C810" s="21"/>
      <c r="D810" s="60"/>
      <c r="E810" s="58"/>
      <c r="F810" s="58"/>
      <c r="G810" s="58"/>
      <c r="H810" s="58"/>
      <c r="I810" s="58"/>
      <c r="J810" s="37"/>
      <c r="K810" s="37"/>
      <c r="L810" s="59"/>
      <c r="M810" s="37"/>
      <c r="N810" s="37"/>
      <c r="P810" s="21"/>
    </row>
    <row r="811" ht="12.75" customHeight="1">
      <c r="A811" s="21"/>
      <c r="B811" s="21"/>
      <c r="C811" s="21"/>
      <c r="D811" s="60"/>
      <c r="E811" s="58"/>
      <c r="F811" s="58"/>
      <c r="G811" s="58"/>
      <c r="H811" s="58"/>
      <c r="I811" s="58"/>
      <c r="J811" s="37"/>
      <c r="K811" s="37"/>
      <c r="L811" s="59"/>
      <c r="M811" s="37"/>
      <c r="N811" s="37"/>
      <c r="P811" s="21"/>
    </row>
    <row r="812" ht="12.75" customHeight="1">
      <c r="A812" s="21"/>
      <c r="B812" s="21"/>
      <c r="C812" s="21"/>
      <c r="D812" s="60"/>
      <c r="E812" s="58"/>
      <c r="F812" s="58"/>
      <c r="G812" s="58"/>
      <c r="H812" s="58"/>
      <c r="I812" s="58"/>
      <c r="J812" s="37"/>
      <c r="K812" s="37"/>
      <c r="L812" s="59"/>
      <c r="M812" s="37"/>
      <c r="N812" s="37"/>
      <c r="P812" s="21"/>
    </row>
    <row r="813" ht="12.75" customHeight="1">
      <c r="A813" s="21"/>
      <c r="B813" s="21"/>
      <c r="C813" s="21"/>
      <c r="D813" s="60"/>
      <c r="E813" s="58"/>
      <c r="F813" s="58"/>
      <c r="G813" s="58"/>
      <c r="H813" s="58"/>
      <c r="I813" s="58"/>
      <c r="J813" s="37"/>
      <c r="K813" s="37"/>
      <c r="L813" s="59"/>
      <c r="M813" s="37"/>
      <c r="N813" s="37"/>
      <c r="P813" s="21"/>
    </row>
    <row r="814" ht="12.75" customHeight="1">
      <c r="A814" s="21"/>
      <c r="B814" s="21"/>
      <c r="C814" s="21"/>
      <c r="D814" s="60"/>
      <c r="E814" s="58"/>
      <c r="F814" s="58"/>
      <c r="G814" s="58"/>
      <c r="H814" s="58"/>
      <c r="I814" s="58"/>
      <c r="J814" s="37"/>
      <c r="K814" s="37"/>
      <c r="L814" s="59"/>
      <c r="M814" s="37"/>
      <c r="N814" s="37"/>
      <c r="P814" s="21"/>
    </row>
    <row r="815" ht="12.75" customHeight="1">
      <c r="A815" s="21"/>
      <c r="B815" s="21"/>
      <c r="C815" s="21"/>
      <c r="D815" s="60"/>
      <c r="E815" s="58"/>
      <c r="F815" s="58"/>
      <c r="G815" s="58"/>
      <c r="H815" s="58"/>
      <c r="I815" s="58"/>
      <c r="J815" s="37"/>
      <c r="K815" s="37"/>
      <c r="L815" s="59"/>
      <c r="M815" s="37"/>
      <c r="N815" s="37"/>
      <c r="P815" s="21"/>
    </row>
    <row r="816" ht="12.75" customHeight="1">
      <c r="A816" s="21"/>
      <c r="B816" s="21"/>
      <c r="C816" s="21"/>
      <c r="D816" s="60"/>
      <c r="E816" s="58"/>
      <c r="F816" s="58"/>
      <c r="G816" s="58"/>
      <c r="H816" s="58"/>
      <c r="I816" s="58"/>
      <c r="J816" s="37"/>
      <c r="K816" s="37"/>
      <c r="L816" s="59"/>
      <c r="M816" s="37"/>
      <c r="N816" s="37"/>
      <c r="P816" s="21"/>
    </row>
    <row r="817" ht="12.75" customHeight="1">
      <c r="A817" s="21"/>
      <c r="B817" s="21"/>
      <c r="C817" s="21"/>
      <c r="D817" s="60"/>
      <c r="E817" s="58"/>
      <c r="F817" s="58"/>
      <c r="G817" s="58"/>
      <c r="H817" s="58"/>
      <c r="I817" s="58"/>
      <c r="J817" s="37"/>
      <c r="K817" s="37"/>
      <c r="L817" s="59"/>
      <c r="M817" s="37"/>
      <c r="N817" s="37"/>
      <c r="P817" s="21"/>
    </row>
    <row r="818" ht="12.75" customHeight="1">
      <c r="A818" s="21"/>
      <c r="B818" s="21"/>
      <c r="C818" s="21"/>
      <c r="D818" s="60"/>
      <c r="E818" s="58"/>
      <c r="F818" s="58"/>
      <c r="G818" s="58"/>
      <c r="H818" s="58"/>
      <c r="I818" s="58"/>
      <c r="J818" s="37"/>
      <c r="K818" s="37"/>
      <c r="L818" s="59"/>
      <c r="M818" s="37"/>
      <c r="N818" s="37"/>
      <c r="P818" s="21"/>
    </row>
    <row r="819" ht="12.75" customHeight="1">
      <c r="A819" s="21"/>
      <c r="B819" s="21"/>
      <c r="C819" s="21"/>
      <c r="D819" s="60"/>
      <c r="E819" s="58"/>
      <c r="F819" s="58"/>
      <c r="G819" s="58"/>
      <c r="H819" s="58"/>
      <c r="I819" s="58"/>
      <c r="J819" s="37"/>
      <c r="K819" s="37"/>
      <c r="L819" s="59"/>
      <c r="M819" s="37"/>
      <c r="N819" s="37"/>
      <c r="P819" s="21"/>
    </row>
    <row r="820" ht="12.75" customHeight="1">
      <c r="A820" s="21"/>
      <c r="B820" s="21"/>
      <c r="C820" s="21"/>
      <c r="D820" s="60"/>
      <c r="E820" s="58"/>
      <c r="F820" s="58"/>
      <c r="G820" s="58"/>
      <c r="H820" s="58"/>
      <c r="I820" s="58"/>
      <c r="J820" s="37"/>
      <c r="K820" s="37"/>
      <c r="L820" s="59"/>
      <c r="M820" s="37"/>
      <c r="N820" s="37"/>
      <c r="P820" s="21"/>
    </row>
    <row r="821" ht="12.75" customHeight="1">
      <c r="A821" s="21"/>
      <c r="B821" s="21"/>
      <c r="C821" s="21"/>
      <c r="D821" s="60"/>
      <c r="E821" s="58"/>
      <c r="F821" s="58"/>
      <c r="G821" s="58"/>
      <c r="H821" s="58"/>
      <c r="I821" s="58"/>
      <c r="J821" s="37"/>
      <c r="K821" s="37"/>
      <c r="L821" s="59"/>
      <c r="M821" s="37"/>
      <c r="N821" s="37"/>
      <c r="P821" s="21"/>
    </row>
    <row r="822" ht="12.75" customHeight="1">
      <c r="A822" s="21"/>
      <c r="B822" s="21"/>
      <c r="C822" s="21"/>
      <c r="D822" s="60"/>
      <c r="E822" s="58"/>
      <c r="F822" s="58"/>
      <c r="G822" s="58"/>
      <c r="H822" s="58"/>
      <c r="I822" s="58"/>
      <c r="J822" s="37"/>
      <c r="K822" s="37"/>
      <c r="L822" s="59"/>
      <c r="M822" s="37"/>
      <c r="N822" s="37"/>
      <c r="P822" s="21"/>
    </row>
    <row r="823" ht="12.75" customHeight="1">
      <c r="A823" s="21"/>
      <c r="B823" s="21"/>
      <c r="C823" s="21"/>
      <c r="D823" s="60"/>
      <c r="E823" s="58"/>
      <c r="F823" s="58"/>
      <c r="G823" s="58"/>
      <c r="H823" s="58"/>
      <c r="I823" s="58"/>
      <c r="J823" s="37"/>
      <c r="K823" s="37"/>
      <c r="L823" s="59"/>
      <c r="M823" s="37"/>
      <c r="N823" s="37"/>
      <c r="P823" s="21"/>
    </row>
    <row r="824" ht="12.75" customHeight="1">
      <c r="A824" s="21"/>
      <c r="B824" s="21"/>
      <c r="C824" s="21"/>
      <c r="D824" s="60"/>
      <c r="E824" s="58"/>
      <c r="F824" s="58"/>
      <c r="G824" s="58"/>
      <c r="H824" s="58"/>
      <c r="I824" s="58"/>
      <c r="J824" s="37"/>
      <c r="K824" s="37"/>
      <c r="L824" s="59"/>
      <c r="M824" s="37"/>
      <c r="N824" s="37"/>
      <c r="P824" s="21"/>
    </row>
    <row r="825" ht="12.75" customHeight="1">
      <c r="A825" s="21"/>
      <c r="B825" s="21"/>
      <c r="C825" s="21"/>
      <c r="D825" s="60"/>
      <c r="E825" s="58"/>
      <c r="F825" s="58"/>
      <c r="G825" s="58"/>
      <c r="H825" s="58"/>
      <c r="I825" s="58"/>
      <c r="J825" s="37"/>
      <c r="K825" s="37"/>
      <c r="L825" s="59"/>
      <c r="M825" s="37"/>
      <c r="N825" s="37"/>
      <c r="P825" s="21"/>
    </row>
    <row r="826" ht="12.75" customHeight="1">
      <c r="A826" s="21"/>
      <c r="B826" s="21"/>
      <c r="C826" s="21"/>
      <c r="D826" s="60"/>
      <c r="E826" s="58"/>
      <c r="F826" s="58"/>
      <c r="G826" s="58"/>
      <c r="H826" s="58"/>
      <c r="I826" s="58"/>
      <c r="J826" s="37"/>
      <c r="K826" s="37"/>
      <c r="L826" s="59"/>
      <c r="M826" s="37"/>
      <c r="N826" s="37"/>
      <c r="P826" s="21"/>
    </row>
    <row r="827" ht="12.75" customHeight="1">
      <c r="A827" s="21"/>
      <c r="B827" s="21"/>
      <c r="C827" s="21"/>
      <c r="D827" s="60"/>
      <c r="E827" s="58"/>
      <c r="F827" s="58"/>
      <c r="G827" s="58"/>
      <c r="H827" s="58"/>
      <c r="I827" s="58"/>
      <c r="J827" s="37"/>
      <c r="K827" s="37"/>
      <c r="L827" s="59"/>
      <c r="M827" s="37"/>
      <c r="N827" s="37"/>
      <c r="P827" s="21"/>
    </row>
    <row r="828" ht="12.75" customHeight="1">
      <c r="A828" s="21"/>
      <c r="B828" s="21"/>
      <c r="C828" s="21"/>
      <c r="D828" s="60"/>
      <c r="E828" s="58"/>
      <c r="F828" s="58"/>
      <c r="G828" s="58"/>
      <c r="H828" s="58"/>
      <c r="I828" s="58"/>
      <c r="J828" s="37"/>
      <c r="K828" s="37"/>
      <c r="L828" s="59"/>
      <c r="M828" s="37"/>
      <c r="N828" s="37"/>
      <c r="P828" s="21"/>
    </row>
    <row r="829" ht="12.75" customHeight="1">
      <c r="A829" s="21"/>
      <c r="B829" s="21"/>
      <c r="C829" s="21"/>
      <c r="D829" s="60"/>
      <c r="E829" s="58"/>
      <c r="F829" s="58"/>
      <c r="G829" s="58"/>
      <c r="H829" s="58"/>
      <c r="I829" s="58"/>
      <c r="J829" s="37"/>
      <c r="K829" s="37"/>
      <c r="L829" s="59"/>
      <c r="M829" s="37"/>
      <c r="N829" s="37"/>
      <c r="P829" s="21"/>
    </row>
    <row r="830" ht="12.75" customHeight="1">
      <c r="A830" s="21"/>
      <c r="B830" s="21"/>
      <c r="C830" s="21"/>
      <c r="D830" s="60"/>
      <c r="E830" s="58"/>
      <c r="F830" s="58"/>
      <c r="G830" s="58"/>
      <c r="H830" s="58"/>
      <c r="I830" s="58"/>
      <c r="J830" s="37"/>
      <c r="K830" s="37"/>
      <c r="L830" s="59"/>
      <c r="M830" s="37"/>
      <c r="N830" s="37"/>
      <c r="P830" s="21"/>
    </row>
    <row r="831" ht="12.75" customHeight="1">
      <c r="A831" s="21"/>
      <c r="B831" s="21"/>
      <c r="C831" s="21"/>
      <c r="D831" s="60"/>
      <c r="E831" s="58"/>
      <c r="F831" s="58"/>
      <c r="G831" s="58"/>
      <c r="H831" s="58"/>
      <c r="I831" s="58"/>
      <c r="J831" s="37"/>
      <c r="K831" s="37"/>
      <c r="L831" s="59"/>
      <c r="M831" s="37"/>
      <c r="N831" s="37"/>
      <c r="P831" s="21"/>
    </row>
    <row r="832" ht="12.75" customHeight="1">
      <c r="A832" s="21"/>
      <c r="B832" s="21"/>
      <c r="C832" s="21"/>
      <c r="D832" s="60"/>
      <c r="E832" s="58"/>
      <c r="F832" s="58"/>
      <c r="G832" s="58"/>
      <c r="H832" s="58"/>
      <c r="I832" s="58"/>
      <c r="J832" s="37"/>
      <c r="K832" s="37"/>
      <c r="L832" s="59"/>
      <c r="M832" s="37"/>
      <c r="N832" s="37"/>
      <c r="P832" s="21"/>
    </row>
    <row r="833" ht="12.75" customHeight="1">
      <c r="A833" s="21"/>
      <c r="B833" s="21"/>
      <c r="C833" s="21"/>
      <c r="D833" s="60"/>
      <c r="E833" s="58"/>
      <c r="F833" s="58"/>
      <c r="G833" s="58"/>
      <c r="H833" s="58"/>
      <c r="I833" s="58"/>
      <c r="J833" s="37"/>
      <c r="K833" s="37"/>
      <c r="L833" s="59"/>
      <c r="M833" s="37"/>
      <c r="N833" s="37"/>
      <c r="P833" s="21"/>
    </row>
    <row r="834" ht="12.75" customHeight="1">
      <c r="A834" s="21"/>
      <c r="B834" s="21"/>
      <c r="C834" s="21"/>
      <c r="D834" s="60"/>
      <c r="E834" s="58"/>
      <c r="F834" s="58"/>
      <c r="G834" s="58"/>
      <c r="H834" s="58"/>
      <c r="I834" s="58"/>
      <c r="J834" s="37"/>
      <c r="K834" s="37"/>
      <c r="L834" s="59"/>
      <c r="M834" s="37"/>
      <c r="N834" s="37"/>
      <c r="P834" s="21"/>
    </row>
    <row r="835" ht="12.75" customHeight="1">
      <c r="A835" s="21"/>
      <c r="B835" s="21"/>
      <c r="C835" s="21"/>
      <c r="D835" s="60"/>
      <c r="E835" s="58"/>
      <c r="F835" s="58"/>
      <c r="G835" s="58"/>
      <c r="H835" s="58"/>
      <c r="I835" s="58"/>
      <c r="J835" s="37"/>
      <c r="K835" s="37"/>
      <c r="L835" s="59"/>
      <c r="M835" s="37"/>
      <c r="N835" s="37"/>
      <c r="P835" s="21"/>
    </row>
    <row r="836" ht="12.75" customHeight="1">
      <c r="A836" s="21"/>
      <c r="B836" s="21"/>
      <c r="C836" s="21"/>
      <c r="D836" s="60"/>
      <c r="E836" s="58"/>
      <c r="F836" s="58"/>
      <c r="G836" s="58"/>
      <c r="H836" s="58"/>
      <c r="I836" s="58"/>
      <c r="J836" s="37"/>
      <c r="K836" s="37"/>
      <c r="L836" s="59"/>
      <c r="M836" s="37"/>
      <c r="N836" s="37"/>
      <c r="P836" s="21"/>
    </row>
    <row r="837" ht="12.75" customHeight="1">
      <c r="A837" s="21"/>
      <c r="B837" s="21"/>
      <c r="C837" s="21"/>
      <c r="D837" s="60"/>
      <c r="E837" s="58"/>
      <c r="F837" s="58"/>
      <c r="G837" s="58"/>
      <c r="H837" s="58"/>
      <c r="I837" s="58"/>
      <c r="J837" s="37"/>
      <c r="K837" s="37"/>
      <c r="L837" s="59"/>
      <c r="M837" s="37"/>
      <c r="N837" s="37"/>
      <c r="P837" s="21"/>
    </row>
    <row r="838" ht="12.75" customHeight="1">
      <c r="A838" s="21"/>
      <c r="B838" s="21"/>
      <c r="C838" s="21"/>
      <c r="D838" s="60"/>
      <c r="E838" s="58"/>
      <c r="F838" s="58"/>
      <c r="G838" s="58"/>
      <c r="H838" s="58"/>
      <c r="I838" s="58"/>
      <c r="J838" s="37"/>
      <c r="K838" s="37"/>
      <c r="L838" s="59"/>
      <c r="M838" s="37"/>
      <c r="N838" s="37"/>
      <c r="P838" s="21"/>
    </row>
    <row r="839" ht="12.75" customHeight="1">
      <c r="A839" s="21"/>
      <c r="B839" s="21"/>
      <c r="C839" s="21"/>
      <c r="D839" s="60"/>
      <c r="E839" s="58"/>
      <c r="F839" s="58"/>
      <c r="G839" s="58"/>
      <c r="H839" s="58"/>
      <c r="I839" s="58"/>
      <c r="J839" s="37"/>
      <c r="K839" s="37"/>
      <c r="L839" s="59"/>
      <c r="M839" s="37"/>
      <c r="N839" s="37"/>
      <c r="P839" s="21"/>
    </row>
    <row r="840" ht="12.75" customHeight="1">
      <c r="A840" s="21"/>
      <c r="B840" s="21"/>
      <c r="C840" s="21"/>
      <c r="D840" s="60"/>
      <c r="E840" s="58"/>
      <c r="F840" s="58"/>
      <c r="G840" s="58"/>
      <c r="H840" s="58"/>
      <c r="I840" s="58"/>
      <c r="J840" s="37"/>
      <c r="K840" s="37"/>
      <c r="L840" s="59"/>
      <c r="M840" s="37"/>
      <c r="N840" s="37"/>
      <c r="P840" s="21"/>
    </row>
    <row r="841" ht="12.75" customHeight="1">
      <c r="A841" s="21"/>
      <c r="B841" s="21"/>
      <c r="C841" s="21"/>
      <c r="D841" s="60"/>
      <c r="E841" s="58"/>
      <c r="F841" s="58"/>
      <c r="G841" s="58"/>
      <c r="H841" s="58"/>
      <c r="I841" s="58"/>
      <c r="J841" s="37"/>
      <c r="K841" s="37"/>
      <c r="L841" s="59"/>
      <c r="M841" s="37"/>
      <c r="N841" s="37"/>
      <c r="P841" s="21"/>
    </row>
    <row r="842" ht="12.75" customHeight="1">
      <c r="A842" s="21"/>
      <c r="B842" s="21"/>
      <c r="C842" s="21"/>
      <c r="D842" s="60"/>
      <c r="E842" s="58"/>
      <c r="F842" s="58"/>
      <c r="G842" s="58"/>
      <c r="H842" s="58"/>
      <c r="I842" s="58"/>
      <c r="J842" s="37"/>
      <c r="K842" s="37"/>
      <c r="L842" s="59"/>
      <c r="M842" s="37"/>
      <c r="N842" s="37"/>
      <c r="P842" s="21"/>
    </row>
    <row r="843" ht="12.75" customHeight="1">
      <c r="A843" s="21"/>
      <c r="B843" s="21"/>
      <c r="C843" s="21"/>
      <c r="D843" s="60"/>
      <c r="E843" s="58"/>
      <c r="F843" s="58"/>
      <c r="G843" s="58"/>
      <c r="H843" s="58"/>
      <c r="I843" s="58"/>
      <c r="J843" s="37"/>
      <c r="K843" s="37"/>
      <c r="L843" s="59"/>
      <c r="M843" s="37"/>
      <c r="N843" s="37"/>
      <c r="P843" s="21"/>
    </row>
    <row r="844" ht="12.75" customHeight="1">
      <c r="A844" s="21"/>
      <c r="B844" s="21"/>
      <c r="C844" s="21"/>
      <c r="D844" s="60"/>
      <c r="E844" s="58"/>
      <c r="F844" s="58"/>
      <c r="G844" s="58"/>
      <c r="H844" s="58"/>
      <c r="I844" s="58"/>
      <c r="J844" s="37"/>
      <c r="K844" s="37"/>
      <c r="L844" s="59"/>
      <c r="M844" s="37"/>
      <c r="N844" s="37"/>
      <c r="P844" s="21"/>
    </row>
    <row r="845" ht="12.75" customHeight="1">
      <c r="A845" s="21"/>
      <c r="B845" s="21"/>
      <c r="C845" s="21"/>
      <c r="D845" s="60"/>
      <c r="E845" s="58"/>
      <c r="F845" s="58"/>
      <c r="G845" s="58"/>
      <c r="H845" s="58"/>
      <c r="I845" s="58"/>
      <c r="J845" s="37"/>
      <c r="K845" s="37"/>
      <c r="L845" s="59"/>
      <c r="M845" s="37"/>
      <c r="N845" s="37"/>
      <c r="P845" s="21"/>
    </row>
    <row r="846" ht="12.75" customHeight="1">
      <c r="A846" s="21"/>
      <c r="B846" s="21"/>
      <c r="C846" s="21"/>
      <c r="D846" s="60"/>
      <c r="E846" s="58"/>
      <c r="F846" s="58"/>
      <c r="G846" s="58"/>
      <c r="H846" s="58"/>
      <c r="I846" s="58"/>
      <c r="J846" s="37"/>
      <c r="K846" s="37"/>
      <c r="L846" s="59"/>
      <c r="M846" s="37"/>
      <c r="N846" s="37"/>
      <c r="P846" s="21"/>
    </row>
    <row r="847" ht="12.75" customHeight="1">
      <c r="A847" s="21"/>
      <c r="B847" s="21"/>
      <c r="C847" s="21"/>
      <c r="D847" s="60"/>
      <c r="E847" s="58"/>
      <c r="F847" s="58"/>
      <c r="G847" s="58"/>
      <c r="H847" s="58"/>
      <c r="I847" s="58"/>
      <c r="J847" s="37"/>
      <c r="K847" s="37"/>
      <c r="L847" s="59"/>
      <c r="M847" s="37"/>
      <c r="N847" s="37"/>
      <c r="P847" s="21"/>
    </row>
    <row r="848" ht="12.75" customHeight="1">
      <c r="A848" s="21"/>
      <c r="B848" s="21"/>
      <c r="C848" s="21"/>
      <c r="D848" s="60"/>
      <c r="E848" s="58"/>
      <c r="F848" s="58"/>
      <c r="G848" s="58"/>
      <c r="H848" s="58"/>
      <c r="I848" s="58"/>
      <c r="J848" s="37"/>
      <c r="K848" s="37"/>
      <c r="L848" s="59"/>
      <c r="M848" s="37"/>
      <c r="N848" s="37"/>
      <c r="P848" s="21"/>
    </row>
    <row r="849" ht="12.75" customHeight="1">
      <c r="A849" s="21"/>
      <c r="B849" s="21"/>
      <c r="C849" s="21"/>
      <c r="D849" s="60"/>
      <c r="E849" s="58"/>
      <c r="F849" s="58"/>
      <c r="G849" s="58"/>
      <c r="H849" s="58"/>
      <c r="I849" s="58"/>
      <c r="J849" s="37"/>
      <c r="K849" s="37"/>
      <c r="L849" s="59"/>
      <c r="M849" s="37"/>
      <c r="N849" s="37"/>
      <c r="P849" s="21"/>
    </row>
    <row r="850" ht="12.75" customHeight="1">
      <c r="A850" s="21"/>
      <c r="B850" s="21"/>
      <c r="C850" s="21"/>
      <c r="D850" s="60"/>
      <c r="E850" s="58"/>
      <c r="F850" s="58"/>
      <c r="G850" s="58"/>
      <c r="H850" s="58"/>
      <c r="I850" s="58"/>
      <c r="J850" s="37"/>
      <c r="K850" s="37"/>
      <c r="L850" s="59"/>
      <c r="M850" s="37"/>
      <c r="N850" s="37"/>
      <c r="P850" s="21"/>
    </row>
    <row r="851" ht="12.75" customHeight="1">
      <c r="A851" s="21"/>
      <c r="B851" s="21"/>
      <c r="C851" s="21"/>
      <c r="D851" s="60"/>
      <c r="E851" s="58"/>
      <c r="F851" s="58"/>
      <c r="G851" s="58"/>
      <c r="H851" s="58"/>
      <c r="I851" s="58"/>
      <c r="J851" s="37"/>
      <c r="K851" s="37"/>
      <c r="L851" s="59"/>
      <c r="M851" s="37"/>
      <c r="N851" s="37"/>
      <c r="P851" s="21"/>
    </row>
    <row r="852" ht="12.75" customHeight="1">
      <c r="A852" s="21"/>
      <c r="B852" s="21"/>
      <c r="C852" s="21"/>
      <c r="D852" s="60"/>
      <c r="E852" s="58"/>
      <c r="F852" s="58"/>
      <c r="G852" s="58"/>
      <c r="H852" s="58"/>
      <c r="I852" s="58"/>
      <c r="J852" s="37"/>
      <c r="K852" s="37"/>
      <c r="L852" s="59"/>
      <c r="M852" s="37"/>
      <c r="N852" s="37"/>
      <c r="P852" s="21"/>
    </row>
    <row r="853" ht="12.75" customHeight="1">
      <c r="A853" s="21"/>
      <c r="B853" s="21"/>
      <c r="C853" s="21"/>
      <c r="D853" s="60"/>
      <c r="E853" s="58"/>
      <c r="F853" s="58"/>
      <c r="G853" s="58"/>
      <c r="H853" s="58"/>
      <c r="I853" s="58"/>
      <c r="J853" s="37"/>
      <c r="K853" s="37"/>
      <c r="L853" s="59"/>
      <c r="M853" s="37"/>
      <c r="N853" s="37"/>
      <c r="P853" s="21"/>
    </row>
    <row r="854" ht="12.75" customHeight="1">
      <c r="A854" s="21"/>
      <c r="B854" s="21"/>
      <c r="C854" s="21"/>
      <c r="D854" s="60"/>
      <c r="E854" s="58"/>
      <c r="F854" s="58"/>
      <c r="G854" s="58"/>
      <c r="H854" s="58"/>
      <c r="I854" s="58"/>
      <c r="J854" s="37"/>
      <c r="K854" s="37"/>
      <c r="L854" s="59"/>
      <c r="M854" s="37"/>
      <c r="N854" s="37"/>
      <c r="P854" s="21"/>
    </row>
    <row r="855" ht="12.75" customHeight="1">
      <c r="A855" s="21"/>
      <c r="B855" s="21"/>
      <c r="C855" s="21"/>
      <c r="D855" s="60"/>
      <c r="E855" s="58"/>
      <c r="F855" s="58"/>
      <c r="G855" s="58"/>
      <c r="H855" s="58"/>
      <c r="I855" s="58"/>
      <c r="J855" s="37"/>
      <c r="K855" s="37"/>
      <c r="L855" s="59"/>
      <c r="M855" s="37"/>
      <c r="N855" s="37"/>
      <c r="P855" s="21"/>
    </row>
    <row r="856" ht="12.75" customHeight="1">
      <c r="A856" s="21"/>
      <c r="B856" s="21"/>
      <c r="C856" s="21"/>
      <c r="D856" s="60"/>
      <c r="E856" s="58"/>
      <c r="F856" s="58"/>
      <c r="G856" s="58"/>
      <c r="H856" s="58"/>
      <c r="I856" s="58"/>
      <c r="J856" s="37"/>
      <c r="K856" s="37"/>
      <c r="L856" s="59"/>
      <c r="M856" s="37"/>
      <c r="N856" s="37"/>
      <c r="P856" s="21"/>
    </row>
    <row r="857" ht="12.75" customHeight="1">
      <c r="A857" s="21"/>
      <c r="B857" s="21"/>
      <c r="C857" s="21"/>
      <c r="D857" s="60"/>
      <c r="E857" s="58"/>
      <c r="F857" s="58"/>
      <c r="G857" s="58"/>
      <c r="H857" s="58"/>
      <c r="I857" s="58"/>
      <c r="J857" s="37"/>
      <c r="K857" s="37"/>
      <c r="L857" s="59"/>
      <c r="M857" s="37"/>
      <c r="N857" s="37"/>
      <c r="P857" s="21"/>
    </row>
    <row r="858" ht="12.75" customHeight="1">
      <c r="A858" s="21"/>
      <c r="B858" s="21"/>
      <c r="C858" s="21"/>
      <c r="D858" s="60"/>
      <c r="E858" s="58"/>
      <c r="F858" s="58"/>
      <c r="G858" s="58"/>
      <c r="H858" s="58"/>
      <c r="I858" s="58"/>
      <c r="J858" s="37"/>
      <c r="K858" s="37"/>
      <c r="L858" s="59"/>
      <c r="M858" s="37"/>
      <c r="N858" s="37"/>
      <c r="P858" s="21"/>
    </row>
    <row r="859" ht="12.75" customHeight="1">
      <c r="A859" s="21"/>
      <c r="B859" s="21"/>
      <c r="C859" s="21"/>
      <c r="D859" s="60"/>
      <c r="E859" s="58"/>
      <c r="F859" s="58"/>
      <c r="G859" s="58"/>
      <c r="H859" s="58"/>
      <c r="I859" s="58"/>
      <c r="J859" s="37"/>
      <c r="K859" s="37"/>
      <c r="L859" s="59"/>
      <c r="M859" s="37"/>
      <c r="N859" s="37"/>
      <c r="P859" s="21"/>
    </row>
    <row r="860" ht="12.75" customHeight="1">
      <c r="A860" s="21"/>
      <c r="B860" s="21"/>
      <c r="C860" s="21"/>
      <c r="D860" s="60"/>
      <c r="E860" s="58"/>
      <c r="F860" s="58"/>
      <c r="G860" s="58"/>
      <c r="H860" s="58"/>
      <c r="I860" s="58"/>
      <c r="J860" s="37"/>
      <c r="K860" s="37"/>
      <c r="L860" s="59"/>
      <c r="M860" s="37"/>
      <c r="N860" s="37"/>
      <c r="P860" s="21"/>
    </row>
    <row r="861" ht="12.75" customHeight="1">
      <c r="A861" s="21"/>
      <c r="B861" s="21"/>
      <c r="C861" s="21"/>
      <c r="D861" s="60"/>
      <c r="E861" s="58"/>
      <c r="F861" s="58"/>
      <c r="G861" s="58"/>
      <c r="H861" s="58"/>
      <c r="I861" s="58"/>
      <c r="J861" s="37"/>
      <c r="K861" s="37"/>
      <c r="L861" s="59"/>
      <c r="M861" s="37"/>
      <c r="N861" s="37"/>
      <c r="P861" s="21"/>
    </row>
    <row r="862" ht="12.75" customHeight="1">
      <c r="A862" s="21"/>
      <c r="B862" s="21"/>
      <c r="C862" s="21"/>
      <c r="D862" s="60"/>
      <c r="E862" s="58"/>
      <c r="F862" s="58"/>
      <c r="G862" s="58"/>
      <c r="H862" s="58"/>
      <c r="I862" s="58"/>
      <c r="J862" s="37"/>
      <c r="K862" s="37"/>
      <c r="L862" s="59"/>
      <c r="M862" s="37"/>
      <c r="N862" s="37"/>
      <c r="P862" s="21"/>
    </row>
    <row r="863" ht="12.75" customHeight="1">
      <c r="A863" s="21"/>
      <c r="B863" s="21"/>
      <c r="C863" s="21"/>
      <c r="D863" s="60"/>
      <c r="E863" s="58"/>
      <c r="F863" s="58"/>
      <c r="G863" s="58"/>
      <c r="H863" s="58"/>
      <c r="I863" s="58"/>
      <c r="J863" s="37"/>
      <c r="K863" s="37"/>
      <c r="L863" s="59"/>
      <c r="M863" s="37"/>
      <c r="N863" s="37"/>
      <c r="P863" s="21"/>
    </row>
    <row r="864" ht="12.75" customHeight="1">
      <c r="A864" s="21"/>
      <c r="B864" s="21"/>
      <c r="C864" s="21"/>
      <c r="D864" s="60"/>
      <c r="E864" s="58"/>
      <c r="F864" s="58"/>
      <c r="G864" s="58"/>
      <c r="H864" s="58"/>
      <c r="I864" s="58"/>
      <c r="J864" s="37"/>
      <c r="K864" s="37"/>
      <c r="L864" s="59"/>
      <c r="M864" s="37"/>
      <c r="N864" s="37"/>
      <c r="P864" s="21"/>
    </row>
    <row r="865" ht="12.75" customHeight="1">
      <c r="A865" s="21"/>
      <c r="B865" s="21"/>
      <c r="C865" s="21"/>
      <c r="D865" s="60"/>
      <c r="E865" s="58"/>
      <c r="F865" s="58"/>
      <c r="G865" s="58"/>
      <c r="H865" s="58"/>
      <c r="I865" s="58"/>
      <c r="J865" s="37"/>
      <c r="K865" s="37"/>
      <c r="L865" s="59"/>
      <c r="M865" s="37"/>
      <c r="N865" s="37"/>
      <c r="P865" s="21"/>
    </row>
    <row r="866" ht="12.75" customHeight="1">
      <c r="A866" s="21"/>
      <c r="B866" s="21"/>
      <c r="C866" s="21"/>
      <c r="D866" s="60"/>
      <c r="E866" s="58"/>
      <c r="F866" s="58"/>
      <c r="G866" s="58"/>
      <c r="H866" s="58"/>
      <c r="I866" s="58"/>
      <c r="J866" s="37"/>
      <c r="K866" s="37"/>
      <c r="L866" s="59"/>
      <c r="M866" s="37"/>
      <c r="N866" s="37"/>
      <c r="P866" s="21"/>
    </row>
    <row r="867" ht="12.75" customHeight="1">
      <c r="A867" s="21"/>
      <c r="B867" s="21"/>
      <c r="C867" s="21"/>
      <c r="D867" s="60"/>
      <c r="E867" s="58"/>
      <c r="F867" s="58"/>
      <c r="G867" s="58"/>
      <c r="H867" s="58"/>
      <c r="I867" s="58"/>
      <c r="J867" s="37"/>
      <c r="K867" s="37"/>
      <c r="L867" s="59"/>
      <c r="M867" s="37"/>
      <c r="N867" s="37"/>
      <c r="P867" s="21"/>
    </row>
    <row r="868" ht="12.75" customHeight="1">
      <c r="A868" s="21"/>
      <c r="B868" s="21"/>
      <c r="C868" s="21"/>
      <c r="D868" s="60"/>
      <c r="E868" s="58"/>
      <c r="F868" s="58"/>
      <c r="G868" s="58"/>
      <c r="H868" s="58"/>
      <c r="I868" s="58"/>
      <c r="J868" s="37"/>
      <c r="K868" s="37"/>
      <c r="L868" s="59"/>
      <c r="M868" s="37"/>
      <c r="N868" s="37"/>
      <c r="P868" s="21"/>
    </row>
    <row r="869" ht="12.75" customHeight="1">
      <c r="A869" s="21"/>
      <c r="B869" s="21"/>
      <c r="C869" s="21"/>
      <c r="D869" s="60"/>
      <c r="E869" s="58"/>
      <c r="F869" s="58"/>
      <c r="G869" s="58"/>
      <c r="H869" s="58"/>
      <c r="I869" s="58"/>
      <c r="J869" s="37"/>
      <c r="K869" s="37"/>
      <c r="L869" s="59"/>
      <c r="M869" s="37"/>
      <c r="N869" s="37"/>
      <c r="P869" s="21"/>
    </row>
    <row r="870" ht="12.75" customHeight="1">
      <c r="A870" s="21"/>
      <c r="B870" s="21"/>
      <c r="C870" s="21"/>
      <c r="D870" s="60"/>
      <c r="E870" s="58"/>
      <c r="F870" s="58"/>
      <c r="G870" s="58"/>
      <c r="H870" s="58"/>
      <c r="I870" s="58"/>
      <c r="J870" s="37"/>
      <c r="K870" s="37"/>
      <c r="L870" s="59"/>
      <c r="M870" s="37"/>
      <c r="N870" s="37"/>
      <c r="P870" s="21"/>
    </row>
    <row r="871" ht="12.75" customHeight="1">
      <c r="A871" s="21"/>
      <c r="B871" s="21"/>
      <c r="C871" s="21"/>
      <c r="D871" s="60"/>
      <c r="E871" s="58"/>
      <c r="F871" s="58"/>
      <c r="G871" s="58"/>
      <c r="H871" s="58"/>
      <c r="I871" s="58"/>
      <c r="J871" s="37"/>
      <c r="K871" s="37"/>
      <c r="L871" s="59"/>
      <c r="M871" s="37"/>
      <c r="N871" s="37"/>
      <c r="P871" s="21"/>
    </row>
    <row r="872" ht="12.75" customHeight="1">
      <c r="A872" s="21"/>
      <c r="B872" s="21"/>
      <c r="C872" s="21"/>
      <c r="D872" s="60"/>
      <c r="E872" s="58"/>
      <c r="F872" s="58"/>
      <c r="G872" s="58"/>
      <c r="H872" s="58"/>
      <c r="I872" s="58"/>
      <c r="J872" s="37"/>
      <c r="K872" s="37"/>
      <c r="L872" s="59"/>
      <c r="M872" s="37"/>
      <c r="N872" s="37"/>
      <c r="P872" s="21"/>
    </row>
    <row r="873" ht="12.75" customHeight="1">
      <c r="A873" s="21"/>
      <c r="B873" s="21"/>
      <c r="C873" s="21"/>
      <c r="D873" s="60"/>
      <c r="E873" s="58"/>
      <c r="F873" s="58"/>
      <c r="G873" s="58"/>
      <c r="H873" s="58"/>
      <c r="I873" s="58"/>
      <c r="J873" s="37"/>
      <c r="K873" s="37"/>
      <c r="L873" s="59"/>
      <c r="M873" s="37"/>
      <c r="N873" s="37"/>
      <c r="P873" s="21"/>
    </row>
    <row r="874" ht="12.75" customHeight="1">
      <c r="A874" s="21"/>
      <c r="B874" s="21"/>
      <c r="C874" s="21"/>
      <c r="D874" s="60"/>
      <c r="E874" s="58"/>
      <c r="F874" s="58"/>
      <c r="G874" s="58"/>
      <c r="H874" s="58"/>
      <c r="I874" s="58"/>
      <c r="J874" s="37"/>
      <c r="K874" s="37"/>
      <c r="L874" s="59"/>
      <c r="M874" s="37"/>
      <c r="N874" s="37"/>
      <c r="P874" s="21"/>
    </row>
    <row r="875" ht="12.75" customHeight="1">
      <c r="A875" s="21"/>
      <c r="B875" s="21"/>
      <c r="C875" s="21"/>
      <c r="D875" s="60"/>
      <c r="E875" s="58"/>
      <c r="F875" s="58"/>
      <c r="G875" s="58"/>
      <c r="H875" s="58"/>
      <c r="I875" s="58"/>
      <c r="J875" s="37"/>
      <c r="K875" s="37"/>
      <c r="L875" s="59"/>
      <c r="M875" s="37"/>
      <c r="N875" s="37"/>
      <c r="P875" s="21"/>
    </row>
    <row r="876" ht="12.75" customHeight="1">
      <c r="A876" s="21"/>
      <c r="B876" s="21"/>
      <c r="C876" s="21"/>
      <c r="D876" s="60"/>
      <c r="E876" s="58"/>
      <c r="F876" s="58"/>
      <c r="G876" s="58"/>
      <c r="H876" s="58"/>
      <c r="I876" s="58"/>
      <c r="J876" s="37"/>
      <c r="K876" s="37"/>
      <c r="L876" s="59"/>
      <c r="M876" s="37"/>
      <c r="N876" s="37"/>
      <c r="P876" s="21"/>
    </row>
    <row r="877" ht="12.75" customHeight="1">
      <c r="A877" s="21"/>
      <c r="B877" s="21"/>
      <c r="C877" s="21"/>
      <c r="D877" s="60"/>
      <c r="E877" s="58"/>
      <c r="F877" s="58"/>
      <c r="G877" s="58"/>
      <c r="H877" s="58"/>
      <c r="I877" s="58"/>
      <c r="J877" s="37"/>
      <c r="K877" s="37"/>
      <c r="L877" s="59"/>
      <c r="M877" s="37"/>
      <c r="N877" s="37"/>
      <c r="P877" s="21"/>
    </row>
    <row r="878" ht="12.75" customHeight="1">
      <c r="A878" s="21"/>
      <c r="B878" s="21"/>
      <c r="C878" s="21"/>
      <c r="D878" s="60"/>
      <c r="E878" s="58"/>
      <c r="F878" s="58"/>
      <c r="G878" s="58"/>
      <c r="H878" s="58"/>
      <c r="I878" s="58"/>
      <c r="J878" s="37"/>
      <c r="K878" s="37"/>
      <c r="L878" s="59"/>
      <c r="M878" s="37"/>
      <c r="N878" s="37"/>
      <c r="P878" s="21"/>
    </row>
    <row r="879" ht="12.75" customHeight="1">
      <c r="A879" s="21"/>
      <c r="B879" s="21"/>
      <c r="C879" s="21"/>
      <c r="D879" s="60"/>
      <c r="E879" s="58"/>
      <c r="F879" s="58"/>
      <c r="G879" s="58"/>
      <c r="H879" s="58"/>
      <c r="I879" s="58"/>
      <c r="J879" s="37"/>
      <c r="K879" s="37"/>
      <c r="L879" s="59"/>
      <c r="M879" s="37"/>
      <c r="N879" s="37"/>
      <c r="P879" s="21"/>
    </row>
    <row r="880" ht="12.75" customHeight="1">
      <c r="A880" s="21"/>
      <c r="B880" s="21"/>
      <c r="C880" s="21"/>
      <c r="D880" s="60"/>
      <c r="E880" s="58"/>
      <c r="F880" s="58"/>
      <c r="G880" s="58"/>
      <c r="H880" s="58"/>
      <c r="I880" s="58"/>
      <c r="J880" s="37"/>
      <c r="K880" s="37"/>
      <c r="L880" s="59"/>
      <c r="M880" s="37"/>
      <c r="N880" s="37"/>
      <c r="P880" s="21"/>
    </row>
    <row r="881" ht="12.75" customHeight="1">
      <c r="A881" s="21"/>
      <c r="B881" s="21"/>
      <c r="C881" s="21"/>
      <c r="D881" s="60"/>
      <c r="E881" s="58"/>
      <c r="F881" s="58"/>
      <c r="G881" s="58"/>
      <c r="H881" s="58"/>
      <c r="I881" s="58"/>
      <c r="J881" s="37"/>
      <c r="K881" s="37"/>
      <c r="L881" s="59"/>
      <c r="M881" s="37"/>
      <c r="N881" s="37"/>
      <c r="P881" s="21"/>
    </row>
    <row r="882" ht="12.75" customHeight="1">
      <c r="A882" s="21"/>
      <c r="B882" s="21"/>
      <c r="C882" s="21"/>
      <c r="D882" s="60"/>
      <c r="E882" s="58"/>
      <c r="F882" s="58"/>
      <c r="G882" s="58"/>
      <c r="H882" s="58"/>
      <c r="I882" s="58"/>
      <c r="J882" s="37"/>
      <c r="K882" s="37"/>
      <c r="L882" s="59"/>
      <c r="M882" s="37"/>
      <c r="N882" s="37"/>
      <c r="P882" s="21"/>
    </row>
    <row r="883" ht="12.75" customHeight="1">
      <c r="A883" s="21"/>
      <c r="B883" s="21"/>
      <c r="C883" s="21"/>
      <c r="D883" s="60"/>
      <c r="E883" s="58"/>
      <c r="F883" s="58"/>
      <c r="G883" s="58"/>
      <c r="H883" s="58"/>
      <c r="I883" s="58"/>
      <c r="J883" s="37"/>
      <c r="K883" s="37"/>
      <c r="L883" s="59"/>
      <c r="M883" s="37"/>
      <c r="N883" s="37"/>
      <c r="P883" s="21"/>
    </row>
    <row r="884" ht="12.75" customHeight="1">
      <c r="A884" s="21"/>
      <c r="B884" s="21"/>
      <c r="C884" s="21"/>
      <c r="D884" s="60"/>
      <c r="E884" s="58"/>
      <c r="F884" s="58"/>
      <c r="G884" s="58"/>
      <c r="H884" s="58"/>
      <c r="I884" s="58"/>
      <c r="J884" s="37"/>
      <c r="K884" s="37"/>
      <c r="L884" s="59"/>
      <c r="M884" s="37"/>
      <c r="N884" s="37"/>
      <c r="P884" s="21"/>
    </row>
    <row r="885" ht="12.75" customHeight="1">
      <c r="A885" s="21"/>
      <c r="B885" s="21"/>
      <c r="C885" s="21"/>
      <c r="D885" s="60"/>
      <c r="E885" s="58"/>
      <c r="F885" s="58"/>
      <c r="G885" s="58"/>
      <c r="H885" s="58"/>
      <c r="I885" s="58"/>
      <c r="J885" s="37"/>
      <c r="K885" s="37"/>
      <c r="L885" s="59"/>
      <c r="M885" s="37"/>
      <c r="N885" s="37"/>
      <c r="P885" s="21"/>
    </row>
    <row r="886" ht="12.75" customHeight="1">
      <c r="A886" s="21"/>
      <c r="B886" s="21"/>
      <c r="C886" s="21"/>
      <c r="D886" s="60"/>
      <c r="E886" s="58"/>
      <c r="F886" s="58"/>
      <c r="G886" s="58"/>
      <c r="H886" s="58"/>
      <c r="I886" s="58"/>
      <c r="J886" s="37"/>
      <c r="K886" s="37"/>
      <c r="L886" s="59"/>
      <c r="M886" s="37"/>
      <c r="N886" s="37"/>
      <c r="P886" s="21"/>
    </row>
    <row r="887" ht="12.75" customHeight="1">
      <c r="A887" s="21"/>
      <c r="B887" s="21"/>
      <c r="C887" s="21"/>
      <c r="D887" s="60"/>
      <c r="E887" s="58"/>
      <c r="F887" s="58"/>
      <c r="G887" s="58"/>
      <c r="H887" s="58"/>
      <c r="I887" s="58"/>
      <c r="J887" s="37"/>
      <c r="K887" s="37"/>
      <c r="L887" s="59"/>
      <c r="M887" s="37"/>
      <c r="N887" s="37"/>
      <c r="P887" s="21"/>
    </row>
    <row r="888" ht="12.75" customHeight="1">
      <c r="A888" s="21"/>
      <c r="B888" s="21"/>
      <c r="C888" s="21"/>
      <c r="D888" s="60"/>
      <c r="E888" s="58"/>
      <c r="F888" s="58"/>
      <c r="G888" s="58"/>
      <c r="H888" s="58"/>
      <c r="I888" s="58"/>
      <c r="J888" s="37"/>
      <c r="K888" s="37"/>
      <c r="L888" s="59"/>
      <c r="M888" s="37"/>
      <c r="N888" s="37"/>
      <c r="P888" s="21"/>
    </row>
    <row r="889" ht="12.75" customHeight="1">
      <c r="A889" s="21"/>
      <c r="B889" s="21"/>
      <c r="C889" s="21"/>
      <c r="D889" s="60"/>
      <c r="E889" s="58"/>
      <c r="F889" s="58"/>
      <c r="G889" s="58"/>
      <c r="H889" s="58"/>
      <c r="I889" s="58"/>
      <c r="J889" s="37"/>
      <c r="K889" s="37"/>
      <c r="L889" s="59"/>
      <c r="M889" s="37"/>
      <c r="N889" s="37"/>
      <c r="P889" s="21"/>
    </row>
    <row r="890" ht="12.75" customHeight="1">
      <c r="A890" s="21"/>
      <c r="B890" s="21"/>
      <c r="C890" s="21"/>
      <c r="D890" s="60"/>
      <c r="E890" s="58"/>
      <c r="F890" s="58"/>
      <c r="G890" s="58"/>
      <c r="H890" s="58"/>
      <c r="I890" s="58"/>
      <c r="J890" s="37"/>
      <c r="K890" s="37"/>
      <c r="L890" s="59"/>
      <c r="M890" s="37"/>
      <c r="N890" s="37"/>
      <c r="P890" s="21"/>
    </row>
    <row r="891" ht="12.75" customHeight="1">
      <c r="A891" s="21"/>
      <c r="B891" s="21"/>
      <c r="C891" s="21"/>
      <c r="D891" s="60"/>
      <c r="E891" s="58"/>
      <c r="F891" s="58"/>
      <c r="G891" s="58"/>
      <c r="H891" s="58"/>
      <c r="I891" s="58"/>
      <c r="J891" s="37"/>
      <c r="K891" s="37"/>
      <c r="L891" s="59"/>
      <c r="M891" s="37"/>
      <c r="N891" s="37"/>
      <c r="P891" s="21"/>
    </row>
    <row r="892" ht="12.75" customHeight="1">
      <c r="A892" s="21"/>
      <c r="B892" s="21"/>
      <c r="C892" s="21"/>
      <c r="D892" s="60"/>
      <c r="E892" s="58"/>
      <c r="F892" s="58"/>
      <c r="G892" s="58"/>
      <c r="H892" s="58"/>
      <c r="I892" s="58"/>
      <c r="J892" s="37"/>
      <c r="K892" s="37"/>
      <c r="L892" s="59"/>
      <c r="M892" s="37"/>
      <c r="N892" s="37"/>
      <c r="P892" s="21"/>
    </row>
    <row r="893" ht="12.75" customHeight="1">
      <c r="A893" s="21"/>
      <c r="B893" s="21"/>
      <c r="C893" s="21"/>
      <c r="D893" s="60"/>
      <c r="E893" s="58"/>
      <c r="F893" s="58"/>
      <c r="G893" s="58"/>
      <c r="H893" s="58"/>
      <c r="I893" s="58"/>
      <c r="J893" s="37"/>
      <c r="K893" s="37"/>
      <c r="L893" s="59"/>
      <c r="M893" s="37"/>
      <c r="N893" s="37"/>
      <c r="P893" s="21"/>
    </row>
    <row r="894" ht="12.75" customHeight="1">
      <c r="A894" s="21"/>
      <c r="B894" s="21"/>
      <c r="C894" s="21"/>
      <c r="D894" s="60"/>
      <c r="E894" s="58"/>
      <c r="F894" s="58"/>
      <c r="G894" s="58"/>
      <c r="H894" s="58"/>
      <c r="I894" s="58"/>
      <c r="J894" s="37"/>
      <c r="K894" s="37"/>
      <c r="L894" s="59"/>
      <c r="M894" s="37"/>
      <c r="N894" s="37"/>
      <c r="P894" s="21"/>
    </row>
    <row r="895" ht="12.75" customHeight="1">
      <c r="A895" s="21"/>
      <c r="B895" s="21"/>
      <c r="C895" s="21"/>
      <c r="D895" s="60"/>
      <c r="E895" s="58"/>
      <c r="F895" s="58"/>
      <c r="G895" s="58"/>
      <c r="H895" s="58"/>
      <c r="I895" s="58"/>
      <c r="J895" s="37"/>
      <c r="K895" s="37"/>
      <c r="L895" s="59"/>
      <c r="M895" s="37"/>
      <c r="N895" s="37"/>
      <c r="P895" s="21"/>
    </row>
    <row r="896" ht="12.75" customHeight="1">
      <c r="A896" s="21"/>
      <c r="B896" s="21"/>
      <c r="C896" s="21"/>
      <c r="D896" s="60"/>
      <c r="E896" s="58"/>
      <c r="F896" s="58"/>
      <c r="G896" s="58"/>
      <c r="H896" s="58"/>
      <c r="I896" s="58"/>
      <c r="J896" s="37"/>
      <c r="K896" s="37"/>
      <c r="L896" s="59"/>
      <c r="M896" s="37"/>
      <c r="N896" s="37"/>
      <c r="P896" s="21"/>
    </row>
    <row r="897" ht="12.75" customHeight="1">
      <c r="A897" s="21"/>
      <c r="B897" s="21"/>
      <c r="C897" s="21"/>
      <c r="D897" s="60"/>
      <c r="E897" s="58"/>
      <c r="F897" s="58"/>
      <c r="G897" s="58"/>
      <c r="H897" s="58"/>
      <c r="I897" s="58"/>
      <c r="J897" s="37"/>
      <c r="K897" s="37"/>
      <c r="L897" s="59"/>
      <c r="M897" s="37"/>
      <c r="N897" s="37"/>
      <c r="P897" s="21"/>
    </row>
    <row r="898" ht="12.75" customHeight="1">
      <c r="A898" s="21"/>
      <c r="B898" s="21"/>
      <c r="C898" s="21"/>
      <c r="D898" s="60"/>
      <c r="E898" s="58"/>
      <c r="F898" s="58"/>
      <c r="G898" s="58"/>
      <c r="H898" s="58"/>
      <c r="I898" s="58"/>
      <c r="J898" s="37"/>
      <c r="K898" s="37"/>
      <c r="L898" s="59"/>
      <c r="M898" s="37"/>
      <c r="N898" s="37"/>
      <c r="P898" s="21"/>
    </row>
    <row r="899" ht="12.75" customHeight="1">
      <c r="A899" s="21"/>
      <c r="B899" s="21"/>
      <c r="C899" s="21"/>
      <c r="D899" s="60"/>
      <c r="E899" s="58"/>
      <c r="F899" s="58"/>
      <c r="G899" s="58"/>
      <c r="H899" s="58"/>
      <c r="I899" s="58"/>
      <c r="J899" s="37"/>
      <c r="K899" s="37"/>
      <c r="L899" s="59"/>
      <c r="M899" s="37"/>
      <c r="N899" s="37"/>
      <c r="P899" s="21"/>
    </row>
    <row r="900" ht="12.75" customHeight="1">
      <c r="A900" s="21"/>
      <c r="B900" s="21"/>
      <c r="C900" s="21"/>
      <c r="D900" s="60"/>
      <c r="E900" s="58"/>
      <c r="F900" s="58"/>
      <c r="G900" s="58"/>
      <c r="H900" s="58"/>
      <c r="I900" s="58"/>
      <c r="J900" s="37"/>
      <c r="K900" s="37"/>
      <c r="L900" s="59"/>
      <c r="M900" s="37"/>
      <c r="N900" s="37"/>
      <c r="P900" s="21"/>
    </row>
    <row r="901" ht="12.75" customHeight="1">
      <c r="A901" s="21"/>
      <c r="B901" s="21"/>
      <c r="C901" s="21"/>
      <c r="D901" s="60"/>
      <c r="E901" s="58"/>
      <c r="F901" s="58"/>
      <c r="G901" s="58"/>
      <c r="H901" s="58"/>
      <c r="I901" s="58"/>
      <c r="J901" s="37"/>
      <c r="K901" s="37"/>
      <c r="L901" s="59"/>
      <c r="M901" s="37"/>
      <c r="N901" s="37"/>
      <c r="P901" s="21"/>
    </row>
    <row r="902" ht="12.75" customHeight="1">
      <c r="A902" s="21"/>
      <c r="B902" s="21"/>
      <c r="C902" s="21"/>
      <c r="D902" s="60"/>
      <c r="E902" s="58"/>
      <c r="F902" s="58"/>
      <c r="G902" s="58"/>
      <c r="H902" s="58"/>
      <c r="I902" s="58"/>
      <c r="J902" s="37"/>
      <c r="K902" s="37"/>
      <c r="L902" s="59"/>
      <c r="M902" s="37"/>
      <c r="N902" s="37"/>
      <c r="P902" s="21"/>
    </row>
    <row r="903" ht="12.75" customHeight="1">
      <c r="A903" s="21"/>
      <c r="B903" s="21"/>
      <c r="C903" s="21"/>
      <c r="D903" s="60"/>
      <c r="E903" s="58"/>
      <c r="F903" s="58"/>
      <c r="G903" s="58"/>
      <c r="H903" s="58"/>
      <c r="I903" s="58"/>
      <c r="J903" s="37"/>
      <c r="K903" s="37"/>
      <c r="L903" s="59"/>
      <c r="M903" s="37"/>
      <c r="N903" s="37"/>
      <c r="P903" s="21"/>
    </row>
    <row r="904" ht="12.75" customHeight="1">
      <c r="A904" s="21"/>
      <c r="B904" s="21"/>
      <c r="C904" s="21"/>
      <c r="D904" s="60"/>
      <c r="E904" s="58"/>
      <c r="F904" s="58"/>
      <c r="G904" s="58"/>
      <c r="H904" s="58"/>
      <c r="I904" s="58"/>
      <c r="J904" s="37"/>
      <c r="K904" s="37"/>
      <c r="L904" s="59"/>
      <c r="M904" s="37"/>
      <c r="N904" s="37"/>
      <c r="P904" s="21"/>
    </row>
    <row r="905" ht="12.75" customHeight="1">
      <c r="A905" s="21"/>
      <c r="B905" s="21"/>
      <c r="C905" s="21"/>
      <c r="D905" s="60"/>
      <c r="E905" s="58"/>
      <c r="F905" s="58"/>
      <c r="G905" s="58"/>
      <c r="H905" s="58"/>
      <c r="I905" s="58"/>
      <c r="J905" s="37"/>
      <c r="K905" s="37"/>
      <c r="L905" s="59"/>
      <c r="M905" s="37"/>
      <c r="N905" s="37"/>
      <c r="P905" s="21"/>
    </row>
    <row r="906" ht="12.75" customHeight="1">
      <c r="A906" s="21"/>
      <c r="B906" s="21"/>
      <c r="C906" s="21"/>
      <c r="D906" s="60"/>
      <c r="E906" s="58"/>
      <c r="F906" s="58"/>
      <c r="G906" s="58"/>
      <c r="H906" s="58"/>
      <c r="I906" s="58"/>
      <c r="J906" s="37"/>
      <c r="K906" s="37"/>
      <c r="L906" s="59"/>
      <c r="M906" s="37"/>
      <c r="N906" s="37"/>
      <c r="P906" s="21"/>
    </row>
    <row r="907" ht="12.75" customHeight="1">
      <c r="A907" s="21"/>
      <c r="B907" s="21"/>
      <c r="C907" s="21"/>
      <c r="D907" s="60"/>
      <c r="E907" s="58"/>
      <c r="F907" s="58"/>
      <c r="G907" s="58"/>
      <c r="H907" s="58"/>
      <c r="I907" s="58"/>
      <c r="J907" s="37"/>
      <c r="K907" s="37"/>
      <c r="L907" s="59"/>
      <c r="M907" s="37"/>
      <c r="N907" s="37"/>
      <c r="P907" s="21"/>
    </row>
    <row r="908" ht="12.75" customHeight="1">
      <c r="A908" s="21"/>
      <c r="B908" s="21"/>
      <c r="C908" s="21"/>
      <c r="D908" s="60"/>
      <c r="E908" s="58"/>
      <c r="F908" s="58"/>
      <c r="G908" s="58"/>
      <c r="H908" s="58"/>
      <c r="I908" s="58"/>
      <c r="J908" s="37"/>
      <c r="K908" s="37"/>
      <c r="L908" s="59"/>
      <c r="M908" s="37"/>
      <c r="N908" s="37"/>
      <c r="P908" s="21"/>
    </row>
    <row r="909" ht="12.75" customHeight="1">
      <c r="A909" s="21"/>
      <c r="B909" s="21"/>
      <c r="C909" s="21"/>
      <c r="D909" s="60"/>
      <c r="E909" s="58"/>
      <c r="F909" s="58"/>
      <c r="G909" s="58"/>
      <c r="H909" s="58"/>
      <c r="I909" s="58"/>
      <c r="J909" s="37"/>
      <c r="K909" s="37"/>
      <c r="L909" s="59"/>
      <c r="M909" s="37"/>
      <c r="N909" s="37"/>
      <c r="P909" s="21"/>
    </row>
    <row r="910" ht="12.75" customHeight="1">
      <c r="A910" s="21"/>
      <c r="B910" s="21"/>
      <c r="C910" s="21"/>
      <c r="D910" s="60"/>
      <c r="E910" s="58"/>
      <c r="F910" s="58"/>
      <c r="G910" s="58"/>
      <c r="H910" s="58"/>
      <c r="I910" s="58"/>
      <c r="J910" s="37"/>
      <c r="K910" s="37"/>
      <c r="L910" s="59"/>
      <c r="M910" s="37"/>
      <c r="N910" s="37"/>
      <c r="P910" s="21"/>
    </row>
    <row r="911" ht="12.75" customHeight="1">
      <c r="A911" s="21"/>
      <c r="B911" s="21"/>
      <c r="C911" s="21"/>
      <c r="D911" s="60"/>
      <c r="E911" s="58"/>
      <c r="F911" s="58"/>
      <c r="G911" s="58"/>
      <c r="H911" s="58"/>
      <c r="I911" s="58"/>
      <c r="J911" s="37"/>
      <c r="K911" s="37"/>
      <c r="L911" s="59"/>
      <c r="M911" s="37"/>
      <c r="N911" s="37"/>
      <c r="P911" s="21"/>
    </row>
    <row r="912" ht="12.75" customHeight="1">
      <c r="A912" s="21"/>
      <c r="B912" s="21"/>
      <c r="C912" s="21"/>
      <c r="D912" s="60"/>
      <c r="E912" s="58"/>
      <c r="F912" s="58"/>
      <c r="G912" s="58"/>
      <c r="H912" s="58"/>
      <c r="I912" s="58"/>
      <c r="J912" s="37"/>
      <c r="K912" s="37"/>
      <c r="L912" s="59"/>
      <c r="M912" s="37"/>
      <c r="N912" s="37"/>
      <c r="P912" s="21"/>
    </row>
    <row r="913" ht="12.75" customHeight="1">
      <c r="A913" s="21"/>
      <c r="B913" s="21"/>
      <c r="C913" s="21"/>
      <c r="D913" s="60"/>
      <c r="E913" s="58"/>
      <c r="F913" s="58"/>
      <c r="G913" s="58"/>
      <c r="H913" s="58"/>
      <c r="I913" s="58"/>
      <c r="J913" s="37"/>
      <c r="K913" s="37"/>
      <c r="L913" s="59"/>
      <c r="M913" s="37"/>
      <c r="N913" s="37"/>
      <c r="P913" s="21"/>
    </row>
    <row r="914" ht="12.75" customHeight="1">
      <c r="A914" s="21"/>
      <c r="B914" s="21"/>
      <c r="C914" s="21"/>
      <c r="D914" s="60"/>
      <c r="E914" s="58"/>
      <c r="F914" s="58"/>
      <c r="G914" s="58"/>
      <c r="H914" s="58"/>
      <c r="I914" s="58"/>
      <c r="J914" s="37"/>
      <c r="K914" s="37"/>
      <c r="L914" s="59"/>
      <c r="M914" s="37"/>
      <c r="N914" s="37"/>
      <c r="P914" s="21"/>
    </row>
    <row r="915" ht="12.75" customHeight="1">
      <c r="A915" s="21"/>
      <c r="B915" s="21"/>
      <c r="C915" s="21"/>
      <c r="D915" s="60"/>
      <c r="E915" s="58"/>
      <c r="F915" s="58"/>
      <c r="G915" s="58"/>
      <c r="H915" s="58"/>
      <c r="I915" s="58"/>
      <c r="J915" s="37"/>
      <c r="K915" s="37"/>
      <c r="L915" s="59"/>
      <c r="M915" s="37"/>
      <c r="N915" s="37"/>
      <c r="P915" s="21"/>
    </row>
    <row r="916" ht="12.75" customHeight="1">
      <c r="A916" s="21"/>
      <c r="B916" s="21"/>
      <c r="C916" s="21"/>
      <c r="D916" s="60"/>
      <c r="E916" s="58"/>
      <c r="F916" s="58"/>
      <c r="G916" s="58"/>
      <c r="H916" s="58"/>
      <c r="I916" s="58"/>
      <c r="J916" s="37"/>
      <c r="K916" s="37"/>
      <c r="L916" s="59"/>
      <c r="M916" s="37"/>
      <c r="N916" s="37"/>
      <c r="P916" s="21"/>
    </row>
    <row r="917" ht="12.75" customHeight="1">
      <c r="A917" s="21"/>
      <c r="B917" s="21"/>
      <c r="C917" s="21"/>
      <c r="D917" s="60"/>
      <c r="E917" s="58"/>
      <c r="F917" s="58"/>
      <c r="G917" s="58"/>
      <c r="H917" s="58"/>
      <c r="I917" s="58"/>
      <c r="J917" s="37"/>
      <c r="K917" s="37"/>
      <c r="L917" s="59"/>
      <c r="M917" s="37"/>
      <c r="N917" s="37"/>
      <c r="P917" s="21"/>
    </row>
    <row r="918" ht="12.75" customHeight="1">
      <c r="A918" s="21"/>
      <c r="B918" s="21"/>
      <c r="C918" s="21"/>
      <c r="D918" s="60"/>
      <c r="E918" s="58"/>
      <c r="F918" s="58"/>
      <c r="G918" s="58"/>
      <c r="H918" s="58"/>
      <c r="I918" s="58"/>
      <c r="J918" s="37"/>
      <c r="K918" s="37"/>
      <c r="L918" s="59"/>
      <c r="M918" s="37"/>
      <c r="N918" s="37"/>
      <c r="P918" s="21"/>
    </row>
    <row r="919" ht="12.75" customHeight="1">
      <c r="A919" s="21"/>
      <c r="B919" s="21"/>
      <c r="C919" s="21"/>
      <c r="D919" s="60"/>
      <c r="E919" s="58"/>
      <c r="F919" s="58"/>
      <c r="G919" s="58"/>
      <c r="H919" s="58"/>
      <c r="I919" s="58"/>
      <c r="J919" s="37"/>
      <c r="K919" s="37"/>
      <c r="L919" s="59"/>
      <c r="M919" s="37"/>
      <c r="N919" s="37"/>
      <c r="P919" s="21"/>
    </row>
    <row r="920" ht="12.75" customHeight="1">
      <c r="A920" s="21"/>
      <c r="B920" s="21"/>
      <c r="C920" s="21"/>
      <c r="D920" s="60"/>
      <c r="E920" s="58"/>
      <c r="F920" s="58"/>
      <c r="G920" s="58"/>
      <c r="H920" s="58"/>
      <c r="I920" s="58"/>
      <c r="J920" s="37"/>
      <c r="K920" s="37"/>
      <c r="L920" s="59"/>
      <c r="M920" s="37"/>
      <c r="N920" s="37"/>
      <c r="P920" s="21"/>
    </row>
    <row r="921" ht="12.75" customHeight="1">
      <c r="A921" s="21"/>
      <c r="B921" s="21"/>
      <c r="C921" s="21"/>
      <c r="D921" s="60"/>
      <c r="E921" s="58"/>
      <c r="F921" s="58"/>
      <c r="G921" s="58"/>
      <c r="H921" s="58"/>
      <c r="I921" s="58"/>
      <c r="J921" s="37"/>
      <c r="K921" s="37"/>
      <c r="L921" s="59"/>
      <c r="M921" s="37"/>
      <c r="N921" s="37"/>
      <c r="P921" s="21"/>
    </row>
    <row r="922" ht="12.75" customHeight="1">
      <c r="A922" s="21"/>
      <c r="B922" s="21"/>
      <c r="C922" s="21"/>
      <c r="D922" s="60"/>
      <c r="E922" s="58"/>
      <c r="F922" s="58"/>
      <c r="G922" s="58"/>
      <c r="H922" s="58"/>
      <c r="I922" s="58"/>
      <c r="J922" s="37"/>
      <c r="K922" s="37"/>
      <c r="L922" s="59"/>
      <c r="M922" s="37"/>
      <c r="N922" s="37"/>
      <c r="P922" s="21"/>
    </row>
    <row r="923" ht="12.75" customHeight="1">
      <c r="A923" s="21"/>
      <c r="B923" s="21"/>
      <c r="C923" s="21"/>
      <c r="D923" s="60"/>
      <c r="E923" s="58"/>
      <c r="F923" s="58"/>
      <c r="G923" s="58"/>
      <c r="H923" s="58"/>
      <c r="I923" s="58"/>
      <c r="J923" s="37"/>
      <c r="K923" s="37"/>
      <c r="L923" s="59"/>
      <c r="M923" s="37"/>
      <c r="N923" s="37"/>
      <c r="P923" s="21"/>
    </row>
    <row r="924" ht="12.75" customHeight="1">
      <c r="A924" s="21"/>
      <c r="B924" s="21"/>
      <c r="C924" s="21"/>
      <c r="D924" s="60"/>
      <c r="E924" s="58"/>
      <c r="F924" s="58"/>
      <c r="G924" s="58"/>
      <c r="H924" s="58"/>
      <c r="I924" s="58"/>
      <c r="J924" s="37"/>
      <c r="K924" s="37"/>
      <c r="L924" s="59"/>
      <c r="M924" s="37"/>
      <c r="N924" s="37"/>
      <c r="P924" s="21"/>
    </row>
    <row r="925" ht="12.75" customHeight="1">
      <c r="A925" s="21"/>
      <c r="B925" s="21"/>
      <c r="C925" s="21"/>
      <c r="D925" s="60"/>
      <c r="E925" s="58"/>
      <c r="F925" s="58"/>
      <c r="G925" s="58"/>
      <c r="H925" s="58"/>
      <c r="I925" s="58"/>
      <c r="J925" s="37"/>
      <c r="K925" s="37"/>
      <c r="L925" s="59"/>
      <c r="M925" s="37"/>
      <c r="N925" s="37"/>
      <c r="P925" s="21"/>
    </row>
    <row r="926" ht="12.75" customHeight="1">
      <c r="A926" s="21"/>
      <c r="B926" s="21"/>
      <c r="C926" s="21"/>
      <c r="D926" s="60"/>
      <c r="E926" s="58"/>
      <c r="F926" s="58"/>
      <c r="G926" s="58"/>
      <c r="H926" s="58"/>
      <c r="I926" s="58"/>
      <c r="J926" s="37"/>
      <c r="K926" s="37"/>
      <c r="L926" s="59"/>
      <c r="M926" s="37"/>
      <c r="N926" s="37"/>
      <c r="P926" s="21"/>
    </row>
    <row r="927" ht="12.75" customHeight="1">
      <c r="A927" s="21"/>
      <c r="B927" s="21"/>
      <c r="C927" s="21"/>
      <c r="D927" s="60"/>
      <c r="E927" s="58"/>
      <c r="F927" s="58"/>
      <c r="G927" s="58"/>
      <c r="H927" s="58"/>
      <c r="I927" s="58"/>
      <c r="J927" s="37"/>
      <c r="K927" s="37"/>
      <c r="L927" s="59"/>
      <c r="M927" s="37"/>
      <c r="N927" s="37"/>
      <c r="P927" s="21"/>
    </row>
    <row r="928" ht="12.75" customHeight="1">
      <c r="A928" s="21"/>
      <c r="B928" s="21"/>
      <c r="C928" s="21"/>
      <c r="D928" s="60"/>
      <c r="E928" s="58"/>
      <c r="F928" s="58"/>
      <c r="G928" s="58"/>
      <c r="H928" s="58"/>
      <c r="I928" s="58"/>
      <c r="J928" s="37"/>
      <c r="K928" s="37"/>
      <c r="L928" s="59"/>
      <c r="M928" s="37"/>
      <c r="N928" s="37"/>
      <c r="P928" s="21"/>
    </row>
    <row r="929" ht="12.75" customHeight="1">
      <c r="A929" s="21"/>
      <c r="B929" s="21"/>
      <c r="C929" s="21"/>
      <c r="D929" s="60"/>
      <c r="E929" s="58"/>
      <c r="F929" s="58"/>
      <c r="G929" s="58"/>
      <c r="H929" s="58"/>
      <c r="I929" s="58"/>
      <c r="J929" s="37"/>
      <c r="K929" s="37"/>
      <c r="L929" s="59"/>
      <c r="M929" s="37"/>
      <c r="N929" s="37"/>
      <c r="P929" s="21"/>
    </row>
    <row r="930" ht="12.75" customHeight="1">
      <c r="A930" s="21"/>
      <c r="B930" s="21"/>
      <c r="C930" s="21"/>
      <c r="D930" s="60"/>
      <c r="E930" s="58"/>
      <c r="F930" s="58"/>
      <c r="G930" s="58"/>
      <c r="H930" s="58"/>
      <c r="I930" s="58"/>
      <c r="J930" s="37"/>
      <c r="K930" s="37"/>
      <c r="L930" s="59"/>
      <c r="M930" s="37"/>
      <c r="N930" s="37"/>
      <c r="P930" s="21"/>
    </row>
    <row r="931" ht="12.75" customHeight="1">
      <c r="A931" s="21"/>
      <c r="B931" s="21"/>
      <c r="C931" s="21"/>
      <c r="D931" s="60"/>
      <c r="E931" s="58"/>
      <c r="F931" s="58"/>
      <c r="G931" s="58"/>
      <c r="H931" s="58"/>
      <c r="I931" s="58"/>
      <c r="J931" s="37"/>
      <c r="K931" s="37"/>
      <c r="L931" s="59"/>
      <c r="M931" s="37"/>
      <c r="N931" s="37"/>
      <c r="P931" s="21"/>
    </row>
    <row r="932" ht="12.75" customHeight="1">
      <c r="A932" s="21"/>
      <c r="B932" s="21"/>
      <c r="C932" s="21"/>
      <c r="D932" s="60"/>
      <c r="E932" s="58"/>
      <c r="F932" s="58"/>
      <c r="G932" s="58"/>
      <c r="H932" s="58"/>
      <c r="I932" s="58"/>
      <c r="J932" s="37"/>
      <c r="K932" s="37"/>
      <c r="L932" s="59"/>
      <c r="M932" s="37"/>
      <c r="N932" s="37"/>
      <c r="P932" s="21"/>
    </row>
    <row r="933" ht="12.75" customHeight="1">
      <c r="A933" s="21"/>
      <c r="B933" s="21"/>
      <c r="C933" s="21"/>
      <c r="D933" s="60"/>
      <c r="E933" s="58"/>
      <c r="F933" s="58"/>
      <c r="G933" s="58"/>
      <c r="H933" s="58"/>
      <c r="I933" s="58"/>
      <c r="J933" s="37"/>
      <c r="K933" s="37"/>
      <c r="L933" s="59"/>
      <c r="M933" s="37"/>
      <c r="N933" s="37"/>
      <c r="P933" s="21"/>
    </row>
    <row r="934" ht="12.75" customHeight="1">
      <c r="A934" s="21"/>
      <c r="B934" s="21"/>
      <c r="C934" s="21"/>
      <c r="D934" s="60"/>
      <c r="E934" s="58"/>
      <c r="F934" s="58"/>
      <c r="G934" s="58"/>
      <c r="H934" s="58"/>
      <c r="I934" s="58"/>
      <c r="J934" s="37"/>
      <c r="K934" s="37"/>
      <c r="L934" s="59"/>
      <c r="M934" s="37"/>
      <c r="N934" s="37"/>
      <c r="P934" s="21"/>
    </row>
    <row r="935" ht="12.75" customHeight="1">
      <c r="A935" s="21"/>
      <c r="B935" s="21"/>
      <c r="C935" s="21"/>
      <c r="D935" s="60"/>
      <c r="E935" s="58"/>
      <c r="F935" s="58"/>
      <c r="G935" s="58"/>
      <c r="H935" s="58"/>
      <c r="I935" s="58"/>
      <c r="J935" s="37"/>
      <c r="K935" s="37"/>
      <c r="L935" s="59"/>
      <c r="M935" s="37"/>
      <c r="N935" s="37"/>
      <c r="P935" s="21"/>
    </row>
    <row r="936" ht="12.75" customHeight="1">
      <c r="A936" s="21"/>
      <c r="B936" s="21"/>
      <c r="C936" s="21"/>
      <c r="D936" s="60"/>
      <c r="E936" s="58"/>
      <c r="F936" s="58"/>
      <c r="G936" s="58"/>
      <c r="H936" s="58"/>
      <c r="I936" s="58"/>
      <c r="J936" s="37"/>
      <c r="K936" s="37"/>
      <c r="L936" s="59"/>
      <c r="M936" s="37"/>
      <c r="N936" s="37"/>
      <c r="P936" s="21"/>
    </row>
    <row r="937" ht="12.75" customHeight="1">
      <c r="A937" s="21"/>
      <c r="B937" s="21"/>
      <c r="C937" s="21"/>
      <c r="D937" s="60"/>
      <c r="E937" s="58"/>
      <c r="F937" s="58"/>
      <c r="G937" s="58"/>
      <c r="H937" s="58"/>
      <c r="I937" s="58"/>
      <c r="J937" s="37"/>
      <c r="K937" s="37"/>
      <c r="L937" s="59"/>
      <c r="M937" s="37"/>
      <c r="N937" s="37"/>
      <c r="P937" s="21"/>
    </row>
    <row r="938" ht="12.75" customHeight="1">
      <c r="A938" s="21"/>
      <c r="B938" s="21"/>
      <c r="C938" s="21"/>
      <c r="D938" s="60"/>
      <c r="E938" s="58"/>
      <c r="F938" s="58"/>
      <c r="G938" s="58"/>
      <c r="H938" s="58"/>
      <c r="I938" s="58"/>
      <c r="J938" s="37"/>
      <c r="K938" s="37"/>
      <c r="L938" s="59"/>
      <c r="M938" s="37"/>
      <c r="N938" s="37"/>
      <c r="P938" s="21"/>
    </row>
    <row r="939" ht="12.75" customHeight="1">
      <c r="A939" s="21"/>
      <c r="B939" s="21"/>
      <c r="C939" s="21"/>
      <c r="D939" s="60"/>
      <c r="E939" s="58"/>
      <c r="F939" s="58"/>
      <c r="G939" s="58"/>
      <c r="H939" s="58"/>
      <c r="I939" s="58"/>
      <c r="J939" s="37"/>
      <c r="K939" s="37"/>
      <c r="L939" s="59"/>
      <c r="M939" s="37"/>
      <c r="N939" s="37"/>
      <c r="P939" s="21"/>
    </row>
    <row r="940" ht="12.75" customHeight="1">
      <c r="A940" s="21"/>
      <c r="B940" s="21"/>
      <c r="C940" s="21"/>
      <c r="D940" s="60"/>
      <c r="E940" s="58"/>
      <c r="F940" s="58"/>
      <c r="G940" s="58"/>
      <c r="H940" s="58"/>
      <c r="I940" s="58"/>
      <c r="J940" s="37"/>
      <c r="K940" s="37"/>
      <c r="L940" s="59"/>
      <c r="M940" s="37"/>
      <c r="N940" s="37"/>
      <c r="P940" s="21"/>
    </row>
    <row r="941" ht="12.75" customHeight="1">
      <c r="A941" s="21"/>
      <c r="B941" s="21"/>
      <c r="C941" s="21"/>
      <c r="D941" s="60"/>
      <c r="E941" s="58"/>
      <c r="F941" s="58"/>
      <c r="G941" s="58"/>
      <c r="H941" s="58"/>
      <c r="I941" s="58"/>
      <c r="J941" s="37"/>
      <c r="K941" s="37"/>
      <c r="L941" s="59"/>
      <c r="M941" s="37"/>
      <c r="N941" s="37"/>
      <c r="P941" s="21"/>
    </row>
    <row r="942" ht="12.75" customHeight="1">
      <c r="A942" s="21"/>
      <c r="B942" s="21"/>
      <c r="C942" s="21"/>
      <c r="D942" s="60"/>
      <c r="E942" s="58"/>
      <c r="F942" s="58"/>
      <c r="G942" s="58"/>
      <c r="H942" s="58"/>
      <c r="I942" s="58"/>
      <c r="J942" s="37"/>
      <c r="K942" s="37"/>
      <c r="L942" s="59"/>
      <c r="M942" s="37"/>
      <c r="N942" s="37"/>
      <c r="P942" s="21"/>
    </row>
    <row r="943" ht="12.75" customHeight="1">
      <c r="A943" s="21"/>
      <c r="B943" s="21"/>
      <c r="C943" s="21"/>
      <c r="D943" s="60"/>
      <c r="E943" s="58"/>
      <c r="F943" s="58"/>
      <c r="G943" s="58"/>
      <c r="H943" s="58"/>
      <c r="I943" s="58"/>
      <c r="J943" s="37"/>
      <c r="K943" s="37"/>
      <c r="L943" s="59"/>
      <c r="M943" s="37"/>
      <c r="N943" s="37"/>
      <c r="P943" s="21"/>
    </row>
    <row r="944" ht="12.75" customHeight="1">
      <c r="A944" s="21"/>
      <c r="B944" s="21"/>
      <c r="C944" s="21"/>
      <c r="D944" s="60"/>
      <c r="E944" s="58"/>
      <c r="F944" s="58"/>
      <c r="G944" s="58"/>
      <c r="H944" s="58"/>
      <c r="I944" s="58"/>
      <c r="J944" s="37"/>
      <c r="K944" s="37"/>
      <c r="L944" s="59"/>
      <c r="M944" s="37"/>
      <c r="N944" s="37"/>
      <c r="P944" s="21"/>
    </row>
    <row r="945" ht="12.75" customHeight="1">
      <c r="A945" s="21"/>
      <c r="B945" s="21"/>
      <c r="C945" s="21"/>
      <c r="D945" s="60"/>
      <c r="E945" s="58"/>
      <c r="F945" s="58"/>
      <c r="G945" s="58"/>
      <c r="H945" s="58"/>
      <c r="I945" s="58"/>
      <c r="J945" s="37"/>
      <c r="K945" s="37"/>
      <c r="L945" s="59"/>
      <c r="M945" s="37"/>
      <c r="N945" s="37"/>
      <c r="P945" s="21"/>
    </row>
    <row r="946" ht="12.75" customHeight="1">
      <c r="A946" s="21"/>
      <c r="B946" s="21"/>
      <c r="C946" s="21"/>
      <c r="D946" s="60"/>
      <c r="E946" s="58"/>
      <c r="F946" s="58"/>
      <c r="G946" s="58"/>
      <c r="H946" s="58"/>
      <c r="I946" s="58"/>
      <c r="J946" s="37"/>
      <c r="K946" s="37"/>
      <c r="L946" s="59"/>
      <c r="M946" s="37"/>
      <c r="N946" s="37"/>
      <c r="P946" s="21"/>
    </row>
    <row r="947" ht="12.75" customHeight="1">
      <c r="A947" s="21"/>
      <c r="B947" s="21"/>
      <c r="C947" s="21"/>
      <c r="D947" s="60"/>
      <c r="E947" s="58"/>
      <c r="F947" s="58"/>
      <c r="G947" s="58"/>
      <c r="H947" s="58"/>
      <c r="I947" s="58"/>
      <c r="J947" s="37"/>
      <c r="K947" s="37"/>
      <c r="L947" s="59"/>
      <c r="M947" s="37"/>
      <c r="N947" s="37"/>
      <c r="P947" s="21"/>
    </row>
    <row r="948" ht="12.75" customHeight="1">
      <c r="A948" s="21"/>
      <c r="B948" s="21"/>
      <c r="C948" s="21"/>
      <c r="D948" s="60"/>
      <c r="E948" s="58"/>
      <c r="F948" s="58"/>
      <c r="G948" s="58"/>
      <c r="H948" s="58"/>
      <c r="I948" s="58"/>
      <c r="J948" s="37"/>
      <c r="K948" s="37"/>
      <c r="L948" s="59"/>
      <c r="M948" s="37"/>
      <c r="N948" s="37"/>
      <c r="P948" s="21"/>
    </row>
    <row r="949" ht="12.75" customHeight="1">
      <c r="A949" s="21"/>
      <c r="B949" s="21"/>
      <c r="C949" s="21"/>
      <c r="D949" s="60"/>
      <c r="E949" s="58"/>
      <c r="F949" s="58"/>
      <c r="G949" s="58"/>
      <c r="H949" s="58"/>
      <c r="I949" s="58"/>
      <c r="J949" s="37"/>
      <c r="K949" s="37"/>
      <c r="L949" s="59"/>
      <c r="M949" s="37"/>
      <c r="N949" s="37"/>
      <c r="P949" s="21"/>
    </row>
    <row r="950" ht="12.75" customHeight="1">
      <c r="A950" s="21"/>
      <c r="B950" s="21"/>
      <c r="C950" s="21"/>
      <c r="D950" s="60"/>
      <c r="E950" s="58"/>
      <c r="F950" s="58"/>
      <c r="G950" s="58"/>
      <c r="H950" s="58"/>
      <c r="I950" s="58"/>
      <c r="J950" s="37"/>
      <c r="K950" s="37"/>
      <c r="L950" s="59"/>
      <c r="M950" s="37"/>
      <c r="N950" s="37"/>
      <c r="P950" s="21"/>
    </row>
    <row r="951" ht="12.75" customHeight="1">
      <c r="A951" s="21"/>
      <c r="B951" s="21"/>
      <c r="C951" s="21"/>
      <c r="D951" s="60"/>
      <c r="E951" s="58"/>
      <c r="F951" s="58"/>
      <c r="G951" s="58"/>
      <c r="H951" s="58"/>
      <c r="I951" s="58"/>
      <c r="J951" s="37"/>
      <c r="K951" s="37"/>
      <c r="L951" s="59"/>
      <c r="M951" s="37"/>
      <c r="N951" s="37"/>
      <c r="P951" s="21"/>
    </row>
    <row r="952" ht="12.75" customHeight="1">
      <c r="A952" s="21"/>
      <c r="B952" s="21"/>
      <c r="C952" s="21"/>
      <c r="D952" s="60"/>
      <c r="E952" s="58"/>
      <c r="F952" s="58"/>
      <c r="G952" s="58"/>
      <c r="H952" s="58"/>
      <c r="I952" s="58"/>
      <c r="J952" s="37"/>
      <c r="K952" s="37"/>
      <c r="L952" s="59"/>
      <c r="M952" s="37"/>
      <c r="N952" s="37"/>
      <c r="P952" s="21"/>
    </row>
    <row r="953" ht="12.75" customHeight="1">
      <c r="A953" s="21"/>
      <c r="B953" s="21"/>
      <c r="C953" s="21"/>
      <c r="D953" s="60"/>
      <c r="E953" s="58"/>
      <c r="F953" s="58"/>
      <c r="G953" s="58"/>
      <c r="H953" s="58"/>
      <c r="I953" s="58"/>
      <c r="J953" s="37"/>
      <c r="K953" s="37"/>
      <c r="L953" s="59"/>
      <c r="M953" s="37"/>
      <c r="N953" s="37"/>
      <c r="P953" s="21"/>
    </row>
    <row r="954" ht="12.75" customHeight="1">
      <c r="A954" s="21"/>
      <c r="B954" s="21"/>
      <c r="C954" s="21"/>
      <c r="D954" s="60"/>
      <c r="E954" s="58"/>
      <c r="F954" s="58"/>
      <c r="G954" s="58"/>
      <c r="H954" s="58"/>
      <c r="I954" s="58"/>
      <c r="J954" s="37"/>
      <c r="K954" s="37"/>
      <c r="L954" s="59"/>
      <c r="M954" s="37"/>
      <c r="N954" s="37"/>
      <c r="P954" s="21"/>
    </row>
    <row r="955" ht="12.75" customHeight="1">
      <c r="A955" s="21"/>
      <c r="B955" s="21"/>
      <c r="C955" s="21"/>
      <c r="D955" s="60"/>
      <c r="E955" s="58"/>
      <c r="F955" s="58"/>
      <c r="G955" s="58"/>
      <c r="H955" s="58"/>
      <c r="I955" s="58"/>
      <c r="J955" s="37"/>
      <c r="K955" s="37"/>
      <c r="L955" s="59"/>
      <c r="M955" s="37"/>
      <c r="N955" s="37"/>
      <c r="P955" s="21"/>
    </row>
    <row r="956" ht="12.75" customHeight="1">
      <c r="A956" s="21"/>
      <c r="B956" s="21"/>
      <c r="C956" s="21"/>
      <c r="D956" s="60"/>
      <c r="E956" s="58"/>
      <c r="F956" s="58"/>
      <c r="G956" s="58"/>
      <c r="H956" s="58"/>
      <c r="I956" s="58"/>
      <c r="J956" s="37"/>
      <c r="K956" s="37"/>
      <c r="L956" s="59"/>
      <c r="M956" s="37"/>
      <c r="N956" s="37"/>
      <c r="P956" s="21"/>
    </row>
    <row r="957" ht="12.75" customHeight="1">
      <c r="A957" s="21"/>
      <c r="B957" s="21"/>
      <c r="C957" s="21"/>
      <c r="D957" s="60"/>
      <c r="E957" s="58"/>
      <c r="F957" s="58"/>
      <c r="G957" s="58"/>
      <c r="H957" s="58"/>
      <c r="I957" s="58"/>
      <c r="J957" s="37"/>
      <c r="K957" s="37"/>
      <c r="L957" s="59"/>
      <c r="M957" s="37"/>
      <c r="N957" s="37"/>
      <c r="P957" s="21"/>
    </row>
    <row r="958" ht="12.75" customHeight="1">
      <c r="A958" s="21"/>
      <c r="B958" s="21"/>
      <c r="C958" s="21"/>
      <c r="D958" s="60"/>
      <c r="E958" s="58"/>
      <c r="F958" s="58"/>
      <c r="G958" s="58"/>
      <c r="H958" s="58"/>
      <c r="I958" s="58"/>
      <c r="J958" s="37"/>
      <c r="K958" s="37"/>
      <c r="L958" s="59"/>
      <c r="M958" s="37"/>
      <c r="N958" s="37"/>
      <c r="P958" s="21"/>
    </row>
    <row r="959" ht="12.75" customHeight="1">
      <c r="A959" s="21"/>
      <c r="B959" s="21"/>
      <c r="C959" s="21"/>
      <c r="D959" s="60"/>
      <c r="E959" s="58"/>
      <c r="F959" s="58"/>
      <c r="G959" s="58"/>
      <c r="H959" s="58"/>
      <c r="I959" s="58"/>
      <c r="J959" s="37"/>
      <c r="K959" s="37"/>
      <c r="L959" s="59"/>
      <c r="M959" s="37"/>
      <c r="N959" s="37"/>
      <c r="P959" s="21"/>
    </row>
    <row r="960" ht="12.75" customHeight="1">
      <c r="A960" s="21"/>
      <c r="B960" s="21"/>
      <c r="C960" s="21"/>
      <c r="D960" s="60"/>
      <c r="E960" s="58"/>
      <c r="F960" s="58"/>
      <c r="G960" s="58"/>
      <c r="H960" s="58"/>
      <c r="I960" s="58"/>
      <c r="J960" s="37"/>
      <c r="K960" s="37"/>
      <c r="L960" s="59"/>
      <c r="M960" s="37"/>
      <c r="N960" s="37"/>
      <c r="P960" s="21"/>
    </row>
    <row r="961" ht="12.75" customHeight="1">
      <c r="A961" s="21"/>
      <c r="B961" s="21"/>
      <c r="C961" s="21"/>
      <c r="D961" s="60"/>
      <c r="E961" s="58"/>
      <c r="F961" s="58"/>
      <c r="G961" s="58"/>
      <c r="H961" s="58"/>
      <c r="I961" s="58"/>
      <c r="J961" s="37"/>
      <c r="K961" s="37"/>
      <c r="L961" s="59"/>
      <c r="M961" s="37"/>
      <c r="N961" s="37"/>
      <c r="P961" s="21"/>
    </row>
    <row r="962" ht="12.75" customHeight="1">
      <c r="A962" s="21"/>
      <c r="B962" s="21"/>
      <c r="C962" s="21"/>
      <c r="D962" s="60"/>
      <c r="E962" s="58"/>
      <c r="F962" s="58"/>
      <c r="G962" s="58"/>
      <c r="H962" s="58"/>
      <c r="I962" s="58"/>
      <c r="J962" s="37"/>
      <c r="K962" s="37"/>
      <c r="L962" s="59"/>
      <c r="M962" s="37"/>
      <c r="N962" s="37"/>
      <c r="P962" s="21"/>
    </row>
    <row r="963" ht="12.75" customHeight="1">
      <c r="A963" s="21"/>
      <c r="B963" s="21"/>
      <c r="C963" s="21"/>
      <c r="D963" s="60"/>
      <c r="E963" s="58"/>
      <c r="F963" s="58"/>
      <c r="G963" s="58"/>
      <c r="H963" s="58"/>
      <c r="I963" s="58"/>
      <c r="J963" s="37"/>
      <c r="K963" s="37"/>
      <c r="L963" s="59"/>
      <c r="M963" s="37"/>
      <c r="N963" s="37"/>
      <c r="P963" s="21"/>
    </row>
    <row r="964" ht="12.75" customHeight="1">
      <c r="A964" s="21"/>
      <c r="B964" s="21"/>
      <c r="C964" s="21"/>
      <c r="D964" s="60"/>
      <c r="E964" s="58"/>
      <c r="F964" s="58"/>
      <c r="G964" s="58"/>
      <c r="H964" s="58"/>
      <c r="I964" s="58"/>
      <c r="J964" s="37"/>
      <c r="K964" s="37"/>
      <c r="L964" s="59"/>
      <c r="M964" s="37"/>
      <c r="N964" s="37"/>
      <c r="P964" s="21"/>
    </row>
    <row r="965" ht="12.75" customHeight="1">
      <c r="A965" s="21"/>
      <c r="B965" s="21"/>
      <c r="C965" s="21"/>
      <c r="D965" s="60"/>
      <c r="E965" s="58"/>
      <c r="F965" s="58"/>
      <c r="G965" s="58"/>
      <c r="H965" s="58"/>
      <c r="I965" s="58"/>
      <c r="J965" s="37"/>
      <c r="K965" s="37"/>
      <c r="L965" s="59"/>
      <c r="M965" s="37"/>
      <c r="N965" s="37"/>
      <c r="P965" s="21"/>
    </row>
    <row r="966" ht="12.75" customHeight="1">
      <c r="A966" s="21"/>
      <c r="B966" s="21"/>
      <c r="C966" s="21"/>
      <c r="D966" s="60"/>
      <c r="E966" s="58"/>
      <c r="F966" s="58"/>
      <c r="G966" s="58"/>
      <c r="H966" s="58"/>
      <c r="I966" s="58"/>
      <c r="J966" s="37"/>
      <c r="K966" s="37"/>
      <c r="L966" s="59"/>
      <c r="M966" s="37"/>
      <c r="N966" s="37"/>
      <c r="P966" s="21"/>
    </row>
    <row r="967" ht="12.75" customHeight="1">
      <c r="A967" s="21"/>
      <c r="B967" s="21"/>
      <c r="C967" s="21"/>
      <c r="D967" s="60"/>
      <c r="E967" s="58"/>
      <c r="F967" s="58"/>
      <c r="G967" s="58"/>
      <c r="H967" s="58"/>
      <c r="I967" s="58"/>
      <c r="J967" s="37"/>
      <c r="K967" s="37"/>
      <c r="L967" s="59"/>
      <c r="M967" s="37"/>
      <c r="N967" s="37"/>
      <c r="P967" s="21"/>
    </row>
    <row r="968" ht="12.75" customHeight="1">
      <c r="A968" s="21"/>
      <c r="B968" s="21"/>
      <c r="C968" s="21"/>
      <c r="D968" s="60"/>
      <c r="E968" s="58"/>
      <c r="F968" s="58"/>
      <c r="G968" s="58"/>
      <c r="H968" s="58"/>
      <c r="I968" s="58"/>
      <c r="J968" s="37"/>
      <c r="K968" s="37"/>
      <c r="L968" s="59"/>
      <c r="M968" s="37"/>
      <c r="N968" s="37"/>
      <c r="P968" s="21"/>
    </row>
    <row r="969" ht="12.75" customHeight="1">
      <c r="A969" s="21"/>
      <c r="B969" s="21"/>
      <c r="C969" s="21"/>
      <c r="D969" s="60"/>
      <c r="E969" s="58"/>
      <c r="F969" s="58"/>
      <c r="G969" s="58"/>
      <c r="H969" s="58"/>
      <c r="I969" s="58"/>
      <c r="J969" s="37"/>
      <c r="K969" s="37"/>
      <c r="L969" s="59"/>
      <c r="M969" s="37"/>
      <c r="N969" s="37"/>
      <c r="P969" s="21"/>
    </row>
    <row r="970" ht="12.75" customHeight="1">
      <c r="A970" s="21"/>
      <c r="B970" s="21"/>
      <c r="C970" s="21"/>
      <c r="D970" s="60"/>
      <c r="E970" s="58"/>
      <c r="F970" s="58"/>
      <c r="G970" s="58"/>
      <c r="H970" s="58"/>
      <c r="I970" s="58"/>
      <c r="J970" s="37"/>
      <c r="K970" s="37"/>
      <c r="L970" s="59"/>
      <c r="M970" s="37"/>
      <c r="N970" s="37"/>
      <c r="P970" s="21"/>
    </row>
    <row r="971" ht="12.75" customHeight="1">
      <c r="A971" s="21"/>
      <c r="B971" s="21"/>
      <c r="C971" s="21"/>
      <c r="D971" s="60"/>
      <c r="E971" s="58"/>
      <c r="F971" s="58"/>
      <c r="G971" s="58"/>
      <c r="H971" s="58"/>
      <c r="I971" s="58"/>
      <c r="J971" s="37"/>
      <c r="K971" s="37"/>
      <c r="L971" s="59"/>
      <c r="M971" s="37"/>
      <c r="N971" s="37"/>
      <c r="P971" s="21"/>
    </row>
    <row r="972" ht="12.75" customHeight="1">
      <c r="A972" s="21"/>
      <c r="B972" s="21"/>
      <c r="C972" s="21"/>
      <c r="D972" s="60"/>
      <c r="E972" s="58"/>
      <c r="F972" s="58"/>
      <c r="G972" s="58"/>
      <c r="H972" s="58"/>
      <c r="I972" s="58"/>
      <c r="J972" s="37"/>
      <c r="K972" s="37"/>
      <c r="L972" s="59"/>
      <c r="M972" s="37"/>
      <c r="N972" s="37"/>
      <c r="P972" s="21"/>
    </row>
    <row r="973" ht="12.75" customHeight="1">
      <c r="A973" s="21"/>
      <c r="B973" s="21"/>
      <c r="C973" s="21"/>
      <c r="D973" s="60"/>
      <c r="E973" s="58"/>
      <c r="F973" s="58"/>
      <c r="G973" s="58"/>
      <c r="H973" s="58"/>
      <c r="I973" s="58"/>
      <c r="J973" s="37"/>
      <c r="K973" s="37"/>
      <c r="L973" s="59"/>
      <c r="M973" s="37"/>
      <c r="N973" s="37"/>
      <c r="P973" s="21"/>
    </row>
    <row r="974" ht="12.75" customHeight="1">
      <c r="A974" s="21"/>
      <c r="B974" s="21"/>
      <c r="C974" s="21"/>
      <c r="D974" s="60"/>
      <c r="E974" s="58"/>
      <c r="F974" s="58"/>
      <c r="G974" s="58"/>
      <c r="H974" s="58"/>
      <c r="I974" s="58"/>
      <c r="J974" s="37"/>
      <c r="K974" s="37"/>
      <c r="L974" s="59"/>
      <c r="M974" s="37"/>
      <c r="N974" s="37"/>
      <c r="P974" s="21"/>
    </row>
    <row r="975" ht="12.75" customHeight="1">
      <c r="A975" s="21"/>
      <c r="B975" s="21"/>
      <c r="C975" s="21"/>
      <c r="D975" s="60"/>
      <c r="E975" s="58"/>
      <c r="F975" s="58"/>
      <c r="G975" s="58"/>
      <c r="H975" s="58"/>
      <c r="I975" s="58"/>
      <c r="J975" s="37"/>
      <c r="K975" s="37"/>
      <c r="L975" s="59"/>
      <c r="M975" s="37"/>
      <c r="N975" s="37"/>
      <c r="P975" s="21"/>
    </row>
    <row r="976" ht="12.75" customHeight="1">
      <c r="A976" s="21"/>
      <c r="B976" s="21"/>
      <c r="C976" s="21"/>
      <c r="D976" s="60"/>
      <c r="E976" s="58"/>
      <c r="F976" s="58"/>
      <c r="G976" s="58"/>
      <c r="H976" s="58"/>
      <c r="I976" s="58"/>
      <c r="J976" s="37"/>
      <c r="K976" s="37"/>
      <c r="L976" s="59"/>
      <c r="M976" s="37"/>
      <c r="N976" s="37"/>
      <c r="P976" s="21"/>
    </row>
    <row r="977" ht="12.75" customHeight="1">
      <c r="A977" s="21"/>
      <c r="B977" s="21"/>
      <c r="C977" s="21"/>
      <c r="D977" s="60"/>
      <c r="E977" s="58"/>
      <c r="F977" s="58"/>
      <c r="G977" s="58"/>
      <c r="H977" s="58"/>
      <c r="I977" s="58"/>
      <c r="J977" s="37"/>
      <c r="K977" s="37"/>
      <c r="L977" s="59"/>
      <c r="M977" s="37"/>
      <c r="N977" s="37"/>
      <c r="P977" s="21"/>
    </row>
    <row r="978" ht="12.75" customHeight="1">
      <c r="A978" s="21"/>
      <c r="B978" s="21"/>
      <c r="C978" s="21"/>
      <c r="D978" s="60"/>
      <c r="E978" s="58"/>
      <c r="F978" s="58"/>
      <c r="G978" s="58"/>
      <c r="H978" s="58"/>
      <c r="I978" s="58"/>
      <c r="J978" s="37"/>
      <c r="K978" s="37"/>
      <c r="L978" s="59"/>
      <c r="M978" s="37"/>
      <c r="N978" s="37"/>
      <c r="P978" s="21"/>
    </row>
    <row r="979" ht="12.75" customHeight="1">
      <c r="A979" s="21"/>
      <c r="B979" s="21"/>
      <c r="C979" s="21"/>
      <c r="D979" s="60"/>
      <c r="E979" s="58"/>
      <c r="F979" s="58"/>
      <c r="G979" s="58"/>
      <c r="H979" s="58"/>
      <c r="I979" s="58"/>
      <c r="J979" s="37"/>
      <c r="K979" s="37"/>
      <c r="L979" s="59"/>
      <c r="M979" s="37"/>
      <c r="N979" s="37"/>
      <c r="P979" s="21"/>
    </row>
    <row r="980" ht="12.75" customHeight="1">
      <c r="A980" s="21"/>
      <c r="B980" s="21"/>
      <c r="C980" s="21"/>
      <c r="D980" s="60"/>
      <c r="E980" s="58"/>
      <c r="F980" s="58"/>
      <c r="G980" s="58"/>
      <c r="H980" s="58"/>
      <c r="I980" s="58"/>
      <c r="J980" s="37"/>
      <c r="K980" s="37"/>
      <c r="L980" s="59"/>
      <c r="M980" s="37"/>
      <c r="N980" s="37"/>
      <c r="P980" s="21"/>
    </row>
    <row r="981" ht="12.75" customHeight="1">
      <c r="A981" s="21"/>
      <c r="B981" s="21"/>
      <c r="C981" s="21"/>
      <c r="D981" s="60"/>
      <c r="E981" s="58"/>
      <c r="F981" s="58"/>
      <c r="G981" s="58"/>
      <c r="H981" s="58"/>
      <c r="I981" s="58"/>
      <c r="J981" s="37"/>
      <c r="K981" s="37"/>
      <c r="L981" s="59"/>
      <c r="M981" s="37"/>
      <c r="N981" s="37"/>
      <c r="P981" s="21"/>
    </row>
    <row r="982" ht="12.75" customHeight="1">
      <c r="A982" s="21"/>
      <c r="B982" s="21"/>
      <c r="C982" s="21"/>
      <c r="D982" s="60"/>
      <c r="E982" s="58"/>
      <c r="F982" s="58"/>
      <c r="G982" s="58"/>
      <c r="H982" s="58"/>
      <c r="I982" s="58"/>
      <c r="J982" s="37"/>
      <c r="K982" s="37"/>
      <c r="L982" s="59"/>
      <c r="M982" s="37"/>
      <c r="N982" s="37"/>
      <c r="P982" s="21"/>
    </row>
    <row r="983" ht="12.75" customHeight="1">
      <c r="A983" s="21"/>
      <c r="B983" s="21"/>
      <c r="C983" s="21"/>
      <c r="D983" s="60"/>
      <c r="E983" s="58"/>
      <c r="F983" s="58"/>
      <c r="G983" s="58"/>
      <c r="H983" s="58"/>
      <c r="I983" s="58"/>
      <c r="J983" s="37"/>
      <c r="K983" s="37"/>
      <c r="L983" s="59"/>
      <c r="M983" s="37"/>
      <c r="N983" s="37"/>
      <c r="P983" s="21"/>
    </row>
    <row r="984" ht="12.75" customHeight="1">
      <c r="A984" s="21"/>
      <c r="B984" s="21"/>
      <c r="C984" s="21"/>
      <c r="D984" s="60"/>
      <c r="E984" s="58"/>
      <c r="F984" s="58"/>
      <c r="G984" s="58"/>
      <c r="H984" s="58"/>
      <c r="I984" s="58"/>
      <c r="J984" s="37"/>
      <c r="K984" s="37"/>
      <c r="L984" s="59"/>
      <c r="M984" s="37"/>
      <c r="N984" s="37"/>
      <c r="P984" s="21"/>
    </row>
    <row r="985" ht="12.75" customHeight="1">
      <c r="A985" s="21"/>
      <c r="B985" s="21"/>
      <c r="C985" s="21"/>
      <c r="D985" s="60"/>
      <c r="E985" s="58"/>
      <c r="F985" s="58"/>
      <c r="G985" s="58"/>
      <c r="H985" s="58"/>
      <c r="I985" s="58"/>
      <c r="J985" s="37"/>
      <c r="K985" s="37"/>
      <c r="L985" s="59"/>
      <c r="M985" s="37"/>
      <c r="N985" s="37"/>
      <c r="P985" s="21"/>
    </row>
    <row r="986" ht="12.75" customHeight="1">
      <c r="A986" s="21"/>
      <c r="B986" s="21"/>
      <c r="C986" s="21"/>
      <c r="D986" s="60"/>
      <c r="E986" s="58"/>
      <c r="F986" s="58"/>
      <c r="G986" s="58"/>
      <c r="H986" s="58"/>
      <c r="I986" s="58"/>
      <c r="J986" s="37"/>
      <c r="K986" s="37"/>
      <c r="L986" s="59"/>
      <c r="M986" s="37"/>
      <c r="N986" s="37"/>
      <c r="P986" s="21"/>
    </row>
    <row r="987" ht="12.75" customHeight="1">
      <c r="A987" s="21"/>
      <c r="B987" s="21"/>
      <c r="C987" s="21"/>
      <c r="D987" s="60"/>
      <c r="E987" s="58"/>
      <c r="F987" s="58"/>
      <c r="G987" s="58"/>
      <c r="H987" s="58"/>
      <c r="I987" s="58"/>
      <c r="J987" s="37"/>
      <c r="K987" s="37"/>
      <c r="L987" s="59"/>
      <c r="M987" s="37"/>
      <c r="N987" s="37"/>
      <c r="P987" s="21"/>
    </row>
    <row r="988" ht="12.75" customHeight="1">
      <c r="A988" s="21"/>
      <c r="B988" s="21"/>
      <c r="C988" s="21"/>
      <c r="D988" s="60"/>
      <c r="E988" s="58"/>
      <c r="F988" s="58"/>
      <c r="G988" s="58"/>
      <c r="H988" s="58"/>
      <c r="I988" s="58"/>
      <c r="J988" s="37"/>
      <c r="K988" s="37"/>
      <c r="L988" s="59"/>
      <c r="M988" s="37"/>
      <c r="N988" s="37"/>
      <c r="P988" s="21"/>
    </row>
    <row r="989" ht="12.75" customHeight="1">
      <c r="A989" s="21"/>
      <c r="B989" s="21"/>
      <c r="C989" s="21"/>
      <c r="D989" s="60"/>
      <c r="E989" s="58"/>
      <c r="F989" s="58"/>
      <c r="G989" s="58"/>
      <c r="H989" s="58"/>
      <c r="I989" s="58"/>
      <c r="J989" s="37"/>
      <c r="K989" s="37"/>
      <c r="L989" s="59"/>
      <c r="M989" s="37"/>
      <c r="N989" s="37"/>
      <c r="P989" s="21"/>
    </row>
    <row r="990" ht="12.75" customHeight="1">
      <c r="A990" s="21"/>
      <c r="B990" s="21"/>
      <c r="C990" s="21"/>
      <c r="D990" s="60"/>
      <c r="E990" s="58"/>
      <c r="F990" s="58"/>
      <c r="G990" s="58"/>
      <c r="H990" s="58"/>
      <c r="I990" s="58"/>
      <c r="J990" s="37"/>
      <c r="K990" s="37"/>
      <c r="L990" s="59"/>
      <c r="M990" s="37"/>
      <c r="N990" s="37"/>
      <c r="P990" s="21"/>
    </row>
    <row r="991" ht="12.75" customHeight="1">
      <c r="A991" s="21"/>
      <c r="B991" s="21"/>
      <c r="C991" s="21"/>
      <c r="D991" s="60"/>
      <c r="E991" s="58"/>
      <c r="F991" s="58"/>
      <c r="G991" s="58"/>
      <c r="H991" s="58"/>
      <c r="I991" s="58"/>
      <c r="J991" s="37"/>
      <c r="K991" s="37"/>
      <c r="L991" s="59"/>
      <c r="M991" s="37"/>
      <c r="N991" s="37"/>
      <c r="P991" s="21"/>
    </row>
    <row r="992" ht="12.75" customHeight="1">
      <c r="A992" s="21"/>
      <c r="B992" s="21"/>
      <c r="C992" s="21"/>
      <c r="D992" s="60"/>
      <c r="E992" s="58"/>
      <c r="F992" s="58"/>
      <c r="G992" s="58"/>
      <c r="H992" s="58"/>
      <c r="I992" s="58"/>
      <c r="J992" s="37"/>
      <c r="K992" s="37"/>
      <c r="L992" s="59"/>
      <c r="M992" s="37"/>
      <c r="N992" s="37"/>
      <c r="P992" s="21"/>
    </row>
    <row r="993" ht="12.75" customHeight="1">
      <c r="A993" s="21"/>
      <c r="B993" s="21"/>
      <c r="C993" s="21"/>
      <c r="D993" s="60"/>
      <c r="E993" s="58"/>
      <c r="F993" s="58"/>
      <c r="G993" s="58"/>
      <c r="H993" s="58"/>
      <c r="I993" s="58"/>
      <c r="J993" s="37"/>
      <c r="K993" s="37"/>
      <c r="L993" s="59"/>
      <c r="M993" s="37"/>
      <c r="N993" s="37"/>
      <c r="P993" s="21"/>
    </row>
    <row r="994" ht="12.75" customHeight="1">
      <c r="A994" s="21"/>
      <c r="B994" s="21"/>
      <c r="C994" s="21"/>
      <c r="D994" s="60"/>
      <c r="E994" s="58"/>
      <c r="F994" s="58"/>
      <c r="G994" s="58"/>
      <c r="H994" s="58"/>
      <c r="I994" s="58"/>
      <c r="J994" s="37"/>
      <c r="K994" s="37"/>
      <c r="L994" s="59"/>
      <c r="M994" s="37"/>
      <c r="N994" s="37"/>
      <c r="P994" s="21"/>
    </row>
    <row r="995" ht="12.75" customHeight="1">
      <c r="A995" s="21"/>
      <c r="B995" s="21"/>
      <c r="C995" s="21"/>
      <c r="D995" s="60"/>
      <c r="E995" s="58"/>
      <c r="F995" s="58"/>
      <c r="G995" s="58"/>
      <c r="H995" s="58"/>
      <c r="I995" s="58"/>
      <c r="J995" s="37"/>
      <c r="K995" s="37"/>
      <c r="L995" s="59"/>
      <c r="M995" s="37"/>
      <c r="N995" s="37"/>
      <c r="P995" s="21"/>
    </row>
    <row r="996" ht="12.75" customHeight="1">
      <c r="A996" s="21"/>
      <c r="B996" s="21"/>
      <c r="C996" s="21"/>
      <c r="D996" s="60"/>
      <c r="E996" s="58"/>
      <c r="F996" s="58"/>
      <c r="G996" s="58"/>
      <c r="H996" s="58"/>
      <c r="I996" s="58"/>
      <c r="J996" s="37"/>
      <c r="K996" s="37"/>
      <c r="L996" s="59"/>
      <c r="M996" s="37"/>
      <c r="N996" s="37"/>
      <c r="P996" s="21"/>
    </row>
    <row r="997" ht="12.75" customHeight="1">
      <c r="A997" s="21"/>
      <c r="B997" s="21"/>
      <c r="C997" s="21"/>
      <c r="D997" s="60"/>
      <c r="E997" s="58"/>
      <c r="F997" s="58"/>
      <c r="G997" s="58"/>
      <c r="H997" s="58"/>
      <c r="I997" s="58"/>
      <c r="J997" s="37"/>
      <c r="K997" s="37"/>
      <c r="L997" s="59"/>
      <c r="M997" s="37"/>
      <c r="N997" s="37"/>
      <c r="P997" s="21"/>
    </row>
    <row r="998" ht="12.75" customHeight="1">
      <c r="A998" s="21"/>
      <c r="B998" s="21"/>
      <c r="C998" s="21"/>
      <c r="D998" s="60"/>
      <c r="E998" s="58"/>
      <c r="F998" s="58"/>
      <c r="G998" s="58"/>
      <c r="H998" s="58"/>
      <c r="I998" s="58"/>
      <c r="J998" s="37"/>
      <c r="K998" s="37"/>
      <c r="L998" s="59"/>
      <c r="M998" s="37"/>
      <c r="N998" s="37"/>
      <c r="P998" s="21"/>
    </row>
    <row r="999" ht="12.75" customHeight="1">
      <c r="A999" s="21"/>
      <c r="B999" s="21"/>
      <c r="C999" s="21"/>
      <c r="D999" s="60"/>
      <c r="E999" s="58"/>
      <c r="F999" s="58"/>
      <c r="G999" s="58"/>
      <c r="H999" s="58"/>
      <c r="I999" s="58"/>
      <c r="J999" s="37"/>
      <c r="K999" s="37"/>
      <c r="L999" s="59"/>
      <c r="M999" s="37"/>
      <c r="N999" s="37"/>
      <c r="P999" s="21"/>
    </row>
    <row r="1000" ht="12.75" customHeight="1">
      <c r="A1000" s="21"/>
      <c r="B1000" s="21"/>
      <c r="C1000" s="21"/>
      <c r="D1000" s="60"/>
      <c r="E1000" s="58"/>
      <c r="F1000" s="58"/>
      <c r="G1000" s="58"/>
      <c r="H1000" s="58"/>
      <c r="I1000" s="58"/>
      <c r="J1000" s="37"/>
      <c r="K1000" s="37"/>
      <c r="L1000" s="59"/>
      <c r="M1000" s="37"/>
      <c r="N1000" s="37"/>
      <c r="P1000" s="21"/>
    </row>
  </sheetData>
  <autoFilter ref="$A$1:$N$301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20.29"/>
    <col customWidth="1" min="2" max="2" width="10.86"/>
    <col customWidth="1" hidden="1" min="3" max="3" width="9.0"/>
    <col customWidth="1" min="4" max="4" width="11.57"/>
    <col customWidth="1" min="5" max="5" width="7.29"/>
    <col customWidth="1" min="6" max="6" width="9.0"/>
    <col customWidth="1" min="7" max="7" width="11.71"/>
    <col customWidth="1" min="8" max="8" width="11.43"/>
    <col customWidth="1" min="9" max="9" width="19.71"/>
    <col customWidth="1" hidden="1" min="10" max="10" width="15.71"/>
    <col customWidth="1" min="11" max="11" width="24.57"/>
    <col customWidth="1" min="12" max="12" width="17.57"/>
    <col customWidth="1" hidden="1" min="13" max="13" width="20.0"/>
    <col customWidth="1" min="14" max="14" width="21.71"/>
    <col customWidth="1" min="15" max="15" width="8.0"/>
    <col customWidth="1" min="16" max="16" width="21.43"/>
    <col customWidth="1" min="17" max="27" width="8.0"/>
  </cols>
  <sheetData>
    <row r="1" ht="12.75" customHeight="1">
      <c r="A1" s="1" t="s">
        <v>51</v>
      </c>
      <c r="B1" s="2" t="s">
        <v>1</v>
      </c>
      <c r="C1" s="1" t="s">
        <v>4</v>
      </c>
      <c r="D1" s="1" t="s">
        <v>5</v>
      </c>
      <c r="E1" s="1" t="s">
        <v>6</v>
      </c>
      <c r="F1" s="1" t="s">
        <v>53</v>
      </c>
      <c r="G1" s="1" t="s">
        <v>54</v>
      </c>
      <c r="H1" s="1" t="s">
        <v>9</v>
      </c>
      <c r="I1" s="4" t="s">
        <v>55</v>
      </c>
      <c r="J1" s="38" t="s">
        <v>56</v>
      </c>
      <c r="K1" s="3" t="s">
        <v>11</v>
      </c>
      <c r="L1" s="4" t="s">
        <v>12</v>
      </c>
      <c r="M1" s="3" t="s">
        <v>13</v>
      </c>
      <c r="N1" s="3" t="s">
        <v>13</v>
      </c>
      <c r="P1" s="5" t="s">
        <v>14</v>
      </c>
    </row>
    <row r="2" ht="12.75" customHeight="1">
      <c r="A2" s="13" t="s">
        <v>59</v>
      </c>
      <c r="B2" s="14" t="s">
        <v>48</v>
      </c>
      <c r="C2" s="14">
        <v>8.0</v>
      </c>
      <c r="D2" s="14">
        <v>9.0</v>
      </c>
      <c r="E2" s="14">
        <v>8.5</v>
      </c>
      <c r="F2" s="14">
        <v>8.0</v>
      </c>
      <c r="G2" s="14">
        <v>7.5</v>
      </c>
      <c r="H2" s="14">
        <v>9.0</v>
      </c>
      <c r="I2" s="28">
        <f>'DIFENSORI - GE'!$D2*'Pesi e Budget Iniziale'!$F$5+'DIFENSORI - GE'!$E2*'Pesi e Budget Iniziale'!$F$6+'Pesi e Budget Iniziale'!$F$7*'DIFENSORI - GE'!F2+'DIFENSORI - GE'!$G2*'Pesi e Budget Iniziale'!$F$8+'Pesi e Budget Iniziale'!$F$9*'DIFENSORI - GE'!$H2+vlookup(B2,SQUADRE!$A$2:$B$21,2,false)*'Pesi e Budget Iniziale'!$F$10+'Pesi e Budget Iniziale'!$F$11*vlookup(B2,'FATTORE CASA'!$A$2:$B$21,2,false)+vlookup(B2,ALLENATORE!$A$2:$B$21,2,false)*'Pesi e Budget Iniziale'!$F$12</f>
        <v>93.42763368</v>
      </c>
      <c r="J2" s="30">
        <f>'Pesi e Budget Iniziale'!C30</f>
        <v>25</v>
      </c>
      <c r="K2" s="30">
        <f t="shared" ref="K2:K188" si="1">IF(J2&lt;1,1,J2)</f>
        <v>25</v>
      </c>
      <c r="L2" s="28">
        <f>'DIFENSORI - GE'!$D2*'Pesi e Budget Iniziale'!$H$5+'DIFENSORI - GE'!$E2*'Pesi e Budget Iniziale'!$H$6+'Pesi e Budget Iniziale'!$H$7*'DIFENSORI - GE'!F2+'DIFENSORI - GE'!$G2*'Pesi e Budget Iniziale'!$H$8+'Pesi e Budget Iniziale'!$H$9*'DIFENSORI - GE'!$H2+vlookup(B2,SQUADRE!$A$2:$B$21,2,false)*'Pesi e Budget Iniziale'!$H$10+'Pesi e Budget Iniziale'!$H$11*vlookup(B2,'FATTORE CASA'!$A$2:$B$21,2,false)+vlookup(B2,ALLENATORE!$A$2:$B$21,2,false)*'Pesi e Budget Iniziale'!$H$12</f>
        <v>99.50513368</v>
      </c>
      <c r="M2" s="30">
        <f>J2*L2/I2</f>
        <v>26.62625868</v>
      </c>
      <c r="N2" s="30">
        <f t="shared" ref="N2:N188" si="2">IF(M2&lt;=0,1,M2)</f>
        <v>26.62625868</v>
      </c>
      <c r="P2" s="36" t="s">
        <v>38</v>
      </c>
    </row>
    <row r="3" ht="12.75" customHeight="1">
      <c r="A3" s="13" t="s">
        <v>66</v>
      </c>
      <c r="B3" s="14" t="s">
        <v>22</v>
      </c>
      <c r="C3" s="14">
        <v>9.0</v>
      </c>
      <c r="D3" s="14">
        <v>7.0</v>
      </c>
      <c r="E3" s="14">
        <v>7.0</v>
      </c>
      <c r="F3" s="14">
        <v>7.0</v>
      </c>
      <c r="G3" s="14">
        <v>7.0</v>
      </c>
      <c r="H3" s="14">
        <v>9.0</v>
      </c>
      <c r="I3" s="28">
        <f>'DIFENSORI - GE'!$D3*'Pesi e Budget Iniziale'!$F$5+'DIFENSORI - GE'!$E3*'Pesi e Budget Iniziale'!$F$6+'Pesi e Budget Iniziale'!$F$7*'DIFENSORI - GE'!F3+'DIFENSORI - GE'!$G3*'Pesi e Budget Iniziale'!$F$8+'Pesi e Budget Iniziale'!$F$9*'DIFENSORI - GE'!$H3+vlookup(B3,SQUADRE!$A$2:$B$21,2,false)*'Pesi e Budget Iniziale'!$F$10+'Pesi e Budget Iniziale'!$F$11*vlookup(B3,'FATTORE CASA'!$A$2:$B$21,2,false)+vlookup(B3,ALLENATORE!$A$2:$B$21,2,false)*'Pesi e Budget Iniziale'!$F$12</f>
        <v>90.56410316</v>
      </c>
      <c r="J3" s="30">
        <f t="shared" ref="J3:J188" si="3">$J$2-((I$2-I3)/(I$2-$Q$13)*$J$2)</f>
        <v>21.49551856</v>
      </c>
      <c r="K3" s="30">
        <f t="shared" si="1"/>
        <v>21.49551856</v>
      </c>
      <c r="L3" s="28">
        <f>'DIFENSORI - GE'!$D3*'Pesi e Budget Iniziale'!$H$5+'DIFENSORI - GE'!$E3*'Pesi e Budget Iniziale'!$H$6+'Pesi e Budget Iniziale'!$H$7*'DIFENSORI - GE'!F3+'DIFENSORI - GE'!$G3*'Pesi e Budget Iniziale'!$H$8+'Pesi e Budget Iniziale'!$H$9*'DIFENSORI - GE'!$H3+vlookup(B3,SQUADRE!$A$2:$B$21,2,false)*'Pesi e Budget Iniziale'!$H$10+'Pesi e Budget Iniziale'!$H$11*vlookup(B3,'FATTORE CASA'!$A$2:$B$21,2,false)+vlookup(B3,ALLENATORE!$A$2:$B$21,2,false)*'Pesi e Budget Iniziale'!$H$12</f>
        <v>95.56910316</v>
      </c>
      <c r="M3" s="30">
        <f t="shared" ref="M3:M188" si="4">$M$2-((L$2-L3)/(L$2-$Q$13)*$M$2)</f>
        <v>22.67224101</v>
      </c>
      <c r="N3" s="30">
        <f t="shared" si="2"/>
        <v>22.67224101</v>
      </c>
      <c r="P3" s="36" t="s">
        <v>46</v>
      </c>
    </row>
    <row r="4" ht="12.75" customHeight="1">
      <c r="A4" s="13" t="s">
        <v>74</v>
      </c>
      <c r="B4" s="14" t="s">
        <v>22</v>
      </c>
      <c r="C4" s="14">
        <v>9.0</v>
      </c>
      <c r="D4" s="14">
        <v>8.0</v>
      </c>
      <c r="E4" s="14">
        <v>8.0</v>
      </c>
      <c r="F4" s="14">
        <v>6.0</v>
      </c>
      <c r="G4" s="14">
        <v>6.0</v>
      </c>
      <c r="H4" s="14">
        <v>9.0</v>
      </c>
      <c r="I4" s="28">
        <f>'DIFENSORI - GE'!$D4*'Pesi e Budget Iniziale'!$F$5+'DIFENSORI - GE'!$E4*'Pesi e Budget Iniziale'!$F$6+'Pesi e Budget Iniziale'!$F$7*'DIFENSORI - GE'!F4+'DIFENSORI - GE'!$G4*'Pesi e Budget Iniziale'!$F$8+'Pesi e Budget Iniziale'!$F$9*'DIFENSORI - GE'!$H4+vlookup(B4,SQUADRE!$A$2:$B$21,2,false)*'Pesi e Budget Iniziale'!$F$10+'Pesi e Budget Iniziale'!$F$11*vlookup(B4,'FATTORE CASA'!$A$2:$B$21,2,false)+vlookup(B4,ALLENATORE!$A$2:$B$21,2,false)*'Pesi e Budget Iniziale'!$F$12</f>
        <v>90.78081316</v>
      </c>
      <c r="J4" s="30">
        <f t="shared" si="3"/>
        <v>21.76073528</v>
      </c>
      <c r="K4" s="30">
        <f t="shared" si="1"/>
        <v>21.76073528</v>
      </c>
      <c r="L4" s="28">
        <f>'DIFENSORI - GE'!$D4*'Pesi e Budget Iniziale'!$H$5+'DIFENSORI - GE'!$E4*'Pesi e Budget Iniziale'!$H$6+'Pesi e Budget Iniziale'!$H$7*'DIFENSORI - GE'!F4+'DIFENSORI - GE'!$G4*'Pesi e Budget Iniziale'!$H$8+'Pesi e Budget Iniziale'!$H$9*'DIFENSORI - GE'!$H4+vlookup(B4,SQUADRE!$A$2:$B$21,2,false)*'Pesi e Budget Iniziale'!$H$10+'Pesi e Budget Iniziale'!$H$11*vlookup(B4,'FATTORE CASA'!$A$2:$B$21,2,false)+vlookup(B4,ALLENATORE!$A$2:$B$21,2,false)*'Pesi e Budget Iniziale'!$H$12</f>
        <v>96.50081316</v>
      </c>
      <c r="M4" s="30">
        <f t="shared" si="4"/>
        <v>23.6082088</v>
      </c>
      <c r="N4" s="30">
        <f t="shared" si="2"/>
        <v>23.6082088</v>
      </c>
      <c r="P4" s="36" t="s">
        <v>60</v>
      </c>
    </row>
    <row r="5" ht="12.75" customHeight="1">
      <c r="A5" s="13" t="s">
        <v>81</v>
      </c>
      <c r="B5" s="14" t="s">
        <v>40</v>
      </c>
      <c r="C5" s="14">
        <v>9.0</v>
      </c>
      <c r="D5" s="14">
        <v>9.0</v>
      </c>
      <c r="E5" s="14">
        <v>8.0</v>
      </c>
      <c r="F5" s="14">
        <v>7.0</v>
      </c>
      <c r="G5" s="14">
        <v>7.0</v>
      </c>
      <c r="H5" s="14">
        <v>8.0</v>
      </c>
      <c r="I5" s="28">
        <f>'DIFENSORI - GE'!$D5*'Pesi e Budget Iniziale'!$F$5+'DIFENSORI - GE'!$E5*'Pesi e Budget Iniziale'!$F$6+'Pesi e Budget Iniziale'!$F$7*'DIFENSORI - GE'!F5+'DIFENSORI - GE'!$G5*'Pesi e Budget Iniziale'!$F$8+'Pesi e Budget Iniziale'!$F$9*'DIFENSORI - GE'!$H5+vlookup(B5,SQUADRE!$A$2:$B$21,2,false)*'Pesi e Budget Iniziale'!$F$10+'Pesi e Budget Iniziale'!$F$11*vlookup(B5,'FATTORE CASA'!$A$2:$B$21,2,false)+vlookup(B5,ALLENATORE!$A$2:$B$21,2,false)*'Pesi e Budget Iniziale'!$F$12</f>
        <v>89.65682632</v>
      </c>
      <c r="J5" s="30">
        <f t="shared" si="3"/>
        <v>20.38516376</v>
      </c>
      <c r="K5" s="30">
        <f t="shared" si="1"/>
        <v>20.38516376</v>
      </c>
      <c r="L5" s="28">
        <f>'DIFENSORI - GE'!$D5*'Pesi e Budget Iniziale'!$H$5+'DIFENSORI - GE'!$E5*'Pesi e Budget Iniziale'!$H$6+'Pesi e Budget Iniziale'!$H$7*'DIFENSORI - GE'!F5+'DIFENSORI - GE'!$G5*'Pesi e Budget Iniziale'!$H$8+'Pesi e Budget Iniziale'!$H$9*'DIFENSORI - GE'!$H5+vlookup(B5,SQUADRE!$A$2:$B$21,2,false)*'Pesi e Budget Iniziale'!$H$10+'Pesi e Budget Iniziale'!$H$11*vlookup(B5,'FATTORE CASA'!$A$2:$B$21,2,false)+vlookup(B5,ALLENATORE!$A$2:$B$21,2,false)*'Pesi e Budget Iniziale'!$H$12</f>
        <v>95.37682632</v>
      </c>
      <c r="M5" s="30">
        <f t="shared" si="4"/>
        <v>22.47908548</v>
      </c>
      <c r="N5" s="30">
        <f t="shared" si="2"/>
        <v>22.47908548</v>
      </c>
      <c r="P5" s="36" t="s">
        <v>63</v>
      </c>
    </row>
    <row r="6" ht="12.75" customHeight="1">
      <c r="A6" s="13" t="s">
        <v>84</v>
      </c>
      <c r="B6" s="14" t="s">
        <v>40</v>
      </c>
      <c r="C6" s="14">
        <v>8.0</v>
      </c>
      <c r="D6" s="14">
        <v>8.5</v>
      </c>
      <c r="E6" s="14">
        <v>8.0</v>
      </c>
      <c r="F6" s="14">
        <v>7.0</v>
      </c>
      <c r="G6" s="14">
        <v>7.0</v>
      </c>
      <c r="H6" s="14">
        <v>8.0</v>
      </c>
      <c r="I6" s="28">
        <f>'DIFENSORI - GE'!$D6*'Pesi e Budget Iniziale'!$F$5+'DIFENSORI - GE'!$E6*'Pesi e Budget Iniziale'!$F$6+'Pesi e Budget Iniziale'!$F$7*'DIFENSORI - GE'!F6+'DIFENSORI - GE'!$G6*'Pesi e Budget Iniziale'!$F$8+'Pesi e Budget Iniziale'!$F$9*'DIFENSORI - GE'!$H6+vlookup(B6,SQUADRE!$A$2:$B$21,2,false)*'Pesi e Budget Iniziale'!$F$10+'Pesi e Budget Iniziale'!$F$11*vlookup(B6,'FATTORE CASA'!$A$2:$B$21,2,false)+vlookup(B6,ALLENATORE!$A$2:$B$21,2,false)*'Pesi e Budget Iniziale'!$F$12</f>
        <v>88.78745132</v>
      </c>
      <c r="J6" s="30">
        <f t="shared" si="3"/>
        <v>19.32119447</v>
      </c>
      <c r="K6" s="30">
        <f t="shared" si="1"/>
        <v>19.32119447</v>
      </c>
      <c r="L6" s="28">
        <f>'DIFENSORI - GE'!$D6*'Pesi e Budget Iniziale'!$H$5+'DIFENSORI - GE'!$E6*'Pesi e Budget Iniziale'!$H$6+'Pesi e Budget Iniziale'!$H$7*'DIFENSORI - GE'!F6+'DIFENSORI - GE'!$G6*'Pesi e Budget Iniziale'!$H$8+'Pesi e Budget Iniziale'!$H$9*'DIFENSORI - GE'!$H6+vlookup(B6,SQUADRE!$A$2:$B$21,2,false)*'Pesi e Budget Iniziale'!$H$10+'Pesi e Budget Iniziale'!$H$11*vlookup(B6,'FATTORE CASA'!$A$2:$B$21,2,false)+vlookup(B6,ALLENATORE!$A$2:$B$21,2,false)*'Pesi e Budget Iniziale'!$H$12</f>
        <v>94.50745132</v>
      </c>
      <c r="M6" s="30">
        <f t="shared" si="4"/>
        <v>21.60573755</v>
      </c>
      <c r="N6" s="30">
        <f t="shared" si="2"/>
        <v>21.60573755</v>
      </c>
      <c r="P6" s="36" t="s">
        <v>68</v>
      </c>
    </row>
    <row r="7" ht="12.75" customHeight="1">
      <c r="A7" s="13" t="s">
        <v>88</v>
      </c>
      <c r="B7" s="14" t="s">
        <v>22</v>
      </c>
      <c r="C7" s="14">
        <v>9.0</v>
      </c>
      <c r="D7" s="14">
        <v>7.5</v>
      </c>
      <c r="E7" s="14">
        <v>7.0</v>
      </c>
      <c r="F7" s="14">
        <v>8.0</v>
      </c>
      <c r="G7" s="14">
        <v>5.0</v>
      </c>
      <c r="H7" s="14">
        <v>7.5</v>
      </c>
      <c r="I7" s="28">
        <f>'DIFENSORI - GE'!$D7*'Pesi e Budget Iniziale'!$F$5+'DIFENSORI - GE'!$E7*'Pesi e Budget Iniziale'!$F$6+'Pesi e Budget Iniziale'!$F$7*'DIFENSORI - GE'!F7+'DIFENSORI - GE'!$G7*'Pesi e Budget Iniziale'!$F$8+'Pesi e Budget Iniziale'!$F$9*'DIFENSORI - GE'!$H7+vlookup(B7,SQUADRE!$A$2:$B$21,2,false)*'Pesi e Budget Iniziale'!$F$10+'Pesi e Budget Iniziale'!$F$11*vlookup(B7,'FATTORE CASA'!$A$2:$B$21,2,false)+vlookup(B7,ALLENATORE!$A$2:$B$21,2,false)*'Pesi e Budget Iniziale'!$F$12</f>
        <v>86.99196316</v>
      </c>
      <c r="J7" s="30">
        <f t="shared" si="3"/>
        <v>17.12381788</v>
      </c>
      <c r="K7" s="30">
        <f t="shared" si="1"/>
        <v>17.12381788</v>
      </c>
      <c r="L7" s="28">
        <f>'DIFENSORI - GE'!$D7*'Pesi e Budget Iniziale'!$H$5+'DIFENSORI - GE'!$E7*'Pesi e Budget Iniziale'!$H$6+'Pesi e Budget Iniziale'!$H$7*'DIFENSORI - GE'!F7+'DIFENSORI - GE'!$G7*'Pesi e Budget Iniziale'!$H$8+'Pesi e Budget Iniziale'!$H$9*'DIFENSORI - GE'!$H7+vlookup(B7,SQUADRE!$A$2:$B$21,2,false)*'Pesi e Budget Iniziale'!$H$10+'Pesi e Budget Iniziale'!$H$11*vlookup(B7,'FATTORE CASA'!$A$2:$B$21,2,false)+vlookup(B7,ALLENATORE!$A$2:$B$21,2,false)*'Pesi e Budget Iniziale'!$H$12</f>
        <v>91.99696316</v>
      </c>
      <c r="M7" s="30">
        <f t="shared" si="4"/>
        <v>19.08377679</v>
      </c>
      <c r="N7" s="30">
        <f t="shared" si="2"/>
        <v>19.08377679</v>
      </c>
      <c r="P7" s="36" t="s">
        <v>75</v>
      </c>
    </row>
    <row r="8" ht="12.75" customHeight="1">
      <c r="A8" s="13" t="s">
        <v>91</v>
      </c>
      <c r="B8" s="14" t="s">
        <v>22</v>
      </c>
      <c r="C8" s="14">
        <v>9.0</v>
      </c>
      <c r="D8" s="14">
        <v>8.0</v>
      </c>
      <c r="E8" s="14">
        <v>7.0</v>
      </c>
      <c r="F8" s="14">
        <v>7.0</v>
      </c>
      <c r="G8" s="14">
        <v>5.0</v>
      </c>
      <c r="H8" s="14">
        <v>7.5</v>
      </c>
      <c r="I8" s="28">
        <f>'DIFENSORI - GE'!$D8*'Pesi e Budget Iniziale'!$F$5+'DIFENSORI - GE'!$E8*'Pesi e Budget Iniziale'!$F$6+'Pesi e Budget Iniziale'!$F$7*'DIFENSORI - GE'!F8+'DIFENSORI - GE'!$G8*'Pesi e Budget Iniziale'!$F$8+'Pesi e Budget Iniziale'!$F$9*'DIFENSORI - GE'!$H8+vlookup(B8,SQUADRE!$A$2:$B$21,2,false)*'Pesi e Budget Iniziale'!$F$10+'Pesi e Budget Iniziale'!$F$11*vlookup(B8,'FATTORE CASA'!$A$2:$B$21,2,false)+vlookup(B8,ALLENATORE!$A$2:$B$21,2,false)*'Pesi e Budget Iniziale'!$F$12</f>
        <v>86.23633816</v>
      </c>
      <c r="J8" s="30">
        <f t="shared" si="3"/>
        <v>16.19905952</v>
      </c>
      <c r="K8" s="30">
        <f t="shared" si="1"/>
        <v>16.19905952</v>
      </c>
      <c r="L8" s="28">
        <f>'DIFENSORI - GE'!$D8*'Pesi e Budget Iniziale'!$H$5+'DIFENSORI - GE'!$E8*'Pesi e Budget Iniziale'!$H$6+'Pesi e Budget Iniziale'!$H$7*'DIFENSORI - GE'!F8+'DIFENSORI - GE'!$G8*'Pesi e Budget Iniziale'!$H$8+'Pesi e Budget Iniziale'!$H$9*'DIFENSORI - GE'!$H8+vlookup(B8,SQUADRE!$A$2:$B$21,2,false)*'Pesi e Budget Iniziale'!$H$10+'Pesi e Budget Iniziale'!$H$11*vlookup(B8,'FATTORE CASA'!$A$2:$B$21,2,false)+vlookup(B8,ALLENATORE!$A$2:$B$21,2,false)*'Pesi e Budget Iniziale'!$H$12</f>
        <v>91.24133816</v>
      </c>
      <c r="M8" s="30">
        <f t="shared" si="4"/>
        <v>18.32469869</v>
      </c>
      <c r="N8" s="30">
        <f t="shared" si="2"/>
        <v>18.32469869</v>
      </c>
      <c r="P8" s="36" t="s">
        <v>82</v>
      </c>
    </row>
    <row r="9" ht="12.75" customHeight="1">
      <c r="A9" s="13" t="s">
        <v>94</v>
      </c>
      <c r="B9" s="14" t="s">
        <v>62</v>
      </c>
      <c r="C9" s="14">
        <v>8.0</v>
      </c>
      <c r="D9" s="14">
        <v>8.0</v>
      </c>
      <c r="E9" s="14">
        <v>8.0</v>
      </c>
      <c r="F9" s="14">
        <v>7.0</v>
      </c>
      <c r="G9" s="14">
        <v>7.0</v>
      </c>
      <c r="H9" s="14">
        <v>8.0</v>
      </c>
      <c r="I9" s="28">
        <f>'DIFENSORI - GE'!$D9*'Pesi e Budget Iniziale'!$F$5+'DIFENSORI - GE'!$E9*'Pesi e Budget Iniziale'!$F$6+'Pesi e Budget Iniziale'!$F$7*'DIFENSORI - GE'!F9+'DIFENSORI - GE'!$G9*'Pesi e Budget Iniziale'!$F$8+'Pesi e Budget Iniziale'!$F$9*'DIFENSORI - GE'!$H9+vlookup(B9,SQUADRE!$A$2:$B$21,2,false)*'Pesi e Budget Iniziale'!$F$10+'Pesi e Budget Iniziale'!$F$11*vlookup(B9,'FATTORE CASA'!$A$2:$B$21,2,false)+vlookup(B9,ALLENATORE!$A$2:$B$21,2,false)*'Pesi e Budget Iniziale'!$F$12</f>
        <v>91.92823421</v>
      </c>
      <c r="J9" s="30">
        <f t="shared" si="3"/>
        <v>23.16498634</v>
      </c>
      <c r="K9" s="30">
        <f t="shared" si="1"/>
        <v>23.16498634</v>
      </c>
      <c r="L9" s="28">
        <f>'DIFENSORI - GE'!$D9*'Pesi e Budget Iniziale'!$H$5+'DIFENSORI - GE'!$E9*'Pesi e Budget Iniziale'!$H$6+'Pesi e Budget Iniziale'!$H$7*'DIFENSORI - GE'!F9+'DIFENSORI - GE'!$G9*'Pesi e Budget Iniziale'!$H$8+'Pesi e Budget Iniziale'!$H$9*'DIFENSORI - GE'!$H9+vlookup(B9,SQUADRE!$A$2:$B$21,2,false)*'Pesi e Budget Iniziale'!$H$10+'Pesi e Budget Iniziale'!$H$11*vlookup(B9,'FATTORE CASA'!$A$2:$B$21,2,false)+vlookup(B9,ALLENATORE!$A$2:$B$21,2,false)*'Pesi e Budget Iniziale'!$H$12</f>
        <v>97.64823421</v>
      </c>
      <c r="M9" s="30">
        <f t="shared" si="4"/>
        <v>24.76087342</v>
      </c>
      <c r="N9" s="30">
        <f t="shared" si="2"/>
        <v>24.76087342</v>
      </c>
      <c r="P9" s="36" t="s">
        <v>85</v>
      </c>
    </row>
    <row r="10" ht="12.75" customHeight="1">
      <c r="A10" s="13" t="s">
        <v>97</v>
      </c>
      <c r="B10" s="14" t="s">
        <v>48</v>
      </c>
      <c r="C10" s="14">
        <v>7.0</v>
      </c>
      <c r="D10" s="14">
        <v>7.5</v>
      </c>
      <c r="E10" s="14">
        <v>8.0</v>
      </c>
      <c r="F10" s="14">
        <v>7.5</v>
      </c>
      <c r="G10" s="14">
        <v>8.0</v>
      </c>
      <c r="H10" s="14">
        <v>7.0</v>
      </c>
      <c r="I10" s="28">
        <f>'DIFENSORI - GE'!$D10*'Pesi e Budget Iniziale'!$F$5+'DIFENSORI - GE'!$E10*'Pesi e Budget Iniziale'!$F$6+'Pesi e Budget Iniziale'!$F$7*'DIFENSORI - GE'!F10+'DIFENSORI - GE'!$G10*'Pesi e Budget Iniziale'!$F$8+'Pesi e Budget Iniziale'!$F$9*'DIFENSORI - GE'!$H10+vlookup(B10,SQUADRE!$A$2:$B$21,2,false)*'Pesi e Budget Iniziale'!$F$10+'Pesi e Budget Iniziale'!$F$11*vlookup(B10,'FATTORE CASA'!$A$2:$B$21,2,false)+vlookup(B10,ALLENATORE!$A$2:$B$21,2,false)*'Pesi e Budget Iniziale'!$F$12</f>
        <v>86.48894868</v>
      </c>
      <c r="J10" s="30">
        <f t="shared" si="3"/>
        <v>16.50821247</v>
      </c>
      <c r="K10" s="30">
        <f t="shared" si="1"/>
        <v>16.50821247</v>
      </c>
      <c r="L10" s="28">
        <f>'DIFENSORI - GE'!$D10*'Pesi e Budget Iniziale'!$H$5+'DIFENSORI - GE'!$E10*'Pesi e Budget Iniziale'!$H$6+'Pesi e Budget Iniziale'!$H$7*'DIFENSORI - GE'!F10+'DIFENSORI - GE'!$G10*'Pesi e Budget Iniziale'!$H$8+'Pesi e Budget Iniziale'!$H$9*'DIFENSORI - GE'!$H10+vlookup(B10,SQUADRE!$A$2:$B$21,2,false)*'Pesi e Budget Iniziale'!$H$10+'Pesi e Budget Iniziale'!$H$11*vlookup(B10,'FATTORE CASA'!$A$2:$B$21,2,false)+vlookup(B10,ALLENATORE!$A$2:$B$21,2,false)*'Pesi e Budget Iniziale'!$H$12</f>
        <v>92.20894868</v>
      </c>
      <c r="M10" s="30">
        <f t="shared" si="4"/>
        <v>19.29673107</v>
      </c>
      <c r="N10" s="30">
        <f t="shared" si="2"/>
        <v>19.29673107</v>
      </c>
    </row>
    <row r="11" ht="12.75" customHeight="1">
      <c r="A11" s="13" t="s">
        <v>100</v>
      </c>
      <c r="B11" s="14" t="s">
        <v>40</v>
      </c>
      <c r="C11" s="14">
        <v>7.0</v>
      </c>
      <c r="D11" s="14">
        <v>8.0</v>
      </c>
      <c r="E11" s="14">
        <v>7.0</v>
      </c>
      <c r="F11" s="14">
        <v>6.0</v>
      </c>
      <c r="G11" s="14">
        <v>7.0</v>
      </c>
      <c r="H11" s="14">
        <v>7.0</v>
      </c>
      <c r="I11" s="28">
        <f>'DIFENSORI - GE'!$D11*'Pesi e Budget Iniziale'!$F$5+'DIFENSORI - GE'!$E11*'Pesi e Budget Iniziale'!$F$6+'Pesi e Budget Iniziale'!$F$7*'DIFENSORI - GE'!F11+'DIFENSORI - GE'!$G11*'Pesi e Budget Iniziale'!$F$8+'Pesi e Budget Iniziale'!$F$9*'DIFENSORI - GE'!$H11+vlookup(B11,SQUADRE!$A$2:$B$21,2,false)*'Pesi e Budget Iniziale'!$F$10+'Pesi e Budget Iniziale'!$F$11*vlookup(B11,'FATTORE CASA'!$A$2:$B$21,2,false)+vlookup(B11,ALLENATORE!$A$2:$B$21,2,false)*'Pesi e Budget Iniziale'!$F$12</f>
        <v>82.72353632</v>
      </c>
      <c r="J11" s="30">
        <f t="shared" si="3"/>
        <v>11.89997881</v>
      </c>
      <c r="K11" s="30">
        <f t="shared" si="1"/>
        <v>11.89997881</v>
      </c>
      <c r="L11" s="28">
        <f>'DIFENSORI - GE'!$D11*'Pesi e Budget Iniziale'!$H$5+'DIFENSORI - GE'!$E11*'Pesi e Budget Iniziale'!$H$6+'Pesi e Budget Iniziale'!$H$7*'DIFENSORI - GE'!F11+'DIFENSORI - GE'!$G11*'Pesi e Budget Iniziale'!$H$8+'Pesi e Budget Iniziale'!$H$9*'DIFENSORI - GE'!$H11+vlookup(B11,SQUADRE!$A$2:$B$21,2,false)*'Pesi e Budget Iniziale'!$H$10+'Pesi e Budget Iniziale'!$H$11*vlookup(B11,'FATTORE CASA'!$A$2:$B$21,2,false)+vlookup(B11,ALLENATORE!$A$2:$B$21,2,false)*'Pesi e Budget Iniziale'!$H$12</f>
        <v>87.72853632</v>
      </c>
      <c r="M11" s="30">
        <f t="shared" si="4"/>
        <v>14.7958438</v>
      </c>
      <c r="N11" s="30">
        <f t="shared" si="2"/>
        <v>14.7958438</v>
      </c>
      <c r="P11" s="21"/>
    </row>
    <row r="12" ht="12.75" customHeight="1">
      <c r="A12" s="13" t="s">
        <v>104</v>
      </c>
      <c r="B12" s="14" t="s">
        <v>22</v>
      </c>
      <c r="C12" s="14">
        <v>6.0</v>
      </c>
      <c r="D12" s="14">
        <v>6.0</v>
      </c>
      <c r="E12" s="14">
        <v>8.0</v>
      </c>
      <c r="F12" s="14">
        <v>7.0</v>
      </c>
      <c r="G12" s="14">
        <v>5.0</v>
      </c>
      <c r="H12" s="14">
        <v>7.0</v>
      </c>
      <c r="I12" s="28">
        <f>'DIFENSORI - GE'!$D12*'Pesi e Budget Iniziale'!$F$5+'DIFENSORI - GE'!$E12*'Pesi e Budget Iniziale'!$F$6+'Pesi e Budget Iniziale'!$F$7*'DIFENSORI - GE'!F12+'DIFENSORI - GE'!$G12*'Pesi e Budget Iniziale'!$F$8+'Pesi e Budget Iniziale'!$F$9*'DIFENSORI - GE'!$H12+vlookup(B12,SQUADRE!$A$2:$B$21,2,false)*'Pesi e Budget Iniziale'!$F$10+'Pesi e Budget Iniziale'!$F$11*vlookup(B12,'FATTORE CASA'!$A$2:$B$21,2,false)+vlookup(B12,ALLENATORE!$A$2:$B$21,2,false)*'Pesi e Budget Iniziale'!$F$12</f>
        <v>83.72844316</v>
      </c>
      <c r="J12" s="30">
        <f t="shared" si="3"/>
        <v>13.12981636</v>
      </c>
      <c r="K12" s="30">
        <f t="shared" si="1"/>
        <v>13.12981636</v>
      </c>
      <c r="L12" s="28">
        <f>'DIFENSORI - GE'!$D12*'Pesi e Budget Iniziale'!$H$5+'DIFENSORI - GE'!$E12*'Pesi e Budget Iniziale'!$H$6+'Pesi e Budget Iniziale'!$H$7*'DIFENSORI - GE'!F12+'DIFENSORI - GE'!$G12*'Pesi e Budget Iniziale'!$H$8+'Pesi e Budget Iniziale'!$H$9*'DIFENSORI - GE'!$H12+vlookup(B12,SQUADRE!$A$2:$B$21,2,false)*'Pesi e Budget Iniziale'!$H$10+'Pesi e Budget Iniziale'!$H$11*vlookup(B12,'FATTORE CASA'!$A$2:$B$21,2,false)+vlookup(B12,ALLENATORE!$A$2:$B$21,2,false)*'Pesi e Budget Iniziale'!$H$12</f>
        <v>89.44844316</v>
      </c>
      <c r="M12" s="30">
        <f t="shared" si="4"/>
        <v>16.52361039</v>
      </c>
      <c r="N12" s="30">
        <f t="shared" si="2"/>
        <v>16.52361039</v>
      </c>
      <c r="P12" s="21"/>
    </row>
    <row r="13" ht="12.75" customHeight="1">
      <c r="A13" s="13" t="s">
        <v>106</v>
      </c>
      <c r="B13" s="14" t="s">
        <v>70</v>
      </c>
      <c r="C13" s="14">
        <v>8.0</v>
      </c>
      <c r="D13" s="14">
        <v>8.0</v>
      </c>
      <c r="E13" s="14">
        <v>8.0</v>
      </c>
      <c r="F13" s="14">
        <v>7.0</v>
      </c>
      <c r="G13" s="14">
        <v>8.0</v>
      </c>
      <c r="H13" s="14">
        <v>8.0</v>
      </c>
      <c r="I13" s="28">
        <f>'DIFENSORI - GE'!$D13*'Pesi e Budget Iniziale'!$F$5+'DIFENSORI - GE'!$E13*'Pesi e Budget Iniziale'!$F$6+'Pesi e Budget Iniziale'!$F$7*'DIFENSORI - GE'!F13+'DIFENSORI - GE'!$G13*'Pesi e Budget Iniziale'!$F$8+'Pesi e Budget Iniziale'!$F$9*'DIFENSORI - GE'!$H13+vlookup(B13,SQUADRE!$A$2:$B$21,2,false)*'Pesi e Budget Iniziale'!$F$10+'Pesi e Budget Iniziale'!$F$11*vlookup(B13,'FATTORE CASA'!$A$2:$B$21,2,false)+vlookup(B13,ALLENATORE!$A$2:$B$21,2,false)*'Pesi e Budget Iniziale'!$F$12</f>
        <v>86.11139789</v>
      </c>
      <c r="J13" s="30">
        <f t="shared" si="3"/>
        <v>16.04615358</v>
      </c>
      <c r="K13" s="30">
        <f t="shared" si="1"/>
        <v>16.04615358</v>
      </c>
      <c r="L13" s="28">
        <f>'DIFENSORI - GE'!$D13*'Pesi e Budget Iniziale'!$H$5+'DIFENSORI - GE'!$E13*'Pesi e Budget Iniziale'!$H$6+'Pesi e Budget Iniziale'!$H$7*'DIFENSORI - GE'!F13+'DIFENSORI - GE'!$G13*'Pesi e Budget Iniziale'!$H$8+'Pesi e Budget Iniziale'!$H$9*'DIFENSORI - GE'!$H13+vlookup(B13,SQUADRE!$A$2:$B$21,2,false)*'Pesi e Budget Iniziale'!$H$10+'Pesi e Budget Iniziale'!$H$11*vlookup(B13,'FATTORE CASA'!$A$2:$B$21,2,false)+vlookup(B13,ALLENATORE!$A$2:$B$21,2,false)*'Pesi e Budget Iniziale'!$H$12</f>
        <v>91.83139789</v>
      </c>
      <c r="M13" s="30">
        <f t="shared" si="4"/>
        <v>18.91745492</v>
      </c>
      <c r="N13" s="30">
        <f t="shared" si="2"/>
        <v>18.91745492</v>
      </c>
      <c r="P13" s="51" t="s">
        <v>101</v>
      </c>
      <c r="Q13" s="52">
        <v>73.0</v>
      </c>
    </row>
    <row r="14" ht="12.75" customHeight="1">
      <c r="A14" s="13" t="s">
        <v>109</v>
      </c>
      <c r="B14" s="14" t="s">
        <v>48</v>
      </c>
      <c r="C14" s="14">
        <v>6.0</v>
      </c>
      <c r="D14" s="14">
        <v>7.5</v>
      </c>
      <c r="E14" s="14">
        <v>8.0</v>
      </c>
      <c r="F14" s="14">
        <v>6.5</v>
      </c>
      <c r="G14" s="14">
        <v>6.0</v>
      </c>
      <c r="H14" s="14">
        <v>8.0</v>
      </c>
      <c r="I14" s="28">
        <f>'DIFENSORI - GE'!$D14*'Pesi e Budget Iniziale'!$F$5+'DIFENSORI - GE'!$E14*'Pesi e Budget Iniziale'!$F$6+'Pesi e Budget Iniziale'!$F$7*'DIFENSORI - GE'!F14+'DIFENSORI - GE'!$G14*'Pesi e Budget Iniziale'!$F$8+'Pesi e Budget Iniziale'!$F$9*'DIFENSORI - GE'!$H14+vlookup(B14,SQUADRE!$A$2:$B$21,2,false)*'Pesi e Budget Iniziale'!$F$10+'Pesi e Budget Iniziale'!$F$11*vlookup(B14,'FATTORE CASA'!$A$2:$B$21,2,false)+vlookup(B14,ALLENATORE!$A$2:$B$21,2,false)*'Pesi e Budget Iniziale'!$F$12</f>
        <v>83.13065868</v>
      </c>
      <c r="J14" s="30">
        <f t="shared" si="3"/>
        <v>12.39822835</v>
      </c>
      <c r="K14" s="30">
        <f t="shared" si="1"/>
        <v>12.39822835</v>
      </c>
      <c r="L14" s="28">
        <f>'DIFENSORI - GE'!$D14*'Pesi e Budget Iniziale'!$H$5+'DIFENSORI - GE'!$E14*'Pesi e Budget Iniziale'!$H$6+'Pesi e Budget Iniziale'!$H$7*'DIFENSORI - GE'!F14+'DIFENSORI - GE'!$G14*'Pesi e Budget Iniziale'!$H$8+'Pesi e Budget Iniziale'!$H$9*'DIFENSORI - GE'!$H14+vlookup(B14,SQUADRE!$A$2:$B$21,2,false)*'Pesi e Budget Iniziale'!$H$10+'Pesi e Budget Iniziale'!$H$11*vlookup(B14,'FATTORE CASA'!$A$2:$B$21,2,false)+vlookup(B14,ALLENATORE!$A$2:$B$21,2,false)*'Pesi e Budget Iniziale'!$H$12</f>
        <v>88.85065868</v>
      </c>
      <c r="M14" s="30">
        <f t="shared" si="4"/>
        <v>15.92309412</v>
      </c>
      <c r="N14" s="30">
        <f t="shared" si="2"/>
        <v>15.92309412</v>
      </c>
      <c r="P14" s="51" t="s">
        <v>112</v>
      </c>
      <c r="Q14" s="53">
        <f>'Pesi e Budget Iniziale'!C30</f>
        <v>25</v>
      </c>
    </row>
    <row r="15" ht="12.75" customHeight="1">
      <c r="A15" s="13" t="s">
        <v>113</v>
      </c>
      <c r="B15" s="14" t="s">
        <v>62</v>
      </c>
      <c r="C15" s="14">
        <v>9.0</v>
      </c>
      <c r="D15" s="14">
        <v>7.5</v>
      </c>
      <c r="E15" s="14">
        <v>7.0</v>
      </c>
      <c r="F15" s="14">
        <v>7.0</v>
      </c>
      <c r="G15" s="14">
        <v>7.0</v>
      </c>
      <c r="H15" s="14">
        <v>7.0</v>
      </c>
      <c r="I15" s="28">
        <f>'DIFENSORI - GE'!$D15*'Pesi e Budget Iniziale'!$F$5+'DIFENSORI - GE'!$E15*'Pesi e Budget Iniziale'!$F$6+'Pesi e Budget Iniziale'!$F$7*'DIFENSORI - GE'!F15+'DIFENSORI - GE'!$G15*'Pesi e Budget Iniziale'!$F$8+'Pesi e Budget Iniziale'!$F$9*'DIFENSORI - GE'!$H15+vlookup(B15,SQUADRE!$A$2:$B$21,2,false)*'Pesi e Budget Iniziale'!$F$10+'Pesi e Budget Iniziale'!$F$11*vlookup(B15,'FATTORE CASA'!$A$2:$B$21,2,false)+vlookup(B15,ALLENATORE!$A$2:$B$21,2,false)*'Pesi e Budget Iniziale'!$F$12</f>
        <v>87.48931921</v>
      </c>
      <c r="J15" s="30">
        <f t="shared" si="3"/>
        <v>17.73249833</v>
      </c>
      <c r="K15" s="30">
        <f t="shared" si="1"/>
        <v>17.73249833</v>
      </c>
      <c r="L15" s="28">
        <f>'DIFENSORI - GE'!$D15*'Pesi e Budget Iniziale'!$H$5+'DIFENSORI - GE'!$E15*'Pesi e Budget Iniziale'!$H$6+'Pesi e Budget Iniziale'!$H$7*'DIFENSORI - GE'!F15+'DIFENSORI - GE'!$G15*'Pesi e Budget Iniziale'!$H$8+'Pesi e Budget Iniziale'!$H$9*'DIFENSORI - GE'!$H15+vlookup(B15,SQUADRE!$A$2:$B$21,2,false)*'Pesi e Budget Iniziale'!$H$10+'Pesi e Budget Iniziale'!$H$11*vlookup(B15,'FATTORE CASA'!$A$2:$B$21,2,false)+vlookup(B15,ALLENATORE!$A$2:$B$21,2,false)*'Pesi e Budget Iniziale'!$H$12</f>
        <v>92.49431921</v>
      </c>
      <c r="M15" s="30">
        <f t="shared" si="4"/>
        <v>19.5834057</v>
      </c>
      <c r="N15" s="30">
        <f t="shared" si="2"/>
        <v>19.5834057</v>
      </c>
      <c r="P15" s="21"/>
    </row>
    <row r="16" ht="12.75" customHeight="1">
      <c r="A16" s="13" t="s">
        <v>116</v>
      </c>
      <c r="B16" s="14" t="s">
        <v>40</v>
      </c>
      <c r="C16" s="14">
        <v>9.0</v>
      </c>
      <c r="D16" s="14">
        <v>7.5</v>
      </c>
      <c r="E16" s="14">
        <v>7.0</v>
      </c>
      <c r="F16" s="14">
        <v>6.5</v>
      </c>
      <c r="G16" s="14">
        <v>5.0</v>
      </c>
      <c r="H16" s="14">
        <v>7.0</v>
      </c>
      <c r="I16" s="28">
        <f>'DIFENSORI - GE'!$D16*'Pesi e Budget Iniziale'!$F$5+'DIFENSORI - GE'!$E16*'Pesi e Budget Iniziale'!$F$6+'Pesi e Budget Iniziale'!$F$7*'DIFENSORI - GE'!F16+'DIFENSORI - GE'!$G16*'Pesi e Budget Iniziale'!$F$8+'Pesi e Budget Iniziale'!$F$9*'DIFENSORI - GE'!$H16+vlookup(B16,SQUADRE!$A$2:$B$21,2,false)*'Pesi e Budget Iniziale'!$F$10+'Pesi e Budget Iniziale'!$F$11*vlookup(B16,'FATTORE CASA'!$A$2:$B$21,2,false)+vlookup(B16,ALLENATORE!$A$2:$B$21,2,false)*'Pesi e Budget Iniziale'!$F$12</f>
        <v>79.20008132</v>
      </c>
      <c r="J16" s="30">
        <f t="shared" si="3"/>
        <v>7.58786041</v>
      </c>
      <c r="K16" s="30">
        <f t="shared" si="1"/>
        <v>7.58786041</v>
      </c>
      <c r="L16" s="28">
        <f>'DIFENSORI - GE'!$D16*'Pesi e Budget Iniziale'!$H$5+'DIFENSORI - GE'!$E16*'Pesi e Budget Iniziale'!$H$6+'Pesi e Budget Iniziale'!$H$7*'DIFENSORI - GE'!F16+'DIFENSORI - GE'!$G16*'Pesi e Budget Iniziale'!$H$8+'Pesi e Budget Iniziale'!$H$9*'DIFENSORI - GE'!$H16+vlookup(B16,SQUADRE!$A$2:$B$21,2,false)*'Pesi e Budget Iniziale'!$H$10+'Pesi e Budget Iniziale'!$H$11*vlookup(B16,'FATTORE CASA'!$A$2:$B$21,2,false)+vlookup(B16,ALLENATORE!$A$2:$B$21,2,false)*'Pesi e Budget Iniziale'!$H$12</f>
        <v>84.20508132</v>
      </c>
      <c r="M16" s="30">
        <f t="shared" si="4"/>
        <v>11.25628707</v>
      </c>
      <c r="N16" s="30">
        <f t="shared" si="2"/>
        <v>11.25628707</v>
      </c>
      <c r="P16" s="16"/>
    </row>
    <row r="17" ht="12.75" customHeight="1">
      <c r="A17" s="13" t="s">
        <v>118</v>
      </c>
      <c r="B17" s="14" t="s">
        <v>40</v>
      </c>
      <c r="C17" s="14">
        <v>8.0</v>
      </c>
      <c r="D17" s="14">
        <v>7.5</v>
      </c>
      <c r="E17" s="14">
        <v>7.0</v>
      </c>
      <c r="F17" s="14">
        <v>5.0</v>
      </c>
      <c r="G17" s="14">
        <v>6.5</v>
      </c>
      <c r="H17" s="14">
        <v>7.0</v>
      </c>
      <c r="I17" s="28">
        <f>'DIFENSORI - GE'!$D17*'Pesi e Budget Iniziale'!$F$5+'DIFENSORI - GE'!$E17*'Pesi e Budget Iniziale'!$F$6+'Pesi e Budget Iniziale'!$F$7*'DIFENSORI - GE'!F17+'DIFENSORI - GE'!$G17*'Pesi e Budget Iniziale'!$F$8+'Pesi e Budget Iniziale'!$F$9*'DIFENSORI - GE'!$H17+vlookup(B17,SQUADRE!$A$2:$B$21,2,false)*'Pesi e Budget Iniziale'!$F$10+'Pesi e Budget Iniziale'!$F$11*vlookup(B17,'FATTORE CASA'!$A$2:$B$21,2,false)+vlookup(B17,ALLENATORE!$A$2:$B$21,2,false)*'Pesi e Budget Iniziale'!$F$12</f>
        <v>79.36251632</v>
      </c>
      <c r="J17" s="30">
        <f t="shared" si="3"/>
        <v>7.786653626</v>
      </c>
      <c r="K17" s="30">
        <f t="shared" si="1"/>
        <v>7.786653626</v>
      </c>
      <c r="L17" s="28">
        <f>'DIFENSORI - GE'!$D17*'Pesi e Budget Iniziale'!$H$5+'DIFENSORI - GE'!$E17*'Pesi e Budget Iniziale'!$H$6+'Pesi e Budget Iniziale'!$H$7*'DIFENSORI - GE'!F17+'DIFENSORI - GE'!$G17*'Pesi e Budget Iniziale'!$H$8+'Pesi e Budget Iniziale'!$H$9*'DIFENSORI - GE'!$H17+vlookup(B17,SQUADRE!$A$2:$B$21,2,false)*'Pesi e Budget Iniziale'!$H$10+'Pesi e Budget Iniziale'!$H$11*vlookup(B17,'FATTORE CASA'!$A$2:$B$21,2,false)+vlookup(B17,ALLENATORE!$A$2:$B$21,2,false)*'Pesi e Budget Iniziale'!$H$12</f>
        <v>84.36751632</v>
      </c>
      <c r="M17" s="30">
        <f t="shared" si="4"/>
        <v>11.41946438</v>
      </c>
      <c r="N17" s="30">
        <f t="shared" si="2"/>
        <v>11.41946438</v>
      </c>
      <c r="P17" s="16"/>
    </row>
    <row r="18" ht="12.75" customHeight="1">
      <c r="A18" s="13" t="s">
        <v>120</v>
      </c>
      <c r="B18" s="14" t="s">
        <v>62</v>
      </c>
      <c r="C18" s="14">
        <v>8.0</v>
      </c>
      <c r="D18" s="14">
        <v>7.5</v>
      </c>
      <c r="E18" s="14">
        <v>6.5</v>
      </c>
      <c r="F18" s="14">
        <v>7.0</v>
      </c>
      <c r="G18" s="14">
        <v>7.0</v>
      </c>
      <c r="H18" s="14">
        <v>6.5</v>
      </c>
      <c r="I18" s="28">
        <f>'DIFENSORI - GE'!$D18*'Pesi e Budget Iniziale'!$F$5+'DIFENSORI - GE'!$E18*'Pesi e Budget Iniziale'!$F$6+'Pesi e Budget Iniziale'!$F$7*'DIFENSORI - GE'!F18+'DIFENSORI - GE'!$G18*'Pesi e Budget Iniziale'!$F$8+'Pesi e Budget Iniziale'!$F$9*'DIFENSORI - GE'!$H18+vlookup(B18,SQUADRE!$A$2:$B$21,2,false)*'Pesi e Budget Iniziale'!$F$10+'Pesi e Budget Iniziale'!$F$11*vlookup(B18,'FATTORE CASA'!$A$2:$B$21,2,false)+vlookup(B18,ALLENATORE!$A$2:$B$21,2,false)*'Pesi e Budget Iniziale'!$F$12</f>
        <v>85.70454921</v>
      </c>
      <c r="J18" s="30">
        <f t="shared" si="3"/>
        <v>15.54823898</v>
      </c>
      <c r="K18" s="30">
        <f t="shared" si="1"/>
        <v>15.54823898</v>
      </c>
      <c r="L18" s="28">
        <f>'DIFENSORI - GE'!$D18*'Pesi e Budget Iniziale'!$H$5+'DIFENSORI - GE'!$E18*'Pesi e Budget Iniziale'!$H$6+'Pesi e Budget Iniziale'!$H$7*'DIFENSORI - GE'!F18+'DIFENSORI - GE'!$G18*'Pesi e Budget Iniziale'!$H$8+'Pesi e Budget Iniziale'!$H$9*'DIFENSORI - GE'!$H18+vlookup(B18,SQUADRE!$A$2:$B$21,2,false)*'Pesi e Budget Iniziale'!$H$10+'Pesi e Budget Iniziale'!$H$11*vlookup(B18,'FATTORE CASA'!$A$2:$B$21,2,false)+vlookup(B18,ALLENATORE!$A$2:$B$21,2,false)*'Pesi e Budget Iniziale'!$H$12</f>
        <v>90.35204921</v>
      </c>
      <c r="M18" s="30">
        <f t="shared" si="4"/>
        <v>17.43134581</v>
      </c>
      <c r="N18" s="30">
        <f t="shared" si="2"/>
        <v>17.43134581</v>
      </c>
      <c r="P18" s="57"/>
    </row>
    <row r="19" ht="12.75" customHeight="1">
      <c r="A19" s="13" t="s">
        <v>126</v>
      </c>
      <c r="B19" s="14" t="s">
        <v>48</v>
      </c>
      <c r="C19" s="14">
        <v>6.0</v>
      </c>
      <c r="D19" s="14">
        <v>7.5</v>
      </c>
      <c r="E19" s="14">
        <v>7.0</v>
      </c>
      <c r="F19" s="14">
        <v>6.0</v>
      </c>
      <c r="G19" s="14">
        <v>7.0</v>
      </c>
      <c r="H19" s="14">
        <v>7.0</v>
      </c>
      <c r="I19" s="28">
        <f>'DIFENSORI - GE'!$D19*'Pesi e Budget Iniziale'!$F$5+'DIFENSORI - GE'!$E19*'Pesi e Budget Iniziale'!$F$6+'Pesi e Budget Iniziale'!$F$7*'DIFENSORI - GE'!F19+'DIFENSORI - GE'!$G19*'Pesi e Budget Iniziale'!$F$8+'Pesi e Budget Iniziale'!$F$9*'DIFENSORI - GE'!$H19+vlookup(B19,SQUADRE!$A$2:$B$21,2,false)*'Pesi e Budget Iniziale'!$F$10+'Pesi e Budget Iniziale'!$F$11*vlookup(B19,'FATTORE CASA'!$A$2:$B$21,2,false)+vlookup(B19,ALLENATORE!$A$2:$B$21,2,false)*'Pesi e Budget Iniziale'!$F$12</f>
        <v>80.48190868</v>
      </c>
      <c r="J19" s="30">
        <f t="shared" si="3"/>
        <v>9.156602277</v>
      </c>
      <c r="K19" s="30">
        <f t="shared" si="1"/>
        <v>9.156602277</v>
      </c>
      <c r="L19" s="28">
        <f>'DIFENSORI - GE'!$D19*'Pesi e Budget Iniziale'!$H$5+'DIFENSORI - GE'!$E19*'Pesi e Budget Iniziale'!$H$6+'Pesi e Budget Iniziale'!$H$7*'DIFENSORI - GE'!F19+'DIFENSORI - GE'!$G19*'Pesi e Budget Iniziale'!$H$8+'Pesi e Budget Iniziale'!$H$9*'DIFENSORI - GE'!$H19+vlookup(B19,SQUADRE!$A$2:$B$21,2,false)*'Pesi e Budget Iniziale'!$H$10+'Pesi e Budget Iniziale'!$H$11*vlookup(B19,'FATTORE CASA'!$A$2:$B$21,2,false)+vlookup(B19,ALLENATORE!$A$2:$B$21,2,false)*'Pesi e Budget Iniziale'!$H$12</f>
        <v>85.48690868</v>
      </c>
      <c r="M19" s="30">
        <f t="shared" si="4"/>
        <v>12.54397222</v>
      </c>
      <c r="N19" s="30">
        <f t="shared" si="2"/>
        <v>12.54397222</v>
      </c>
      <c r="P19" s="21"/>
    </row>
    <row r="20" ht="12.75" customHeight="1">
      <c r="A20" s="13" t="s">
        <v>128</v>
      </c>
      <c r="B20" s="14" t="s">
        <v>22</v>
      </c>
      <c r="C20" s="14">
        <v>7.0</v>
      </c>
      <c r="D20" s="14">
        <v>6.0</v>
      </c>
      <c r="E20" s="14">
        <v>7.0</v>
      </c>
      <c r="F20" s="14">
        <v>5.0</v>
      </c>
      <c r="G20" s="14">
        <v>7.0</v>
      </c>
      <c r="H20" s="14">
        <v>5.5</v>
      </c>
      <c r="I20" s="28">
        <f>'DIFENSORI - GE'!$D20*'Pesi e Budget Iniziale'!$F$5+'DIFENSORI - GE'!$E20*'Pesi e Budget Iniziale'!$F$6+'Pesi e Budget Iniziale'!$F$7*'DIFENSORI - GE'!F20+'DIFENSORI - GE'!$G20*'Pesi e Budget Iniziale'!$F$8+'Pesi e Budget Iniziale'!$F$9*'DIFENSORI - GE'!$H20+vlookup(B20,SQUADRE!$A$2:$B$21,2,false)*'Pesi e Budget Iniziale'!$F$10+'Pesi e Budget Iniziale'!$F$11*vlookup(B20,'FATTORE CASA'!$A$2:$B$21,2,false)+vlookup(B20,ALLENATORE!$A$2:$B$21,2,false)*'Pesi e Budget Iniziale'!$F$12</f>
        <v>79.50883816</v>
      </c>
      <c r="J20" s="30">
        <f t="shared" si="3"/>
        <v>7.965727037</v>
      </c>
      <c r="K20" s="30">
        <f t="shared" si="1"/>
        <v>7.965727037</v>
      </c>
      <c r="L20" s="28">
        <f>'DIFENSORI - GE'!$D20*'Pesi e Budget Iniziale'!$H$5+'DIFENSORI - GE'!$E20*'Pesi e Budget Iniziale'!$H$6+'Pesi e Budget Iniziale'!$H$7*'DIFENSORI - GE'!F20+'DIFENSORI - GE'!$G20*'Pesi e Budget Iniziale'!$H$8+'Pesi e Budget Iniziale'!$H$9*'DIFENSORI - GE'!$H20+vlookup(B20,SQUADRE!$A$2:$B$21,2,false)*'Pesi e Budget Iniziale'!$H$10+'Pesi e Budget Iniziale'!$H$11*vlookup(B20,'FATTORE CASA'!$A$2:$B$21,2,false)+vlookup(B20,ALLENATORE!$A$2:$B$21,2,false)*'Pesi e Budget Iniziale'!$H$12</f>
        <v>84.51383816</v>
      </c>
      <c r="M20" s="30">
        <f t="shared" si="4"/>
        <v>11.56645489</v>
      </c>
      <c r="N20" s="30">
        <f t="shared" si="2"/>
        <v>11.56645489</v>
      </c>
      <c r="P20" s="21"/>
    </row>
    <row r="21" ht="12.75" customHeight="1">
      <c r="A21" s="13" t="s">
        <v>132</v>
      </c>
      <c r="B21" s="14" t="s">
        <v>77</v>
      </c>
      <c r="C21" s="14">
        <v>9.0</v>
      </c>
      <c r="D21" s="14">
        <v>9.0</v>
      </c>
      <c r="E21" s="14">
        <v>7.0</v>
      </c>
      <c r="F21" s="14">
        <v>6.5</v>
      </c>
      <c r="G21" s="14">
        <v>6.5</v>
      </c>
      <c r="H21" s="14">
        <v>7.5</v>
      </c>
      <c r="I21" s="28">
        <f>'DIFENSORI - GE'!$D21*'Pesi e Budget Iniziale'!$F$5+'DIFENSORI - GE'!$E21*'Pesi e Budget Iniziale'!$F$6+'Pesi e Budget Iniziale'!$F$7*'DIFENSORI - GE'!F21+'DIFENSORI - GE'!$G21*'Pesi e Budget Iniziale'!$F$8+'Pesi e Budget Iniziale'!$F$9*'DIFENSORI - GE'!$H21+vlookup(B21,SQUADRE!$A$2:$B$21,2,false)*'Pesi e Budget Iniziale'!$F$10+'Pesi e Budget Iniziale'!$F$11*vlookup(B21,'FATTORE CASA'!$A$2:$B$21,2,false)+vlookup(B21,ALLENATORE!$A$2:$B$21,2,false)*'Pesi e Budget Iniziale'!$F$12</f>
        <v>81.37752316</v>
      </c>
      <c r="J21" s="30">
        <f t="shared" si="3"/>
        <v>10.25268429</v>
      </c>
      <c r="K21" s="30">
        <f t="shared" si="1"/>
        <v>10.25268429</v>
      </c>
      <c r="L21" s="28">
        <f>'DIFENSORI - GE'!$D21*'Pesi e Budget Iniziale'!$H$5+'DIFENSORI - GE'!$E21*'Pesi e Budget Iniziale'!$H$6+'Pesi e Budget Iniziale'!$H$7*'DIFENSORI - GE'!F21+'DIFENSORI - GE'!$G21*'Pesi e Budget Iniziale'!$H$8+'Pesi e Budget Iniziale'!$H$9*'DIFENSORI - GE'!$H21+vlookup(B21,SQUADRE!$A$2:$B$21,2,false)*'Pesi e Budget Iniziale'!$H$10+'Pesi e Budget Iniziale'!$H$11*vlookup(B21,'FATTORE CASA'!$A$2:$B$21,2,false)+vlookup(B21,ALLENATORE!$A$2:$B$21,2,false)*'Pesi e Budget Iniziale'!$H$12</f>
        <v>86.38252316</v>
      </c>
      <c r="M21" s="30">
        <f t="shared" si="4"/>
        <v>13.44367954</v>
      </c>
      <c r="N21" s="30">
        <f t="shared" si="2"/>
        <v>13.44367954</v>
      </c>
      <c r="P21" s="21"/>
    </row>
    <row r="22" ht="12.75" customHeight="1">
      <c r="A22" s="13" t="s">
        <v>136</v>
      </c>
      <c r="B22" s="14" t="s">
        <v>90</v>
      </c>
      <c r="C22" s="14">
        <v>8.0</v>
      </c>
      <c r="D22" s="14">
        <v>8.0</v>
      </c>
      <c r="E22" s="14">
        <v>7.0</v>
      </c>
      <c r="F22" s="14">
        <v>8.0</v>
      </c>
      <c r="G22" s="14">
        <v>6.0</v>
      </c>
      <c r="H22" s="14">
        <v>7.0</v>
      </c>
      <c r="I22" s="28">
        <f>'DIFENSORI - GE'!$D22*'Pesi e Budget Iniziale'!$F$5+'DIFENSORI - GE'!$E22*'Pesi e Budget Iniziale'!$F$6+'Pesi e Budget Iniziale'!$F$7*'DIFENSORI - GE'!F22+'DIFENSORI - GE'!$G22*'Pesi e Budget Iniziale'!$F$8+'Pesi e Budget Iniziale'!$F$9*'DIFENSORI - GE'!$H22+vlookup(B22,SQUADRE!$A$2:$B$21,2,false)*'Pesi e Budget Iniziale'!$F$10+'Pesi e Budget Iniziale'!$F$11*vlookup(B22,'FATTORE CASA'!$A$2:$B$21,2,false)+vlookup(B22,ALLENATORE!$A$2:$B$21,2,false)*'Pesi e Budget Iniziale'!$F$12</f>
        <v>81.98358316</v>
      </c>
      <c r="J22" s="30">
        <f t="shared" si="3"/>
        <v>10.99440016</v>
      </c>
      <c r="K22" s="30">
        <f t="shared" si="1"/>
        <v>10.99440016</v>
      </c>
      <c r="L22" s="28">
        <f>'DIFENSORI - GE'!$D22*'Pesi e Budget Iniziale'!$H$5+'DIFENSORI - GE'!$E22*'Pesi e Budget Iniziale'!$H$6+'Pesi e Budget Iniziale'!$H$7*'DIFENSORI - GE'!F22+'DIFENSORI - GE'!$G22*'Pesi e Budget Iniziale'!$H$8+'Pesi e Budget Iniziale'!$H$9*'DIFENSORI - GE'!$H22+vlookup(B22,SQUADRE!$A$2:$B$21,2,false)*'Pesi e Budget Iniziale'!$H$10+'Pesi e Budget Iniziale'!$H$11*vlookup(B22,'FATTORE CASA'!$A$2:$B$21,2,false)+vlookup(B22,ALLENATORE!$A$2:$B$21,2,false)*'Pesi e Budget Iniziale'!$H$12</f>
        <v>86.98858316</v>
      </c>
      <c r="M22" s="30">
        <f t="shared" si="4"/>
        <v>14.05250915</v>
      </c>
      <c r="N22" s="30">
        <f t="shared" si="2"/>
        <v>14.05250915</v>
      </c>
      <c r="P22" s="16"/>
    </row>
    <row r="23" ht="12.75" customHeight="1">
      <c r="A23" s="13" t="s">
        <v>139</v>
      </c>
      <c r="B23" s="14" t="s">
        <v>77</v>
      </c>
      <c r="C23" s="14">
        <v>8.0</v>
      </c>
      <c r="D23" s="14">
        <v>8.0</v>
      </c>
      <c r="E23" s="14">
        <v>7.0</v>
      </c>
      <c r="F23" s="14">
        <v>7.0</v>
      </c>
      <c r="G23" s="14">
        <v>6.5</v>
      </c>
      <c r="H23" s="14">
        <v>7.5</v>
      </c>
      <c r="I23" s="28">
        <f>'DIFENSORI - GE'!$D23*'Pesi e Budget Iniziale'!$F$5+'DIFENSORI - GE'!$E23*'Pesi e Budget Iniziale'!$F$6+'Pesi e Budget Iniziale'!$F$7*'DIFENSORI - GE'!F23+'DIFENSORI - GE'!$G23*'Pesi e Budget Iniziale'!$F$8+'Pesi e Budget Iniziale'!$F$9*'DIFENSORI - GE'!$H23+vlookup(B23,SQUADRE!$A$2:$B$21,2,false)*'Pesi e Budget Iniziale'!$F$10+'Pesi e Budget Iniziale'!$F$11*vlookup(B23,'FATTORE CASA'!$A$2:$B$21,2,false)+vlookup(B23,ALLENATORE!$A$2:$B$21,2,false)*'Pesi e Budget Iniziale'!$F$12</f>
        <v>80.45127316</v>
      </c>
      <c r="J23" s="30">
        <f t="shared" si="3"/>
        <v>9.119109527</v>
      </c>
      <c r="K23" s="30">
        <f t="shared" si="1"/>
        <v>9.119109527</v>
      </c>
      <c r="L23" s="28">
        <f>'DIFENSORI - GE'!$D23*'Pesi e Budget Iniziale'!$H$5+'DIFENSORI - GE'!$E23*'Pesi e Budget Iniziale'!$H$6+'Pesi e Budget Iniziale'!$H$7*'DIFENSORI - GE'!F23+'DIFENSORI - GE'!$G23*'Pesi e Budget Iniziale'!$H$8+'Pesi e Budget Iniziale'!$H$9*'DIFENSORI - GE'!$H23+vlookup(B23,SQUADRE!$A$2:$B$21,2,false)*'Pesi e Budget Iniziale'!$H$10+'Pesi e Budget Iniziale'!$H$11*vlookup(B23,'FATTORE CASA'!$A$2:$B$21,2,false)+vlookup(B23,ALLENATORE!$A$2:$B$21,2,false)*'Pesi e Budget Iniziale'!$H$12</f>
        <v>85.45627316</v>
      </c>
      <c r="M23" s="30">
        <f t="shared" si="4"/>
        <v>12.5131967</v>
      </c>
      <c r="N23" s="30">
        <f t="shared" si="2"/>
        <v>12.5131967</v>
      </c>
      <c r="P23" s="21"/>
    </row>
    <row r="24" ht="12.75" customHeight="1">
      <c r="A24" s="13" t="s">
        <v>141</v>
      </c>
      <c r="B24" s="14" t="s">
        <v>22</v>
      </c>
      <c r="C24" s="14">
        <v>7.0</v>
      </c>
      <c r="D24" s="14">
        <v>5.0</v>
      </c>
      <c r="E24" s="14">
        <v>7.0</v>
      </c>
      <c r="F24" s="14">
        <v>6.0</v>
      </c>
      <c r="G24" s="14">
        <v>6.5</v>
      </c>
      <c r="H24" s="14">
        <v>5.5</v>
      </c>
      <c r="I24" s="28">
        <f>'DIFENSORI - GE'!$D24*'Pesi e Budget Iniziale'!$F$5+'DIFENSORI - GE'!$E24*'Pesi e Budget Iniziale'!$F$6+'Pesi e Budget Iniziale'!$F$7*'DIFENSORI - GE'!F24+'DIFENSORI - GE'!$G24*'Pesi e Budget Iniziale'!$F$8+'Pesi e Budget Iniziale'!$F$9*'DIFENSORI - GE'!$H24+vlookup(B24,SQUADRE!$A$2:$B$21,2,false)*'Pesi e Budget Iniziale'!$F$10+'Pesi e Budget Iniziale'!$F$11*vlookup(B24,'FATTORE CASA'!$A$2:$B$21,2,false)+vlookup(B24,ALLENATORE!$A$2:$B$21,2,false)*'Pesi e Budget Iniziale'!$F$12</f>
        <v>78.52844316</v>
      </c>
      <c r="J24" s="30">
        <f t="shared" si="3"/>
        <v>6.76588787</v>
      </c>
      <c r="K24" s="30">
        <f t="shared" si="1"/>
        <v>6.76588787</v>
      </c>
      <c r="L24" s="28">
        <f>'DIFENSORI - GE'!$D24*'Pesi e Budget Iniziale'!$H$5+'DIFENSORI - GE'!$E24*'Pesi e Budget Iniziale'!$H$6+'Pesi e Budget Iniziale'!$H$7*'DIFENSORI - GE'!F24+'DIFENSORI - GE'!$G24*'Pesi e Budget Iniziale'!$H$8+'Pesi e Budget Iniziale'!$H$9*'DIFENSORI - GE'!$H24+vlookup(B24,SQUADRE!$A$2:$B$21,2,false)*'Pesi e Budget Iniziale'!$H$10+'Pesi e Budget Iniziale'!$H$11*vlookup(B24,'FATTORE CASA'!$A$2:$B$21,2,false)+vlookup(B24,ALLENATORE!$A$2:$B$21,2,false)*'Pesi e Budget Iniziale'!$H$12</f>
        <v>83.53344316</v>
      </c>
      <c r="M24" s="30">
        <f t="shared" si="4"/>
        <v>10.58157962</v>
      </c>
      <c r="N24" s="30">
        <f t="shared" si="2"/>
        <v>10.58157962</v>
      </c>
      <c r="P24" s="21"/>
    </row>
    <row r="25" ht="12.75" customHeight="1">
      <c r="A25" s="13" t="s">
        <v>144</v>
      </c>
      <c r="B25" s="14" t="s">
        <v>70</v>
      </c>
      <c r="C25" s="14">
        <v>8.0</v>
      </c>
      <c r="D25" s="14">
        <v>7.0</v>
      </c>
      <c r="E25" s="14">
        <v>7.0</v>
      </c>
      <c r="F25" s="14">
        <v>7.0</v>
      </c>
      <c r="G25" s="14">
        <v>8.0</v>
      </c>
      <c r="H25" s="14">
        <v>7.0</v>
      </c>
      <c r="I25" s="28">
        <f>'DIFENSORI - GE'!$D25*'Pesi e Budget Iniziale'!$F$5+'DIFENSORI - GE'!$E25*'Pesi e Budget Iniziale'!$F$6+'Pesi e Budget Iniziale'!$F$7*'DIFENSORI - GE'!F25+'DIFENSORI - GE'!$G25*'Pesi e Budget Iniziale'!$F$8+'Pesi e Budget Iniziale'!$F$9*'DIFENSORI - GE'!$H25+vlookup(B25,SQUADRE!$A$2:$B$21,2,false)*'Pesi e Budget Iniziale'!$F$10+'Pesi e Budget Iniziale'!$F$11*vlookup(B25,'FATTORE CASA'!$A$2:$B$21,2,false)+vlookup(B25,ALLENATORE!$A$2:$B$21,2,false)*'Pesi e Budget Iniziale'!$F$12</f>
        <v>80.80310789</v>
      </c>
      <c r="J25" s="30">
        <f t="shared" si="3"/>
        <v>9.549696278</v>
      </c>
      <c r="K25" s="30">
        <f t="shared" si="1"/>
        <v>9.549696278</v>
      </c>
      <c r="L25" s="28">
        <f>'DIFENSORI - GE'!$D25*'Pesi e Budget Iniziale'!$H$5+'DIFENSORI - GE'!$E25*'Pesi e Budget Iniziale'!$H$6+'Pesi e Budget Iniziale'!$H$7*'DIFENSORI - GE'!F25+'DIFENSORI - GE'!$G25*'Pesi e Budget Iniziale'!$H$8+'Pesi e Budget Iniziale'!$H$9*'DIFENSORI - GE'!$H25+vlookup(B25,SQUADRE!$A$2:$B$21,2,false)*'Pesi e Budget Iniziale'!$H$10+'Pesi e Budget Iniziale'!$H$11*vlookup(B25,'FATTORE CASA'!$A$2:$B$21,2,false)+vlookup(B25,ALLENATORE!$A$2:$B$21,2,false)*'Pesi e Budget Iniziale'!$H$12</f>
        <v>85.80810789</v>
      </c>
      <c r="M25" s="30">
        <f t="shared" si="4"/>
        <v>12.86663927</v>
      </c>
      <c r="N25" s="30">
        <f t="shared" si="2"/>
        <v>12.86663927</v>
      </c>
      <c r="P25" s="21"/>
    </row>
    <row r="26" ht="12.75" customHeight="1">
      <c r="A26" s="13" t="s">
        <v>148</v>
      </c>
      <c r="B26" s="14" t="s">
        <v>40</v>
      </c>
      <c r="C26" s="14">
        <v>7.0</v>
      </c>
      <c r="D26" s="14">
        <v>7.0</v>
      </c>
      <c r="E26" s="14">
        <v>6.0</v>
      </c>
      <c r="F26" s="14">
        <v>6.0</v>
      </c>
      <c r="G26" s="14">
        <v>6.0</v>
      </c>
      <c r="H26" s="14">
        <v>6.5</v>
      </c>
      <c r="I26" s="28">
        <f>'DIFENSORI - GE'!$D26*'Pesi e Budget Iniziale'!$F$5+'DIFENSORI - GE'!$E26*'Pesi e Budget Iniziale'!$F$6+'Pesi e Budget Iniziale'!$F$7*'DIFENSORI - GE'!F26+'DIFENSORI - GE'!$G26*'Pesi e Budget Iniziale'!$F$8+'Pesi e Budget Iniziale'!$F$9*'DIFENSORI - GE'!$H26+vlookup(B26,SQUADRE!$A$2:$B$21,2,false)*'Pesi e Budget Iniziale'!$F$10+'Pesi e Budget Iniziale'!$F$11*vlookup(B26,'FATTORE CASA'!$A$2:$B$21,2,false)+vlookup(B26,ALLENATORE!$A$2:$B$21,2,false)*'Pesi e Budget Iniziale'!$F$12</f>
        <v>76.54860132</v>
      </c>
      <c r="J26" s="30">
        <f t="shared" si="3"/>
        <v>4.342893272</v>
      </c>
      <c r="K26" s="30">
        <f t="shared" si="1"/>
        <v>4.342893272</v>
      </c>
      <c r="L26" s="28">
        <f>'DIFENSORI - GE'!$D26*'Pesi e Budget Iniziale'!$H$5+'DIFENSORI - GE'!$E26*'Pesi e Budget Iniziale'!$H$6+'Pesi e Budget Iniziale'!$H$7*'DIFENSORI - GE'!F26+'DIFENSORI - GE'!$G26*'Pesi e Budget Iniziale'!$H$8+'Pesi e Budget Iniziale'!$H$9*'DIFENSORI - GE'!$H26+vlookup(B26,SQUADRE!$A$2:$B$21,2,false)*'Pesi e Budget Iniziale'!$H$10+'Pesi e Budget Iniziale'!$H$11*vlookup(B26,'FATTORE CASA'!$A$2:$B$21,2,false)+vlookup(B26,ALLENATORE!$A$2:$B$21,2,false)*'Pesi e Budget Iniziale'!$H$12</f>
        <v>80.83860132</v>
      </c>
      <c r="M26" s="30">
        <f t="shared" si="4"/>
        <v>7.874422698</v>
      </c>
      <c r="N26" s="30">
        <f t="shared" si="2"/>
        <v>7.874422698</v>
      </c>
      <c r="P26" s="21"/>
    </row>
    <row r="27" ht="12.75" customHeight="1">
      <c r="A27" s="13" t="s">
        <v>151</v>
      </c>
      <c r="B27" s="14" t="s">
        <v>90</v>
      </c>
      <c r="C27" s="14">
        <v>8.0</v>
      </c>
      <c r="D27" s="14">
        <v>8.0</v>
      </c>
      <c r="E27" s="14">
        <v>7.5</v>
      </c>
      <c r="F27" s="14">
        <v>7.0</v>
      </c>
      <c r="G27" s="14">
        <v>6.0</v>
      </c>
      <c r="H27" s="14">
        <v>7.0</v>
      </c>
      <c r="I27" s="28">
        <f>'DIFENSORI - GE'!$D27*'Pesi e Budget Iniziale'!$F$5+'DIFENSORI - GE'!$E27*'Pesi e Budget Iniziale'!$F$6+'Pesi e Budget Iniziale'!$F$7*'DIFENSORI - GE'!F27+'DIFENSORI - GE'!$G27*'Pesi e Budget Iniziale'!$F$8+'Pesi e Budget Iniziale'!$F$9*'DIFENSORI - GE'!$H27+vlookup(B27,SQUADRE!$A$2:$B$21,2,false)*'Pesi e Budget Iniziale'!$F$10+'Pesi e Budget Iniziale'!$F$11*vlookup(B27,'FATTORE CASA'!$A$2:$B$21,2,false)+vlookup(B27,ALLENATORE!$A$2:$B$21,2,false)*'Pesi e Budget Iniziale'!$F$12</f>
        <v>81.27670816</v>
      </c>
      <c r="J27" s="30">
        <f t="shared" si="3"/>
        <v>10.12930363</v>
      </c>
      <c r="K27" s="30">
        <f t="shared" si="1"/>
        <v>10.12930363</v>
      </c>
      <c r="L27" s="28">
        <f>'DIFENSORI - GE'!$D27*'Pesi e Budget Iniziale'!$H$5+'DIFENSORI - GE'!$E27*'Pesi e Budget Iniziale'!$H$6+'Pesi e Budget Iniziale'!$H$7*'DIFENSORI - GE'!F27+'DIFENSORI - GE'!$G27*'Pesi e Budget Iniziale'!$H$8+'Pesi e Budget Iniziale'!$H$9*'DIFENSORI - GE'!$H27+vlookup(B27,SQUADRE!$A$2:$B$21,2,false)*'Pesi e Budget Iniziale'!$H$10+'Pesi e Budget Iniziale'!$H$11*vlookup(B27,'FATTORE CASA'!$A$2:$B$21,2,false)+vlookup(B27,ALLENATORE!$A$2:$B$21,2,false)*'Pesi e Budget Iniziale'!$H$12</f>
        <v>86.63920816</v>
      </c>
      <c r="M27" s="30">
        <f t="shared" si="4"/>
        <v>13.70153755</v>
      </c>
      <c r="N27" s="30">
        <f t="shared" si="2"/>
        <v>13.70153755</v>
      </c>
      <c r="P27" s="21"/>
    </row>
    <row r="28" ht="12.75" customHeight="1">
      <c r="A28" s="13" t="s">
        <v>154</v>
      </c>
      <c r="B28" s="14" t="s">
        <v>87</v>
      </c>
      <c r="C28" s="14">
        <v>8.0</v>
      </c>
      <c r="D28" s="14">
        <v>8.5</v>
      </c>
      <c r="E28" s="14">
        <v>6.0</v>
      </c>
      <c r="F28" s="14">
        <v>7.5</v>
      </c>
      <c r="G28" s="14">
        <v>8.0</v>
      </c>
      <c r="H28" s="14">
        <v>7.5</v>
      </c>
      <c r="I28" s="28">
        <f>'DIFENSORI - GE'!$D28*'Pesi e Budget Iniziale'!$F$5+'DIFENSORI - GE'!$E28*'Pesi e Budget Iniziale'!$F$6+'Pesi e Budget Iniziale'!$F$7*'DIFENSORI - GE'!F28+'DIFENSORI - GE'!$G28*'Pesi e Budget Iniziale'!$F$8+'Pesi e Budget Iniziale'!$F$9*'DIFENSORI - GE'!$H28+vlookup(B28,SQUADRE!$A$2:$B$21,2,false)*'Pesi e Budget Iniziale'!$F$10+'Pesi e Budget Iniziale'!$F$11*vlookup(B28,'FATTORE CASA'!$A$2:$B$21,2,false)+vlookup(B28,ALLENATORE!$A$2:$B$21,2,false)*'Pesi e Budget Iniziale'!$F$12</f>
        <v>88.28198053</v>
      </c>
      <c r="J28" s="30">
        <f t="shared" si="3"/>
        <v>18.70258294</v>
      </c>
      <c r="K28" s="30">
        <f t="shared" si="1"/>
        <v>18.70258294</v>
      </c>
      <c r="L28" s="28">
        <f>'DIFENSORI - GE'!$D28*'Pesi e Budget Iniziale'!$H$5+'DIFENSORI - GE'!$E28*'Pesi e Budget Iniziale'!$H$6+'Pesi e Budget Iniziale'!$H$7*'DIFENSORI - GE'!F28+'DIFENSORI - GE'!$G28*'Pesi e Budget Iniziale'!$H$8+'Pesi e Budget Iniziale'!$H$9*'DIFENSORI - GE'!$H28+vlookup(B28,SQUADRE!$A$2:$B$21,2,false)*'Pesi e Budget Iniziale'!$H$10+'Pesi e Budget Iniziale'!$H$11*vlookup(B28,'FATTORE CASA'!$A$2:$B$21,2,false)+vlookup(B28,ALLENATORE!$A$2:$B$21,2,false)*'Pesi e Budget Iniziale'!$H$12</f>
        <v>92.57198053</v>
      </c>
      <c r="M28" s="30">
        <f t="shared" si="4"/>
        <v>19.66142192</v>
      </c>
      <c r="N28" s="30">
        <f t="shared" si="2"/>
        <v>19.66142192</v>
      </c>
      <c r="P28" s="21"/>
    </row>
    <row r="29" ht="12.75" customHeight="1">
      <c r="A29" s="13" t="s">
        <v>157</v>
      </c>
      <c r="B29" s="14" t="s">
        <v>87</v>
      </c>
      <c r="C29" s="14">
        <v>8.0</v>
      </c>
      <c r="D29" s="14">
        <v>8.5</v>
      </c>
      <c r="E29" s="14">
        <v>7.0</v>
      </c>
      <c r="F29" s="14">
        <v>7.0</v>
      </c>
      <c r="G29" s="14">
        <v>7.5</v>
      </c>
      <c r="H29" s="14">
        <v>7.5</v>
      </c>
      <c r="I29" s="28">
        <f>'DIFENSORI - GE'!$D29*'Pesi e Budget Iniziale'!$F$5+'DIFENSORI - GE'!$E29*'Pesi e Budget Iniziale'!$F$6+'Pesi e Budget Iniziale'!$F$7*'DIFENSORI - GE'!F29+'DIFENSORI - GE'!$G29*'Pesi e Budget Iniziale'!$F$8+'Pesi e Budget Iniziale'!$F$9*'DIFENSORI - GE'!$H29+vlookup(B29,SQUADRE!$A$2:$B$21,2,false)*'Pesi e Budget Iniziale'!$F$10+'Pesi e Budget Iniziale'!$F$11*vlookup(B29,'FATTORE CASA'!$A$2:$B$21,2,false)+vlookup(B29,ALLENATORE!$A$2:$B$21,2,false)*'Pesi e Budget Iniziale'!$F$12</f>
        <v>88.43908553</v>
      </c>
      <c r="J29" s="30">
        <f t="shared" si="3"/>
        <v>18.89485313</v>
      </c>
      <c r="K29" s="30">
        <f t="shared" si="1"/>
        <v>18.89485313</v>
      </c>
      <c r="L29" s="28">
        <f>'DIFENSORI - GE'!$D29*'Pesi e Budget Iniziale'!$H$5+'DIFENSORI - GE'!$E29*'Pesi e Budget Iniziale'!$H$6+'Pesi e Budget Iniziale'!$H$7*'DIFENSORI - GE'!F29+'DIFENSORI - GE'!$G29*'Pesi e Budget Iniziale'!$H$8+'Pesi e Budget Iniziale'!$H$9*'DIFENSORI - GE'!$H29+vlookup(B29,SQUADRE!$A$2:$B$21,2,false)*'Pesi e Budget Iniziale'!$H$10+'Pesi e Budget Iniziale'!$H$11*vlookup(B29,'FATTORE CASA'!$A$2:$B$21,2,false)+vlookup(B29,ALLENATORE!$A$2:$B$21,2,false)*'Pesi e Budget Iniziale'!$H$12</f>
        <v>93.44408553</v>
      </c>
      <c r="M29" s="30">
        <f t="shared" si="4"/>
        <v>20.53751232</v>
      </c>
      <c r="N29" s="30">
        <f t="shared" si="2"/>
        <v>20.53751232</v>
      </c>
      <c r="P29" s="21"/>
    </row>
    <row r="30" ht="12.75" customHeight="1">
      <c r="A30" s="13" t="s">
        <v>160</v>
      </c>
      <c r="B30" s="14" t="s">
        <v>62</v>
      </c>
      <c r="C30" s="14">
        <v>8.0</v>
      </c>
      <c r="D30" s="14">
        <v>6.0</v>
      </c>
      <c r="E30" s="14">
        <v>6.0</v>
      </c>
      <c r="F30" s="14">
        <v>7.0</v>
      </c>
      <c r="G30" s="14">
        <v>7.0</v>
      </c>
      <c r="H30" s="14">
        <v>6.5</v>
      </c>
      <c r="I30" s="28">
        <f>'DIFENSORI - GE'!$D30*'Pesi e Budget Iniziale'!$F$5+'DIFENSORI - GE'!$E30*'Pesi e Budget Iniziale'!$F$6+'Pesi e Budget Iniziale'!$F$7*'DIFENSORI - GE'!F30+'DIFENSORI - GE'!$G30*'Pesi e Budget Iniziale'!$F$8+'Pesi e Budget Iniziale'!$F$9*'DIFENSORI - GE'!$H30+vlookup(B30,SQUADRE!$A$2:$B$21,2,false)*'Pesi e Budget Iniziale'!$F$10+'Pesi e Budget Iniziale'!$F$11*vlookup(B30,'FATTORE CASA'!$A$2:$B$21,2,false)+vlookup(B30,ALLENATORE!$A$2:$B$21,2,false)*'Pesi e Budget Iniziale'!$F$12</f>
        <v>82.17829921</v>
      </c>
      <c r="J30" s="30">
        <f t="shared" si="3"/>
        <v>11.23269997</v>
      </c>
      <c r="K30" s="30">
        <f t="shared" si="1"/>
        <v>11.23269997</v>
      </c>
      <c r="L30" s="28">
        <f>'DIFENSORI - GE'!$D30*'Pesi e Budget Iniziale'!$H$5+'DIFENSORI - GE'!$E30*'Pesi e Budget Iniziale'!$H$6+'Pesi e Budget Iniziale'!$H$7*'DIFENSORI - GE'!F30+'DIFENSORI - GE'!$G30*'Pesi e Budget Iniziale'!$H$8+'Pesi e Budget Iniziale'!$H$9*'DIFENSORI - GE'!$H30+vlookup(B30,SQUADRE!$A$2:$B$21,2,false)*'Pesi e Budget Iniziale'!$H$10+'Pesi e Budget Iniziale'!$H$11*vlookup(B30,'FATTORE CASA'!$A$2:$B$21,2,false)+vlookup(B30,ALLENATORE!$A$2:$B$21,2,false)*'Pesi e Budget Iniziale'!$H$12</f>
        <v>86.46829921</v>
      </c>
      <c r="M30" s="30">
        <f t="shared" si="4"/>
        <v>13.52984758</v>
      </c>
      <c r="N30" s="30">
        <f t="shared" si="2"/>
        <v>13.52984758</v>
      </c>
      <c r="P30" s="21"/>
    </row>
    <row r="31" ht="12.75" customHeight="1">
      <c r="A31" s="13" t="s">
        <v>163</v>
      </c>
      <c r="B31" s="14" t="s">
        <v>96</v>
      </c>
      <c r="C31" s="14">
        <v>8.0</v>
      </c>
      <c r="D31" s="14">
        <v>9.0</v>
      </c>
      <c r="E31" s="14">
        <v>7.5</v>
      </c>
      <c r="F31" s="14">
        <v>7.0</v>
      </c>
      <c r="G31" s="14">
        <v>5.5</v>
      </c>
      <c r="H31" s="14">
        <v>8.0</v>
      </c>
      <c r="I31" s="28">
        <f>'DIFENSORI - GE'!$D31*'Pesi e Budget Iniziale'!$F$5+'DIFENSORI - GE'!$E31*'Pesi e Budget Iniziale'!$F$6+'Pesi e Budget Iniziale'!$F$7*'DIFENSORI - GE'!F31+'DIFENSORI - GE'!$G31*'Pesi e Budget Iniziale'!$F$8+'Pesi e Budget Iniziale'!$F$9*'DIFENSORI - GE'!$H31+vlookup(B31,SQUADRE!$A$2:$B$21,2,false)*'Pesi e Budget Iniziale'!$F$10+'Pesi e Budget Iniziale'!$F$11*vlookup(B31,'FATTORE CASA'!$A$2:$B$21,2,false)+vlookup(B31,ALLENATORE!$A$2:$B$21,2,false)*'Pesi e Budget Iniziale'!$F$12</f>
        <v>86.92506105</v>
      </c>
      <c r="J31" s="30">
        <f t="shared" si="3"/>
        <v>17.04194092</v>
      </c>
      <c r="K31" s="30">
        <f t="shared" si="1"/>
        <v>17.04194092</v>
      </c>
      <c r="L31" s="28">
        <f>'DIFENSORI - GE'!$D31*'Pesi e Budget Iniziale'!$H$5+'DIFENSORI - GE'!$E31*'Pesi e Budget Iniziale'!$H$6+'Pesi e Budget Iniziale'!$H$7*'DIFENSORI - GE'!F31+'DIFENSORI - GE'!$G31*'Pesi e Budget Iniziale'!$H$8+'Pesi e Budget Iniziale'!$H$9*'DIFENSORI - GE'!$H31+vlookup(B31,SQUADRE!$A$2:$B$21,2,false)*'Pesi e Budget Iniziale'!$H$10+'Pesi e Budget Iniziale'!$H$11*vlookup(B31,'FATTORE CASA'!$A$2:$B$21,2,false)+vlookup(B31,ALLENATORE!$A$2:$B$21,2,false)*'Pesi e Budget Iniziale'!$H$12</f>
        <v>92.28756105</v>
      </c>
      <c r="M31" s="30">
        <f t="shared" si="4"/>
        <v>19.37570268</v>
      </c>
      <c r="N31" s="30">
        <f t="shared" si="2"/>
        <v>19.37570268</v>
      </c>
      <c r="P31" s="21"/>
    </row>
    <row r="32" ht="12.75" customHeight="1">
      <c r="A32" s="13" t="s">
        <v>166</v>
      </c>
      <c r="B32" s="14" t="s">
        <v>90</v>
      </c>
      <c r="C32" s="14">
        <v>8.0</v>
      </c>
      <c r="D32" s="14">
        <v>7.5</v>
      </c>
      <c r="E32" s="14">
        <v>7.0</v>
      </c>
      <c r="F32" s="14">
        <v>7.0</v>
      </c>
      <c r="G32" s="14">
        <v>6.0</v>
      </c>
      <c r="H32" s="14">
        <v>7.0</v>
      </c>
      <c r="I32" s="28">
        <f>'DIFENSORI - GE'!$D32*'Pesi e Budget Iniziale'!$F$5+'DIFENSORI - GE'!$E32*'Pesi e Budget Iniziale'!$F$6+'Pesi e Budget Iniziale'!$F$7*'DIFENSORI - GE'!F32+'DIFENSORI - GE'!$G32*'Pesi e Budget Iniziale'!$F$8+'Pesi e Budget Iniziale'!$F$9*'DIFENSORI - GE'!$H32+vlookup(B32,SQUADRE!$A$2:$B$21,2,false)*'Pesi e Budget Iniziale'!$F$10+'Pesi e Budget Iniziale'!$F$11*vlookup(B32,'FATTORE CASA'!$A$2:$B$21,2,false)+vlookup(B32,ALLENATORE!$A$2:$B$21,2,false)*'Pesi e Budget Iniziale'!$F$12</f>
        <v>79.48920816</v>
      </c>
      <c r="J32" s="30">
        <f t="shared" si="3"/>
        <v>7.941703207</v>
      </c>
      <c r="K32" s="30">
        <f t="shared" si="1"/>
        <v>7.941703207</v>
      </c>
      <c r="L32" s="28">
        <f>'DIFENSORI - GE'!$D32*'Pesi e Budget Iniziale'!$H$5+'DIFENSORI - GE'!$E32*'Pesi e Budget Iniziale'!$H$6+'Pesi e Budget Iniziale'!$H$7*'DIFENSORI - GE'!F32+'DIFENSORI - GE'!$G32*'Pesi e Budget Iniziale'!$H$8+'Pesi e Budget Iniziale'!$H$9*'DIFENSORI - GE'!$H32+vlookup(B32,SQUADRE!$A$2:$B$21,2,false)*'Pesi e Budget Iniziale'!$H$10+'Pesi e Budget Iniziale'!$H$11*vlookup(B32,'FATTORE CASA'!$A$2:$B$21,2,false)+vlookup(B32,ALLENATORE!$A$2:$B$21,2,false)*'Pesi e Budget Iniziale'!$H$12</f>
        <v>84.49420816</v>
      </c>
      <c r="M32" s="30">
        <f t="shared" si="4"/>
        <v>11.54673519</v>
      </c>
      <c r="N32" s="30">
        <f t="shared" si="2"/>
        <v>11.54673519</v>
      </c>
      <c r="P32" s="21"/>
    </row>
    <row r="33" ht="12.75" customHeight="1">
      <c r="A33" s="13" t="s">
        <v>168</v>
      </c>
      <c r="B33" s="14" t="s">
        <v>90</v>
      </c>
      <c r="C33" s="14">
        <v>7.0</v>
      </c>
      <c r="D33" s="14">
        <v>7.5</v>
      </c>
      <c r="E33" s="14">
        <v>7.0</v>
      </c>
      <c r="F33" s="14">
        <v>6.0</v>
      </c>
      <c r="G33" s="14">
        <v>7.0</v>
      </c>
      <c r="H33" s="14">
        <v>7.0</v>
      </c>
      <c r="I33" s="28">
        <f>'DIFENSORI - GE'!$D33*'Pesi e Budget Iniziale'!$F$5+'DIFENSORI - GE'!$E33*'Pesi e Budget Iniziale'!$F$6+'Pesi e Budget Iniziale'!$F$7*'DIFENSORI - GE'!F33+'DIFENSORI - GE'!$G33*'Pesi e Budget Iniziale'!$F$8+'Pesi e Budget Iniziale'!$F$9*'DIFENSORI - GE'!$H33+vlookup(B33,SQUADRE!$A$2:$B$21,2,false)*'Pesi e Budget Iniziale'!$F$10+'Pesi e Budget Iniziale'!$F$11*vlookup(B33,'FATTORE CASA'!$A$2:$B$21,2,false)+vlookup(B33,ALLENATORE!$A$2:$B$21,2,false)*'Pesi e Budget Iniziale'!$F$12</f>
        <v>79.59749816</v>
      </c>
      <c r="J33" s="30">
        <f t="shared" si="3"/>
        <v>8.074232018</v>
      </c>
      <c r="K33" s="30">
        <f t="shared" si="1"/>
        <v>8.074232018</v>
      </c>
      <c r="L33" s="28">
        <f>'DIFENSORI - GE'!$D33*'Pesi e Budget Iniziale'!$H$5+'DIFENSORI - GE'!$E33*'Pesi e Budget Iniziale'!$H$6+'Pesi e Budget Iniziale'!$H$7*'DIFENSORI - GE'!F33+'DIFENSORI - GE'!$G33*'Pesi e Budget Iniziale'!$H$8+'Pesi e Budget Iniziale'!$H$9*'DIFENSORI - GE'!$H33+vlookup(B33,SQUADRE!$A$2:$B$21,2,false)*'Pesi e Budget Iniziale'!$H$10+'Pesi e Budget Iniziale'!$H$11*vlookup(B33,'FATTORE CASA'!$A$2:$B$21,2,false)+vlookup(B33,ALLENATORE!$A$2:$B$21,2,false)*'Pesi e Budget Iniziale'!$H$12</f>
        <v>84.60249816</v>
      </c>
      <c r="M33" s="30">
        <f t="shared" si="4"/>
        <v>11.65552006</v>
      </c>
      <c r="N33" s="30">
        <f t="shared" si="2"/>
        <v>11.65552006</v>
      </c>
      <c r="P33" s="21"/>
    </row>
    <row r="34" ht="12.75" customHeight="1">
      <c r="A34" s="13" t="s">
        <v>171</v>
      </c>
      <c r="B34" s="14" t="s">
        <v>65</v>
      </c>
      <c r="C34" s="14">
        <v>7.0</v>
      </c>
      <c r="D34" s="14">
        <v>9.0</v>
      </c>
      <c r="E34" s="14">
        <v>7.0</v>
      </c>
      <c r="F34" s="14">
        <v>6.5</v>
      </c>
      <c r="G34" s="14">
        <v>5.0</v>
      </c>
      <c r="H34" s="14">
        <v>7.0</v>
      </c>
      <c r="I34" s="28">
        <f>'DIFENSORI - GE'!$D34*'Pesi e Budget Iniziale'!$F$5+'DIFENSORI - GE'!$E34*'Pesi e Budget Iniziale'!$F$6+'Pesi e Budget Iniziale'!$F$7*'DIFENSORI - GE'!F34+'DIFENSORI - GE'!$G34*'Pesi e Budget Iniziale'!$F$8+'Pesi e Budget Iniziale'!$F$9*'DIFENSORI - GE'!$H34+vlookup(B34,SQUADRE!$A$2:$B$21,2,false)*'Pesi e Budget Iniziale'!$F$10+'Pesi e Budget Iniziale'!$F$11*vlookup(B34,'FATTORE CASA'!$A$2:$B$21,2,false)+vlookup(B34,ALLENATORE!$A$2:$B$21,2,false)*'Pesi e Budget Iniziale'!$F$12</f>
        <v>82.19971158</v>
      </c>
      <c r="J34" s="30">
        <f t="shared" si="3"/>
        <v>11.25890512</v>
      </c>
      <c r="K34" s="30">
        <f t="shared" si="1"/>
        <v>11.25890512</v>
      </c>
      <c r="L34" s="28">
        <f>'DIFENSORI - GE'!$D34*'Pesi e Budget Iniziale'!$H$5+'DIFENSORI - GE'!$E34*'Pesi e Budget Iniziale'!$H$6+'Pesi e Budget Iniziale'!$H$7*'DIFENSORI - GE'!F34+'DIFENSORI - GE'!$G34*'Pesi e Budget Iniziale'!$H$8+'Pesi e Budget Iniziale'!$H$9*'DIFENSORI - GE'!$H34+vlookup(B34,SQUADRE!$A$2:$B$21,2,false)*'Pesi e Budget Iniziale'!$H$10+'Pesi e Budget Iniziale'!$H$11*vlookup(B34,'FATTORE CASA'!$A$2:$B$21,2,false)+vlookup(B34,ALLENATORE!$A$2:$B$21,2,false)*'Pesi e Budget Iniziale'!$H$12</f>
        <v>87.20471158</v>
      </c>
      <c r="M34" s="30">
        <f t="shared" si="4"/>
        <v>14.26962525</v>
      </c>
      <c r="N34" s="30">
        <f t="shared" si="2"/>
        <v>14.26962525</v>
      </c>
      <c r="P34" s="21"/>
    </row>
    <row r="35" ht="12.75" customHeight="1">
      <c r="A35" s="13" t="s">
        <v>175</v>
      </c>
      <c r="B35" s="14" t="s">
        <v>65</v>
      </c>
      <c r="C35" s="14">
        <v>8.0</v>
      </c>
      <c r="D35" s="14">
        <v>8.0</v>
      </c>
      <c r="E35" s="14">
        <v>6.0</v>
      </c>
      <c r="F35" s="14">
        <v>7.0</v>
      </c>
      <c r="G35" s="14">
        <v>6.0</v>
      </c>
      <c r="H35" s="14">
        <v>7.0</v>
      </c>
      <c r="I35" s="28">
        <f>'DIFENSORI - GE'!$D35*'Pesi e Budget Iniziale'!$F$5+'DIFENSORI - GE'!$E35*'Pesi e Budget Iniziale'!$F$6+'Pesi e Budget Iniziale'!$F$7*'DIFENSORI - GE'!F35+'DIFENSORI - GE'!$G35*'Pesi e Budget Iniziale'!$F$8+'Pesi e Budget Iniziale'!$F$9*'DIFENSORI - GE'!$H35+vlookup(B35,SQUADRE!$A$2:$B$21,2,false)*'Pesi e Budget Iniziale'!$F$10+'Pesi e Budget Iniziale'!$F$11*vlookup(B35,'FATTORE CASA'!$A$2:$B$21,2,false)+vlookup(B35,ALLENATORE!$A$2:$B$21,2,false)*'Pesi e Budget Iniziale'!$F$12</f>
        <v>81.17050158</v>
      </c>
      <c r="J35" s="30">
        <f t="shared" si="3"/>
        <v>9.999324573</v>
      </c>
      <c r="K35" s="30">
        <f t="shared" si="1"/>
        <v>9.999324573</v>
      </c>
      <c r="L35" s="28">
        <f>'DIFENSORI - GE'!$D35*'Pesi e Budget Iniziale'!$H$5+'DIFENSORI - GE'!$E35*'Pesi e Budget Iniziale'!$H$6+'Pesi e Budget Iniziale'!$H$7*'DIFENSORI - GE'!F35+'DIFENSORI - GE'!$G35*'Pesi e Budget Iniziale'!$H$8+'Pesi e Budget Iniziale'!$H$9*'DIFENSORI - GE'!$H35+vlookup(B35,SQUADRE!$A$2:$B$21,2,false)*'Pesi e Budget Iniziale'!$H$10+'Pesi e Budget Iniziale'!$H$11*vlookup(B35,'FATTORE CASA'!$A$2:$B$21,2,false)+vlookup(B35,ALLENATORE!$A$2:$B$21,2,false)*'Pesi e Budget Iniziale'!$H$12</f>
        <v>85.46050158</v>
      </c>
      <c r="M35" s="30">
        <f t="shared" si="4"/>
        <v>12.51744444</v>
      </c>
      <c r="N35" s="30">
        <f t="shared" si="2"/>
        <v>12.51744444</v>
      </c>
      <c r="P35" s="21"/>
    </row>
    <row r="36" ht="12.75" customHeight="1">
      <c r="A36" s="13" t="s">
        <v>178</v>
      </c>
      <c r="B36" s="14" t="s">
        <v>22</v>
      </c>
      <c r="C36" s="14">
        <v>8.0</v>
      </c>
      <c r="D36" s="14">
        <v>5.0</v>
      </c>
      <c r="E36" s="14">
        <v>7.0</v>
      </c>
      <c r="F36" s="14">
        <v>4.0</v>
      </c>
      <c r="G36" s="14">
        <v>7.0</v>
      </c>
      <c r="H36" s="14">
        <v>5.0</v>
      </c>
      <c r="I36" s="28">
        <f>'DIFENSORI - GE'!$D36*'Pesi e Budget Iniziale'!$F$5+'DIFENSORI - GE'!$E36*'Pesi e Budget Iniziale'!$F$6+'Pesi e Budget Iniziale'!$F$7*'DIFENSORI - GE'!F36+'DIFENSORI - GE'!$G36*'Pesi e Budget Iniziale'!$F$8+'Pesi e Budget Iniziale'!$F$9*'DIFENSORI - GE'!$H36+vlookup(B36,SQUADRE!$A$2:$B$21,2,false)*'Pesi e Budget Iniziale'!$F$10+'Pesi e Budget Iniziale'!$F$11*vlookup(B36,'FATTORE CASA'!$A$2:$B$21,2,false)+vlookup(B36,ALLENATORE!$A$2:$B$21,2,false)*'Pesi e Budget Iniziale'!$F$12</f>
        <v>75.27844316</v>
      </c>
      <c r="J36" s="30">
        <f t="shared" si="3"/>
        <v>2.788432563</v>
      </c>
      <c r="K36" s="30">
        <f t="shared" si="1"/>
        <v>2.788432563</v>
      </c>
      <c r="L36" s="28">
        <f>'DIFENSORI - GE'!$D36*'Pesi e Budget Iniziale'!$H$5+'DIFENSORI - GE'!$E36*'Pesi e Budget Iniziale'!$H$6+'Pesi e Budget Iniziale'!$H$7*'DIFENSORI - GE'!F36+'DIFENSORI - GE'!$G36*'Pesi e Budget Iniziale'!$H$8+'Pesi e Budget Iniziale'!$H$9*'DIFENSORI - GE'!$H36+vlookup(B36,SQUADRE!$A$2:$B$21,2,false)*'Pesi e Budget Iniziale'!$H$10+'Pesi e Budget Iniziale'!$H$11*vlookup(B36,'FATTORE CASA'!$A$2:$B$21,2,false)+vlookup(B36,ALLENATORE!$A$2:$B$21,2,false)*'Pesi e Budget Iniziale'!$H$12</f>
        <v>80.28344316</v>
      </c>
      <c r="M36" s="30">
        <f t="shared" si="4"/>
        <v>7.31672754</v>
      </c>
      <c r="N36" s="30">
        <f t="shared" si="2"/>
        <v>7.31672754</v>
      </c>
      <c r="P36" s="21"/>
    </row>
    <row r="37" ht="12.75" customHeight="1">
      <c r="A37" s="13" t="s">
        <v>181</v>
      </c>
      <c r="B37" s="14" t="s">
        <v>77</v>
      </c>
      <c r="C37" s="14">
        <v>9.0</v>
      </c>
      <c r="D37" s="14">
        <v>7.0</v>
      </c>
      <c r="E37" s="14">
        <v>6.5</v>
      </c>
      <c r="F37" s="14">
        <v>7.0</v>
      </c>
      <c r="G37" s="14">
        <v>6.5</v>
      </c>
      <c r="H37" s="14">
        <v>6.5</v>
      </c>
      <c r="I37" s="28">
        <f>'DIFENSORI - GE'!$D37*'Pesi e Budget Iniziale'!$F$5+'DIFENSORI - GE'!$E37*'Pesi e Budget Iniziale'!$F$6+'Pesi e Budget Iniziale'!$F$7*'DIFENSORI - GE'!F37+'DIFENSORI - GE'!$G37*'Pesi e Budget Iniziale'!$F$8+'Pesi e Budget Iniziale'!$F$9*'DIFENSORI - GE'!$H37+vlookup(B37,SQUADRE!$A$2:$B$21,2,false)*'Pesi e Budget Iniziale'!$F$10+'Pesi e Budget Iniziale'!$F$11*vlookup(B37,'FATTORE CASA'!$A$2:$B$21,2,false)+vlookup(B37,ALLENATORE!$A$2:$B$21,2,false)*'Pesi e Budget Iniziale'!$F$12</f>
        <v>76.06110816</v>
      </c>
      <c r="J37" s="30">
        <f t="shared" si="3"/>
        <v>3.74628335</v>
      </c>
      <c r="K37" s="30">
        <f t="shared" si="1"/>
        <v>3.74628335</v>
      </c>
      <c r="L37" s="28">
        <f>'DIFENSORI - GE'!$D37*'Pesi e Budget Iniziale'!$H$5+'DIFENSORI - GE'!$E37*'Pesi e Budget Iniziale'!$H$6+'Pesi e Budget Iniziale'!$H$7*'DIFENSORI - GE'!F37+'DIFENSORI - GE'!$G37*'Pesi e Budget Iniziale'!$H$8+'Pesi e Budget Iniziale'!$H$9*'DIFENSORI - GE'!$H37+vlookup(B37,SQUADRE!$A$2:$B$21,2,false)*'Pesi e Budget Iniziale'!$H$10+'Pesi e Budget Iniziale'!$H$11*vlookup(B37,'FATTORE CASA'!$A$2:$B$21,2,false)+vlookup(B37,ALLENATORE!$A$2:$B$21,2,false)*'Pesi e Budget Iniziale'!$H$12</f>
        <v>80.70860816</v>
      </c>
      <c r="M37" s="30">
        <f t="shared" si="4"/>
        <v>7.743835489</v>
      </c>
      <c r="N37" s="30">
        <f t="shared" si="2"/>
        <v>7.743835489</v>
      </c>
      <c r="P37" s="21"/>
    </row>
    <row r="38" ht="12.75" customHeight="1">
      <c r="A38" s="13" t="s">
        <v>184</v>
      </c>
      <c r="B38" s="14" t="s">
        <v>77</v>
      </c>
      <c r="C38" s="14">
        <v>9.0</v>
      </c>
      <c r="D38" s="14">
        <v>7.5</v>
      </c>
      <c r="E38" s="14">
        <v>6.5</v>
      </c>
      <c r="F38" s="14">
        <v>6.5</v>
      </c>
      <c r="G38" s="14">
        <v>6.5</v>
      </c>
      <c r="H38" s="14">
        <v>6.5</v>
      </c>
      <c r="I38" s="28">
        <f>'DIFENSORI - GE'!$D38*'Pesi e Budget Iniziale'!$F$5+'DIFENSORI - GE'!$E38*'Pesi e Budget Iniziale'!$F$6+'Pesi e Budget Iniziale'!$F$7*'DIFENSORI - GE'!F38+'DIFENSORI - GE'!$G38*'Pesi e Budget Iniziale'!$F$8+'Pesi e Budget Iniziale'!$F$9*'DIFENSORI - GE'!$H38+vlookup(B38,SQUADRE!$A$2:$B$21,2,false)*'Pesi e Budget Iniziale'!$F$10+'Pesi e Budget Iniziale'!$F$11*vlookup(B38,'FATTORE CASA'!$A$2:$B$21,2,false)+vlookup(B38,ALLENATORE!$A$2:$B$21,2,false)*'Pesi e Budget Iniziale'!$F$12</f>
        <v>76.11798316</v>
      </c>
      <c r="J38" s="30">
        <f t="shared" si="3"/>
        <v>3.815888818</v>
      </c>
      <c r="K38" s="30">
        <f t="shared" si="1"/>
        <v>3.815888818</v>
      </c>
      <c r="L38" s="28">
        <f>'DIFENSORI - GE'!$D38*'Pesi e Budget Iniziale'!$H$5+'DIFENSORI - GE'!$E38*'Pesi e Budget Iniziale'!$H$6+'Pesi e Budget Iniziale'!$H$7*'DIFENSORI - GE'!F38+'DIFENSORI - GE'!$G38*'Pesi e Budget Iniziale'!$H$8+'Pesi e Budget Iniziale'!$H$9*'DIFENSORI - GE'!$H38+vlookup(B38,SQUADRE!$A$2:$B$21,2,false)*'Pesi e Budget Iniziale'!$H$10+'Pesi e Budget Iniziale'!$H$11*vlookup(B38,'FATTORE CASA'!$A$2:$B$21,2,false)+vlookup(B38,ALLENATORE!$A$2:$B$21,2,false)*'Pesi e Budget Iniziale'!$H$12</f>
        <v>80.76548316</v>
      </c>
      <c r="M38" s="30">
        <f t="shared" si="4"/>
        <v>7.8009704</v>
      </c>
      <c r="N38" s="30">
        <f t="shared" si="2"/>
        <v>7.8009704</v>
      </c>
      <c r="P38" s="21"/>
    </row>
    <row r="39" ht="12.75" customHeight="1">
      <c r="A39" s="13" t="s">
        <v>187</v>
      </c>
      <c r="B39" s="14" t="s">
        <v>70</v>
      </c>
      <c r="C39" s="14">
        <v>9.0</v>
      </c>
      <c r="D39" s="14">
        <v>7.0</v>
      </c>
      <c r="E39" s="14">
        <v>7.0</v>
      </c>
      <c r="F39" s="14">
        <v>6.5</v>
      </c>
      <c r="G39" s="14">
        <v>6.0</v>
      </c>
      <c r="H39" s="14">
        <v>7.0</v>
      </c>
      <c r="I39" s="28">
        <f>'DIFENSORI - GE'!$D39*'Pesi e Budget Iniziale'!$F$5+'DIFENSORI - GE'!$E39*'Pesi e Budget Iniziale'!$F$6+'Pesi e Budget Iniziale'!$F$7*'DIFENSORI - GE'!F39+'DIFENSORI - GE'!$G39*'Pesi e Budget Iniziale'!$F$8+'Pesi e Budget Iniziale'!$F$9*'DIFENSORI - GE'!$H39+vlookup(B39,SQUADRE!$A$2:$B$21,2,false)*'Pesi e Budget Iniziale'!$F$10+'Pesi e Budget Iniziale'!$F$11*vlookup(B39,'FATTORE CASA'!$A$2:$B$21,2,false)+vlookup(B39,ALLENATORE!$A$2:$B$21,2,false)*'Pesi e Budget Iniziale'!$F$12</f>
        <v>76.52402789</v>
      </c>
      <c r="J39" s="30">
        <f t="shared" si="3"/>
        <v>4.312819523</v>
      </c>
      <c r="K39" s="30">
        <f t="shared" si="1"/>
        <v>4.312819523</v>
      </c>
      <c r="L39" s="28">
        <f>'DIFENSORI - GE'!$D39*'Pesi e Budget Iniziale'!$H$5+'DIFENSORI - GE'!$E39*'Pesi e Budget Iniziale'!$H$6+'Pesi e Budget Iniziale'!$H$7*'DIFENSORI - GE'!F39+'DIFENSORI - GE'!$G39*'Pesi e Budget Iniziale'!$H$8+'Pesi e Budget Iniziale'!$H$9*'DIFENSORI - GE'!$H39+vlookup(B39,SQUADRE!$A$2:$B$21,2,false)*'Pesi e Budget Iniziale'!$H$10+'Pesi e Budget Iniziale'!$H$11*vlookup(B39,'FATTORE CASA'!$A$2:$B$21,2,false)+vlookup(B39,ALLENATORE!$A$2:$B$21,2,false)*'Pesi e Budget Iniziale'!$H$12</f>
        <v>81.52902789</v>
      </c>
      <c r="M39" s="30">
        <f t="shared" si="4"/>
        <v>8.568004436</v>
      </c>
      <c r="N39" s="30">
        <f t="shared" si="2"/>
        <v>8.568004436</v>
      </c>
      <c r="P39" s="21"/>
    </row>
    <row r="40" ht="12.75" customHeight="1">
      <c r="A40" s="13" t="s">
        <v>190</v>
      </c>
      <c r="B40" s="14" t="s">
        <v>70</v>
      </c>
      <c r="C40" s="14">
        <v>8.0</v>
      </c>
      <c r="D40" s="14">
        <v>7.0</v>
      </c>
      <c r="E40" s="14">
        <v>7.0</v>
      </c>
      <c r="F40" s="14">
        <v>6.5</v>
      </c>
      <c r="G40" s="14">
        <v>6.0</v>
      </c>
      <c r="H40" s="14">
        <v>7.0</v>
      </c>
      <c r="I40" s="28">
        <f>'DIFENSORI - GE'!$D40*'Pesi e Budget Iniziale'!$F$5+'DIFENSORI - GE'!$E40*'Pesi e Budget Iniziale'!$F$6+'Pesi e Budget Iniziale'!$F$7*'DIFENSORI - GE'!F40+'DIFENSORI - GE'!$G40*'Pesi e Budget Iniziale'!$F$8+'Pesi e Budget Iniziale'!$F$9*'DIFENSORI - GE'!$H40+vlookup(B40,SQUADRE!$A$2:$B$21,2,false)*'Pesi e Budget Iniziale'!$F$10+'Pesi e Budget Iniziale'!$F$11*vlookup(B40,'FATTORE CASA'!$A$2:$B$21,2,false)+vlookup(B40,ALLENATORE!$A$2:$B$21,2,false)*'Pesi e Budget Iniziale'!$F$12</f>
        <v>76.52402789</v>
      </c>
      <c r="J40" s="30">
        <f t="shared" si="3"/>
        <v>4.312819523</v>
      </c>
      <c r="K40" s="30">
        <f t="shared" si="1"/>
        <v>4.312819523</v>
      </c>
      <c r="L40" s="28">
        <f>'DIFENSORI - GE'!$D40*'Pesi e Budget Iniziale'!$H$5+'DIFENSORI - GE'!$E40*'Pesi e Budget Iniziale'!$H$6+'Pesi e Budget Iniziale'!$H$7*'DIFENSORI - GE'!F40+'DIFENSORI - GE'!$G40*'Pesi e Budget Iniziale'!$H$8+'Pesi e Budget Iniziale'!$H$9*'DIFENSORI - GE'!$H40+vlookup(B40,SQUADRE!$A$2:$B$21,2,false)*'Pesi e Budget Iniziale'!$H$10+'Pesi e Budget Iniziale'!$H$11*vlookup(B40,'FATTORE CASA'!$A$2:$B$21,2,false)+vlookup(B40,ALLENATORE!$A$2:$B$21,2,false)*'Pesi e Budget Iniziale'!$H$12</f>
        <v>81.52902789</v>
      </c>
      <c r="M40" s="30">
        <f t="shared" si="4"/>
        <v>8.568004436</v>
      </c>
      <c r="N40" s="30">
        <f t="shared" si="2"/>
        <v>8.568004436</v>
      </c>
      <c r="P40" s="21"/>
    </row>
    <row r="41" ht="12.75" customHeight="1">
      <c r="A41" s="13" t="s">
        <v>193</v>
      </c>
      <c r="B41" s="14" t="s">
        <v>62</v>
      </c>
      <c r="C41" s="14">
        <v>8.0</v>
      </c>
      <c r="D41" s="14">
        <v>6.0</v>
      </c>
      <c r="E41" s="14">
        <v>6.0</v>
      </c>
      <c r="F41" s="14">
        <v>7.0</v>
      </c>
      <c r="G41" s="14">
        <v>6.0</v>
      </c>
      <c r="H41" s="14">
        <v>6.0</v>
      </c>
      <c r="I41" s="28">
        <f>'DIFENSORI - GE'!$D41*'Pesi e Budget Iniziale'!$F$5+'DIFENSORI - GE'!$E41*'Pesi e Budget Iniziale'!$F$6+'Pesi e Budget Iniziale'!$F$7*'DIFENSORI - GE'!F41+'DIFENSORI - GE'!$G41*'Pesi e Budget Iniziale'!$F$8+'Pesi e Budget Iniziale'!$F$9*'DIFENSORI - GE'!$H41+vlookup(B41,SQUADRE!$A$2:$B$21,2,false)*'Pesi e Budget Iniziale'!$F$10+'Pesi e Budget Iniziale'!$F$11*vlookup(B41,'FATTORE CASA'!$A$2:$B$21,2,false)+vlookup(B41,ALLENATORE!$A$2:$B$21,2,false)*'Pesi e Budget Iniziale'!$F$12</f>
        <v>79.57836421</v>
      </c>
      <c r="J41" s="30">
        <f t="shared" si="3"/>
        <v>8.050815273</v>
      </c>
      <c r="K41" s="30">
        <f t="shared" si="1"/>
        <v>8.050815273</v>
      </c>
      <c r="L41" s="28">
        <f>'DIFENSORI - GE'!$D41*'Pesi e Budget Iniziale'!$H$5+'DIFENSORI - GE'!$E41*'Pesi e Budget Iniziale'!$H$6+'Pesi e Budget Iniziale'!$H$7*'DIFENSORI - GE'!F41+'DIFENSORI - GE'!$G41*'Pesi e Budget Iniziale'!$H$8+'Pesi e Budget Iniziale'!$H$9*'DIFENSORI - GE'!$H41+vlookup(B41,SQUADRE!$A$2:$B$21,2,false)*'Pesi e Budget Iniziale'!$H$10+'Pesi e Budget Iniziale'!$H$11*vlookup(B41,'FATTORE CASA'!$A$2:$B$21,2,false)+vlookup(B41,ALLENATORE!$A$2:$B$21,2,false)*'Pesi e Budget Iniziale'!$H$12</f>
        <v>83.86836421</v>
      </c>
      <c r="M41" s="30">
        <f t="shared" si="4"/>
        <v>10.91803121</v>
      </c>
      <c r="N41" s="30">
        <f t="shared" si="2"/>
        <v>10.91803121</v>
      </c>
      <c r="P41" s="21"/>
    </row>
    <row r="42" ht="12.75" customHeight="1">
      <c r="A42" s="13" t="s">
        <v>195</v>
      </c>
      <c r="B42" s="14" t="s">
        <v>62</v>
      </c>
      <c r="C42" s="14">
        <v>9.0</v>
      </c>
      <c r="D42" s="14">
        <v>6.0</v>
      </c>
      <c r="E42" s="14">
        <v>6.0</v>
      </c>
      <c r="F42" s="14">
        <v>6.0</v>
      </c>
      <c r="G42" s="14">
        <v>7.0</v>
      </c>
      <c r="H42" s="14">
        <v>6.0</v>
      </c>
      <c r="I42" s="28">
        <f>'DIFENSORI - GE'!$D42*'Pesi e Budget Iniziale'!$F$5+'DIFENSORI - GE'!$E42*'Pesi e Budget Iniziale'!$F$6+'Pesi e Budget Iniziale'!$F$7*'DIFENSORI - GE'!F42+'DIFENSORI - GE'!$G42*'Pesi e Budget Iniziale'!$F$8+'Pesi e Budget Iniziale'!$F$9*'DIFENSORI - GE'!$H42+vlookup(B42,SQUADRE!$A$2:$B$21,2,false)*'Pesi e Budget Iniziale'!$F$10+'Pesi e Budget Iniziale'!$F$11*vlookup(B42,'FATTORE CASA'!$A$2:$B$21,2,false)+vlookup(B42,ALLENATORE!$A$2:$B$21,2,false)*'Pesi e Budget Iniziale'!$F$12</f>
        <v>79.68665421</v>
      </c>
      <c r="J42" s="30">
        <f t="shared" si="3"/>
        <v>8.183344084</v>
      </c>
      <c r="K42" s="30">
        <f t="shared" si="1"/>
        <v>8.183344084</v>
      </c>
      <c r="L42" s="28">
        <f>'DIFENSORI - GE'!$D42*'Pesi e Budget Iniziale'!$H$5+'DIFENSORI - GE'!$E42*'Pesi e Budget Iniziale'!$H$6+'Pesi e Budget Iniziale'!$H$7*'DIFENSORI - GE'!F42+'DIFENSORI - GE'!$G42*'Pesi e Budget Iniziale'!$H$8+'Pesi e Budget Iniziale'!$H$9*'DIFENSORI - GE'!$H42+vlookup(B42,SQUADRE!$A$2:$B$21,2,false)*'Pesi e Budget Iniziale'!$H$10+'Pesi e Budget Iniziale'!$H$11*vlookup(B42,'FATTORE CASA'!$A$2:$B$21,2,false)+vlookup(B42,ALLENATORE!$A$2:$B$21,2,false)*'Pesi e Budget Iniziale'!$H$12</f>
        <v>83.97665421</v>
      </c>
      <c r="M42" s="30">
        <f t="shared" si="4"/>
        <v>11.02681608</v>
      </c>
      <c r="N42" s="30">
        <f t="shared" si="2"/>
        <v>11.02681608</v>
      </c>
      <c r="P42" s="21"/>
    </row>
    <row r="43" ht="12.75" customHeight="1">
      <c r="A43" s="13" t="s">
        <v>198</v>
      </c>
      <c r="B43" s="14" t="s">
        <v>65</v>
      </c>
      <c r="C43" s="14">
        <v>8.0</v>
      </c>
      <c r="D43" s="14">
        <v>8.0</v>
      </c>
      <c r="E43" s="14">
        <v>6.0</v>
      </c>
      <c r="F43" s="14">
        <v>6.5</v>
      </c>
      <c r="G43" s="14">
        <v>6.0</v>
      </c>
      <c r="H43" s="14">
        <v>6.5</v>
      </c>
      <c r="I43" s="28">
        <f>'DIFENSORI - GE'!$D43*'Pesi e Budget Iniziale'!$F$5+'DIFENSORI - GE'!$E43*'Pesi e Budget Iniziale'!$F$6+'Pesi e Budget Iniziale'!$F$7*'DIFENSORI - GE'!F43+'DIFENSORI - GE'!$G43*'Pesi e Budget Iniziale'!$F$8+'Pesi e Budget Iniziale'!$F$9*'DIFENSORI - GE'!$H43+vlookup(B43,SQUADRE!$A$2:$B$21,2,false)*'Pesi e Budget Iniziale'!$F$10+'Pesi e Budget Iniziale'!$F$11*vlookup(B43,'FATTORE CASA'!$A$2:$B$21,2,false)+vlookup(B43,ALLENATORE!$A$2:$B$21,2,false)*'Pesi e Budget Iniziale'!$F$12</f>
        <v>79.49135658</v>
      </c>
      <c r="J43" s="30">
        <f t="shared" si="3"/>
        <v>7.944332515</v>
      </c>
      <c r="K43" s="30">
        <f t="shared" si="1"/>
        <v>7.944332515</v>
      </c>
      <c r="L43" s="28">
        <f>'DIFENSORI - GE'!$D43*'Pesi e Budget Iniziale'!$H$5+'DIFENSORI - GE'!$E43*'Pesi e Budget Iniziale'!$H$6+'Pesi e Budget Iniziale'!$H$7*'DIFENSORI - GE'!F43+'DIFENSORI - GE'!$G43*'Pesi e Budget Iniziale'!$H$8+'Pesi e Budget Iniziale'!$H$9*'DIFENSORI - GE'!$H43+vlookup(B43,SQUADRE!$A$2:$B$21,2,false)*'Pesi e Budget Iniziale'!$H$10+'Pesi e Budget Iniziale'!$H$11*vlookup(B43,'FATTORE CASA'!$A$2:$B$21,2,false)+vlookup(B43,ALLENATORE!$A$2:$B$21,2,false)*'Pesi e Budget Iniziale'!$H$12</f>
        <v>83.78135658</v>
      </c>
      <c r="M43" s="30">
        <f t="shared" si="4"/>
        <v>10.83062597</v>
      </c>
      <c r="N43" s="30">
        <f t="shared" si="2"/>
        <v>10.83062597</v>
      </c>
      <c r="P43" s="21"/>
    </row>
    <row r="44" ht="12.75" customHeight="1">
      <c r="A44" s="13" t="s">
        <v>200</v>
      </c>
      <c r="B44" s="14" t="s">
        <v>77</v>
      </c>
      <c r="C44" s="14">
        <v>8.0</v>
      </c>
      <c r="D44" s="14">
        <v>8.0</v>
      </c>
      <c r="E44" s="14">
        <v>5.5</v>
      </c>
      <c r="F44" s="14">
        <v>6.5</v>
      </c>
      <c r="G44" s="14">
        <v>6.5</v>
      </c>
      <c r="H44" s="14">
        <v>6.5</v>
      </c>
      <c r="I44" s="28">
        <f>'DIFENSORI - GE'!$D44*'Pesi e Budget Iniziale'!$F$5+'DIFENSORI - GE'!$E44*'Pesi e Budget Iniziale'!$F$6+'Pesi e Budget Iniziale'!$F$7*'DIFENSORI - GE'!F44+'DIFENSORI - GE'!$G44*'Pesi e Budget Iniziale'!$F$8+'Pesi e Budget Iniziale'!$F$9*'DIFENSORI - GE'!$H44+vlookup(B44,SQUADRE!$A$2:$B$21,2,false)*'Pesi e Budget Iniziale'!$F$10+'Pesi e Budget Iniziale'!$F$11*vlookup(B44,'FATTORE CASA'!$A$2:$B$21,2,false)+vlookup(B44,ALLENATORE!$A$2:$B$21,2,false)*'Pesi e Budget Iniziale'!$F$12</f>
        <v>75.15110816</v>
      </c>
      <c r="J44" s="30">
        <f t="shared" si="3"/>
        <v>2.632595864</v>
      </c>
      <c r="K44" s="30">
        <f t="shared" si="1"/>
        <v>2.632595864</v>
      </c>
      <c r="L44" s="28">
        <f>'DIFENSORI - GE'!$D44*'Pesi e Budget Iniziale'!$H$5+'DIFENSORI - GE'!$E44*'Pesi e Budget Iniziale'!$H$6+'Pesi e Budget Iniziale'!$H$7*'DIFENSORI - GE'!F44+'DIFENSORI - GE'!$G44*'Pesi e Budget Iniziale'!$H$8+'Pesi e Budget Iniziale'!$H$9*'DIFENSORI - GE'!$H44+vlookup(B44,SQUADRE!$A$2:$B$21,2,false)*'Pesi e Budget Iniziale'!$H$10+'Pesi e Budget Iniziale'!$H$11*vlookup(B44,'FATTORE CASA'!$A$2:$B$21,2,false)+vlookup(B44,ALLENATORE!$A$2:$B$21,2,false)*'Pesi e Budget Iniziale'!$H$12</f>
        <v>79.08360816</v>
      </c>
      <c r="M44" s="30">
        <f t="shared" si="4"/>
        <v>6.111409451</v>
      </c>
      <c r="N44" s="30">
        <f t="shared" si="2"/>
        <v>6.111409451</v>
      </c>
      <c r="P44" s="21"/>
    </row>
    <row r="45" ht="12.75" customHeight="1">
      <c r="A45" s="13" t="s">
        <v>202</v>
      </c>
      <c r="B45" s="14" t="s">
        <v>65</v>
      </c>
      <c r="C45" s="14">
        <v>7.0</v>
      </c>
      <c r="D45" s="14">
        <v>8.0</v>
      </c>
      <c r="E45" s="14">
        <v>6.0</v>
      </c>
      <c r="F45" s="14">
        <v>6.5</v>
      </c>
      <c r="G45" s="14">
        <v>6.0</v>
      </c>
      <c r="H45" s="14">
        <v>6.5</v>
      </c>
      <c r="I45" s="28">
        <f>'DIFENSORI - GE'!$D45*'Pesi e Budget Iniziale'!$F$5+'DIFENSORI - GE'!$E45*'Pesi e Budget Iniziale'!$F$6+'Pesi e Budget Iniziale'!$F$7*'DIFENSORI - GE'!F45+'DIFENSORI - GE'!$G45*'Pesi e Budget Iniziale'!$F$8+'Pesi e Budget Iniziale'!$F$9*'DIFENSORI - GE'!$H45+vlookup(B45,SQUADRE!$A$2:$B$21,2,false)*'Pesi e Budget Iniziale'!$F$10+'Pesi e Budget Iniziale'!$F$11*vlookup(B45,'FATTORE CASA'!$A$2:$B$21,2,false)+vlookup(B45,ALLENATORE!$A$2:$B$21,2,false)*'Pesi e Budget Iniziale'!$F$12</f>
        <v>79.49135658</v>
      </c>
      <c r="J45" s="30">
        <f t="shared" si="3"/>
        <v>7.944332515</v>
      </c>
      <c r="K45" s="30">
        <f t="shared" si="1"/>
        <v>7.944332515</v>
      </c>
      <c r="L45" s="28">
        <f>'DIFENSORI - GE'!$D45*'Pesi e Budget Iniziale'!$H$5+'DIFENSORI - GE'!$E45*'Pesi e Budget Iniziale'!$H$6+'Pesi e Budget Iniziale'!$H$7*'DIFENSORI - GE'!F45+'DIFENSORI - GE'!$G45*'Pesi e Budget Iniziale'!$H$8+'Pesi e Budget Iniziale'!$H$9*'DIFENSORI - GE'!$H45+vlookup(B45,SQUADRE!$A$2:$B$21,2,false)*'Pesi e Budget Iniziale'!$H$10+'Pesi e Budget Iniziale'!$H$11*vlookup(B45,'FATTORE CASA'!$A$2:$B$21,2,false)+vlookup(B45,ALLENATORE!$A$2:$B$21,2,false)*'Pesi e Budget Iniziale'!$H$12</f>
        <v>83.78135658</v>
      </c>
      <c r="M45" s="30">
        <f t="shared" si="4"/>
        <v>10.83062597</v>
      </c>
      <c r="N45" s="30">
        <f t="shared" si="2"/>
        <v>10.83062597</v>
      </c>
      <c r="P45" s="21"/>
    </row>
    <row r="46" ht="12.75" customHeight="1">
      <c r="A46" s="13" t="s">
        <v>205</v>
      </c>
      <c r="B46" s="14" t="s">
        <v>90</v>
      </c>
      <c r="C46" s="14">
        <v>8.0</v>
      </c>
      <c r="D46" s="14">
        <v>7.0</v>
      </c>
      <c r="E46" s="14">
        <v>6.5</v>
      </c>
      <c r="F46" s="14">
        <v>6.0</v>
      </c>
      <c r="G46" s="14">
        <v>6.0</v>
      </c>
      <c r="H46" s="14">
        <v>7.0</v>
      </c>
      <c r="I46" s="28">
        <f>'DIFENSORI - GE'!$D46*'Pesi e Budget Iniziale'!$F$5+'DIFENSORI - GE'!$E46*'Pesi e Budget Iniziale'!$F$6+'Pesi e Budget Iniziale'!$F$7*'DIFENSORI - GE'!F46+'DIFENSORI - GE'!$G46*'Pesi e Budget Iniziale'!$F$8+'Pesi e Budget Iniziale'!$F$9*'DIFENSORI - GE'!$H46+vlookup(B46,SQUADRE!$A$2:$B$21,2,false)*'Pesi e Budget Iniziale'!$F$10+'Pesi e Budget Iniziale'!$F$11*vlookup(B46,'FATTORE CASA'!$A$2:$B$21,2,false)+vlookup(B46,ALLENATORE!$A$2:$B$21,2,false)*'Pesi e Budget Iniziale'!$F$12</f>
        <v>76.07670816</v>
      </c>
      <c r="J46" s="30">
        <f t="shared" si="3"/>
        <v>3.765375135</v>
      </c>
      <c r="K46" s="30">
        <f t="shared" si="1"/>
        <v>3.765375135</v>
      </c>
      <c r="L46" s="28">
        <f>'DIFENSORI - GE'!$D46*'Pesi e Budget Iniziale'!$H$5+'DIFENSORI - GE'!$E46*'Pesi e Budget Iniziale'!$H$6+'Pesi e Budget Iniziale'!$H$7*'DIFENSORI - GE'!F46+'DIFENSORI - GE'!$G46*'Pesi e Budget Iniziale'!$H$8+'Pesi e Budget Iniziale'!$H$9*'DIFENSORI - GE'!$H46+vlookup(B46,SQUADRE!$A$2:$B$21,2,false)*'Pesi e Budget Iniziale'!$H$10+'Pesi e Budget Iniziale'!$H$11*vlookup(B46,'FATTORE CASA'!$A$2:$B$21,2,false)+vlookup(B46,ALLENATORE!$A$2:$B$21,2,false)*'Pesi e Budget Iniziale'!$H$12</f>
        <v>80.72420816</v>
      </c>
      <c r="M46" s="30">
        <f t="shared" si="4"/>
        <v>7.759506779</v>
      </c>
      <c r="N46" s="30">
        <f t="shared" si="2"/>
        <v>7.759506779</v>
      </c>
      <c r="P46" s="21"/>
    </row>
    <row r="47" ht="12.75" customHeight="1">
      <c r="A47" s="13" t="s">
        <v>208</v>
      </c>
      <c r="B47" s="14" t="s">
        <v>90</v>
      </c>
      <c r="C47" s="14">
        <v>8.0</v>
      </c>
      <c r="D47" s="14">
        <v>7.0</v>
      </c>
      <c r="E47" s="14">
        <v>6.0</v>
      </c>
      <c r="F47" s="14">
        <v>6.0</v>
      </c>
      <c r="G47" s="14">
        <v>6.5</v>
      </c>
      <c r="H47" s="14">
        <v>7.0</v>
      </c>
      <c r="I47" s="28">
        <f>'DIFENSORI - GE'!$D47*'Pesi e Budget Iniziale'!$F$5+'DIFENSORI - GE'!$E47*'Pesi e Budget Iniziale'!$F$6+'Pesi e Budget Iniziale'!$F$7*'DIFENSORI - GE'!F47+'DIFENSORI - GE'!$G47*'Pesi e Budget Iniziale'!$F$8+'Pesi e Budget Iniziale'!$F$9*'DIFENSORI - GE'!$H47+vlookup(B47,SQUADRE!$A$2:$B$21,2,false)*'Pesi e Budget Iniziale'!$F$10+'Pesi e Budget Iniziale'!$F$11*vlookup(B47,'FATTORE CASA'!$A$2:$B$21,2,false)+vlookup(B47,ALLENATORE!$A$2:$B$21,2,false)*'Pesi e Budget Iniziale'!$F$12</f>
        <v>76.02522816</v>
      </c>
      <c r="J47" s="30">
        <f t="shared" si="3"/>
        <v>3.702372243</v>
      </c>
      <c r="K47" s="30">
        <f t="shared" si="1"/>
        <v>3.702372243</v>
      </c>
      <c r="L47" s="28">
        <f>'DIFENSORI - GE'!$D47*'Pesi e Budget Iniziale'!$H$5+'DIFENSORI - GE'!$E47*'Pesi e Budget Iniziale'!$H$6+'Pesi e Budget Iniziale'!$H$7*'DIFENSORI - GE'!F47+'DIFENSORI - GE'!$G47*'Pesi e Budget Iniziale'!$H$8+'Pesi e Budget Iniziale'!$H$9*'DIFENSORI - GE'!$H47+vlookup(B47,SQUADRE!$A$2:$B$21,2,false)*'Pesi e Budget Iniziale'!$H$10+'Pesi e Budget Iniziale'!$H$11*vlookup(B47,'FATTORE CASA'!$A$2:$B$21,2,false)+vlookup(B47,ALLENATORE!$A$2:$B$21,2,false)*'Pesi e Budget Iniziale'!$H$12</f>
        <v>80.31522816</v>
      </c>
      <c r="M47" s="30">
        <f t="shared" si="4"/>
        <v>7.348657794</v>
      </c>
      <c r="N47" s="30">
        <f t="shared" si="2"/>
        <v>7.348657794</v>
      </c>
      <c r="P47" s="21"/>
    </row>
    <row r="48" ht="12.75" customHeight="1">
      <c r="A48" s="13" t="s">
        <v>210</v>
      </c>
      <c r="B48" s="14" t="s">
        <v>70</v>
      </c>
      <c r="C48" s="14">
        <v>8.0</v>
      </c>
      <c r="D48" s="14">
        <v>6.0</v>
      </c>
      <c r="E48" s="14">
        <v>7.0</v>
      </c>
      <c r="F48" s="14">
        <v>7.0</v>
      </c>
      <c r="G48" s="14">
        <v>6.0</v>
      </c>
      <c r="H48" s="14">
        <v>6.0</v>
      </c>
      <c r="I48" s="28">
        <f>'DIFENSORI - GE'!$D48*'Pesi e Budget Iniziale'!$F$5+'DIFENSORI - GE'!$E48*'Pesi e Budget Iniziale'!$F$6+'Pesi e Budget Iniziale'!$F$7*'DIFENSORI - GE'!F48+'DIFENSORI - GE'!$G48*'Pesi e Budget Iniziale'!$F$8+'Pesi e Budget Iniziale'!$F$9*'DIFENSORI - GE'!$H48+vlookup(B48,SQUADRE!$A$2:$B$21,2,false)*'Pesi e Budget Iniziale'!$F$10+'Pesi e Budget Iniziale'!$F$11*vlookup(B48,'FATTORE CASA'!$A$2:$B$21,2,false)+vlookup(B48,ALLENATORE!$A$2:$B$21,2,false)*'Pesi e Budget Iniziale'!$F$12</f>
        <v>73.86448789</v>
      </c>
      <c r="J48" s="30">
        <f t="shared" si="3"/>
        <v>1.057988297</v>
      </c>
      <c r="K48" s="30">
        <f t="shared" si="1"/>
        <v>1.057988297</v>
      </c>
      <c r="L48" s="28">
        <f>'DIFENSORI - GE'!$D48*'Pesi e Budget Iniziale'!$H$5+'DIFENSORI - GE'!$E48*'Pesi e Budget Iniziale'!$H$6+'Pesi e Budget Iniziale'!$H$7*'DIFENSORI - GE'!F48+'DIFENSORI - GE'!$G48*'Pesi e Budget Iniziale'!$H$8+'Pesi e Budget Iniziale'!$H$9*'DIFENSORI - GE'!$H48+vlookup(B48,SQUADRE!$A$2:$B$21,2,false)*'Pesi e Budget Iniziale'!$H$10+'Pesi e Budget Iniziale'!$H$11*vlookup(B48,'FATTORE CASA'!$A$2:$B$21,2,false)+vlookup(B48,ALLENATORE!$A$2:$B$21,2,false)*'Pesi e Budget Iniziale'!$H$12</f>
        <v>78.86948789</v>
      </c>
      <c r="M48" s="30">
        <f t="shared" si="4"/>
        <v>5.896310687</v>
      </c>
      <c r="N48" s="30">
        <f t="shared" si="2"/>
        <v>5.896310687</v>
      </c>
      <c r="P48" s="21"/>
    </row>
    <row r="49" ht="12.75" customHeight="1">
      <c r="A49" s="13" t="s">
        <v>213</v>
      </c>
      <c r="B49" s="14" t="s">
        <v>48</v>
      </c>
      <c r="C49" s="14">
        <v>7.0</v>
      </c>
      <c r="D49" s="14">
        <v>6.0</v>
      </c>
      <c r="E49" s="14">
        <v>6.0</v>
      </c>
      <c r="F49" s="14">
        <v>7.0</v>
      </c>
      <c r="G49" s="14">
        <v>5.0</v>
      </c>
      <c r="H49" s="14">
        <v>6.0</v>
      </c>
      <c r="I49" s="28">
        <f>'DIFENSORI - GE'!$D49*'Pesi e Budget Iniziale'!$F$5+'DIFENSORI - GE'!$E49*'Pesi e Budget Iniziale'!$F$6+'Pesi e Budget Iniziale'!$F$7*'DIFENSORI - GE'!F49+'DIFENSORI - GE'!$G49*'Pesi e Budget Iniziale'!$F$8+'Pesi e Budget Iniziale'!$F$9*'DIFENSORI - GE'!$H49+vlookup(B49,SQUADRE!$A$2:$B$21,2,false)*'Pesi e Budget Iniziale'!$F$10+'Pesi e Budget Iniziale'!$F$11*vlookup(B49,'FATTORE CASA'!$A$2:$B$21,2,false)+vlookup(B49,ALLENATORE!$A$2:$B$21,2,false)*'Pesi e Budget Iniziale'!$F$12</f>
        <v>72.46266368</v>
      </c>
      <c r="J49" s="30">
        <f t="shared" si="3"/>
        <v>-0.6576095941</v>
      </c>
      <c r="K49" s="30">
        <f t="shared" si="1"/>
        <v>1</v>
      </c>
      <c r="L49" s="28">
        <f>'DIFENSORI - GE'!$D49*'Pesi e Budget Iniziale'!$H$5+'DIFENSORI - GE'!$E49*'Pesi e Budget Iniziale'!$H$6+'Pesi e Budget Iniziale'!$H$7*'DIFENSORI - GE'!F49+'DIFENSORI - GE'!$G49*'Pesi e Budget Iniziale'!$H$8+'Pesi e Budget Iniziale'!$H$9*'DIFENSORI - GE'!$H49+vlookup(B49,SQUADRE!$A$2:$B$21,2,false)*'Pesi e Budget Iniziale'!$H$10+'Pesi e Budget Iniziale'!$H$11*vlookup(B49,'FATTORE CASA'!$A$2:$B$21,2,false)+vlookup(B49,ALLENATORE!$A$2:$B$21,2,false)*'Pesi e Budget Iniziale'!$H$12</f>
        <v>76.75266368</v>
      </c>
      <c r="M49" s="30">
        <f t="shared" si="4"/>
        <v>3.769812866</v>
      </c>
      <c r="N49" s="30">
        <f t="shared" si="2"/>
        <v>3.769812866</v>
      </c>
      <c r="P49" s="21"/>
    </row>
    <row r="50" ht="12.75" customHeight="1">
      <c r="A50" s="13" t="s">
        <v>216</v>
      </c>
      <c r="B50" s="14" t="s">
        <v>70</v>
      </c>
      <c r="C50" s="14">
        <v>9.0</v>
      </c>
      <c r="D50" s="14">
        <v>6.0</v>
      </c>
      <c r="E50" s="14">
        <v>7.0</v>
      </c>
      <c r="F50" s="14">
        <v>7.0</v>
      </c>
      <c r="G50" s="14">
        <v>6.0</v>
      </c>
      <c r="H50" s="14">
        <v>6.0</v>
      </c>
      <c r="I50" s="28">
        <f>'DIFENSORI - GE'!$D50*'Pesi e Budget Iniziale'!$F$5+'DIFENSORI - GE'!$E50*'Pesi e Budget Iniziale'!$F$6+'Pesi e Budget Iniziale'!$F$7*'DIFENSORI - GE'!F50+'DIFENSORI - GE'!$G50*'Pesi e Budget Iniziale'!$F$8+'Pesi e Budget Iniziale'!$F$9*'DIFENSORI - GE'!$H50+vlookup(B50,SQUADRE!$A$2:$B$21,2,false)*'Pesi e Budget Iniziale'!$F$10+'Pesi e Budget Iniziale'!$F$11*vlookup(B50,'FATTORE CASA'!$A$2:$B$21,2,false)+vlookup(B50,ALLENATORE!$A$2:$B$21,2,false)*'Pesi e Budget Iniziale'!$F$12</f>
        <v>73.86448789</v>
      </c>
      <c r="J50" s="30">
        <f t="shared" si="3"/>
        <v>1.057988297</v>
      </c>
      <c r="K50" s="30">
        <f t="shared" si="1"/>
        <v>1.057988297</v>
      </c>
      <c r="L50" s="28">
        <f>'DIFENSORI - GE'!$D50*'Pesi e Budget Iniziale'!$H$5+'DIFENSORI - GE'!$E50*'Pesi e Budget Iniziale'!$H$6+'Pesi e Budget Iniziale'!$H$7*'DIFENSORI - GE'!F50+'DIFENSORI - GE'!$G50*'Pesi e Budget Iniziale'!$H$8+'Pesi e Budget Iniziale'!$H$9*'DIFENSORI - GE'!$H50+vlookup(B50,SQUADRE!$A$2:$B$21,2,false)*'Pesi e Budget Iniziale'!$H$10+'Pesi e Budget Iniziale'!$H$11*vlookup(B50,'FATTORE CASA'!$A$2:$B$21,2,false)+vlookup(B50,ALLENATORE!$A$2:$B$21,2,false)*'Pesi e Budget Iniziale'!$H$12</f>
        <v>78.86948789</v>
      </c>
      <c r="M50" s="30">
        <f t="shared" si="4"/>
        <v>5.896310687</v>
      </c>
      <c r="N50" s="30">
        <f t="shared" si="2"/>
        <v>5.896310687</v>
      </c>
      <c r="P50" s="21"/>
    </row>
    <row r="51" ht="12.75" customHeight="1">
      <c r="A51" s="13" t="s">
        <v>220</v>
      </c>
      <c r="B51" s="14" t="s">
        <v>87</v>
      </c>
      <c r="C51" s="14">
        <v>6.0</v>
      </c>
      <c r="D51" s="14">
        <v>7.5</v>
      </c>
      <c r="E51" s="14">
        <v>6.5</v>
      </c>
      <c r="F51" s="14">
        <v>6.0</v>
      </c>
      <c r="G51" s="14">
        <v>7.0</v>
      </c>
      <c r="H51" s="14">
        <v>7.0</v>
      </c>
      <c r="I51" s="28">
        <f>'DIFENSORI - GE'!$D51*'Pesi e Budget Iniziale'!$F$5+'DIFENSORI - GE'!$E51*'Pesi e Budget Iniziale'!$F$6+'Pesi e Budget Iniziale'!$F$7*'DIFENSORI - GE'!F51+'DIFENSORI - GE'!$G51*'Pesi e Budget Iniziale'!$F$8+'Pesi e Budget Iniziale'!$F$9*'DIFENSORI - GE'!$H51+vlookup(B51,SQUADRE!$A$2:$B$21,2,false)*'Pesi e Budget Iniziale'!$F$10+'Pesi e Budget Iniziale'!$F$11*vlookup(B51,'FATTORE CASA'!$A$2:$B$21,2,false)+vlookup(B51,ALLENATORE!$A$2:$B$21,2,false)*'Pesi e Budget Iniziale'!$F$12</f>
        <v>82.42392053</v>
      </c>
      <c r="J51" s="30">
        <f t="shared" si="3"/>
        <v>11.53329929</v>
      </c>
      <c r="K51" s="30">
        <f t="shared" si="1"/>
        <v>11.53329929</v>
      </c>
      <c r="L51" s="28">
        <f>'DIFENSORI - GE'!$D51*'Pesi e Budget Iniziale'!$H$5+'DIFENSORI - GE'!$E51*'Pesi e Budget Iniziale'!$H$6+'Pesi e Budget Iniziale'!$H$7*'DIFENSORI - GE'!F51+'DIFENSORI - GE'!$G51*'Pesi e Budget Iniziale'!$H$8+'Pesi e Budget Iniziale'!$H$9*'DIFENSORI - GE'!$H51+vlookup(B51,SQUADRE!$A$2:$B$21,2,false)*'Pesi e Budget Iniziale'!$H$10+'Pesi e Budget Iniziale'!$H$11*vlookup(B51,'FATTORE CASA'!$A$2:$B$21,2,false)+vlookup(B51,ALLENATORE!$A$2:$B$21,2,false)*'Pesi e Budget Iniziale'!$H$12</f>
        <v>87.07142053</v>
      </c>
      <c r="M51" s="30">
        <f t="shared" si="4"/>
        <v>14.13572508</v>
      </c>
      <c r="N51" s="30">
        <f t="shared" si="2"/>
        <v>14.13572508</v>
      </c>
      <c r="P51" s="21"/>
    </row>
    <row r="52" ht="12.75" customHeight="1">
      <c r="A52" s="13" t="s">
        <v>223</v>
      </c>
      <c r="B52" s="14" t="s">
        <v>77</v>
      </c>
      <c r="C52" s="14">
        <v>8.0</v>
      </c>
      <c r="D52" s="14">
        <v>7.0</v>
      </c>
      <c r="E52" s="14">
        <v>6.0</v>
      </c>
      <c r="F52" s="14">
        <v>5.5</v>
      </c>
      <c r="G52" s="14">
        <v>6.5</v>
      </c>
      <c r="H52" s="14">
        <v>6.5</v>
      </c>
      <c r="I52" s="28">
        <f>'DIFENSORI - GE'!$D52*'Pesi e Budget Iniziale'!$F$5+'DIFENSORI - GE'!$E52*'Pesi e Budget Iniziale'!$F$6+'Pesi e Budget Iniziale'!$F$7*'DIFENSORI - GE'!F52+'DIFENSORI - GE'!$G52*'Pesi e Budget Iniziale'!$F$8+'Pesi e Budget Iniziale'!$F$9*'DIFENSORI - GE'!$H52+vlookup(B52,SQUADRE!$A$2:$B$21,2,false)*'Pesi e Budget Iniziale'!$F$10+'Pesi e Budget Iniziale'!$F$11*vlookup(B52,'FATTORE CASA'!$A$2:$B$21,2,false)+vlookup(B52,ALLENATORE!$A$2:$B$21,2,false)*'Pesi e Budget Iniziale'!$F$12</f>
        <v>72.70548316</v>
      </c>
      <c r="J52" s="30">
        <f t="shared" si="3"/>
        <v>-0.3604392543</v>
      </c>
      <c r="K52" s="30">
        <f t="shared" si="1"/>
        <v>1</v>
      </c>
      <c r="L52" s="28">
        <f>'DIFENSORI - GE'!$D52*'Pesi e Budget Iniziale'!$H$5+'DIFENSORI - GE'!$E52*'Pesi e Budget Iniziale'!$H$6+'Pesi e Budget Iniziale'!$H$7*'DIFENSORI - GE'!F52+'DIFENSORI - GE'!$G52*'Pesi e Budget Iniziale'!$H$8+'Pesi e Budget Iniziale'!$H$9*'DIFENSORI - GE'!$H52+vlookup(B52,SQUADRE!$A$2:$B$21,2,false)*'Pesi e Budget Iniziale'!$H$10+'Pesi e Budget Iniziale'!$H$11*vlookup(B52,'FATTORE CASA'!$A$2:$B$21,2,false)+vlookup(B52,ALLENATORE!$A$2:$B$21,2,false)*'Pesi e Budget Iniziale'!$H$12</f>
        <v>76.99548316</v>
      </c>
      <c r="M52" s="30">
        <f t="shared" si="4"/>
        <v>4.013741993</v>
      </c>
      <c r="N52" s="30">
        <f t="shared" si="2"/>
        <v>4.013741993</v>
      </c>
      <c r="P52" s="21"/>
    </row>
    <row r="53" ht="12.75" customHeight="1">
      <c r="A53" s="13" t="s">
        <v>226</v>
      </c>
      <c r="B53" s="14" t="s">
        <v>65</v>
      </c>
      <c r="C53" s="14">
        <v>8.0</v>
      </c>
      <c r="D53" s="14">
        <v>7.0</v>
      </c>
      <c r="E53" s="14">
        <v>6.0</v>
      </c>
      <c r="F53" s="14">
        <v>6.0</v>
      </c>
      <c r="G53" s="14">
        <v>6.0</v>
      </c>
      <c r="H53" s="14">
        <v>6.0</v>
      </c>
      <c r="I53" s="28">
        <f>'DIFENSORI - GE'!$D53*'Pesi e Budget Iniziale'!$F$5+'DIFENSORI - GE'!$E53*'Pesi e Budget Iniziale'!$F$6+'Pesi e Budget Iniziale'!$F$7*'DIFENSORI - GE'!F53+'DIFENSORI - GE'!$G53*'Pesi e Budget Iniziale'!$F$8+'Pesi e Budget Iniziale'!$F$9*'DIFENSORI - GE'!$H53+vlookup(B53,SQUADRE!$A$2:$B$21,2,false)*'Pesi e Budget Iniziale'!$F$10+'Pesi e Budget Iniziale'!$F$11*vlookup(B53,'FATTORE CASA'!$A$2:$B$21,2,false)+vlookup(B53,ALLENATORE!$A$2:$B$21,2,false)*'Pesi e Budget Iniziale'!$F$12</f>
        <v>76.07346158</v>
      </c>
      <c r="J53" s="30">
        <f t="shared" si="3"/>
        <v>3.761401867</v>
      </c>
      <c r="K53" s="30">
        <f t="shared" si="1"/>
        <v>3.761401867</v>
      </c>
      <c r="L53" s="28">
        <f>'DIFENSORI - GE'!$D53*'Pesi e Budget Iniziale'!$H$5+'DIFENSORI - GE'!$E53*'Pesi e Budget Iniziale'!$H$6+'Pesi e Budget Iniziale'!$H$7*'DIFENSORI - GE'!F53+'DIFENSORI - GE'!$G53*'Pesi e Budget Iniziale'!$H$8+'Pesi e Budget Iniziale'!$H$9*'DIFENSORI - GE'!$H53+vlookup(B53,SQUADRE!$A$2:$B$21,2,false)*'Pesi e Budget Iniziale'!$H$10+'Pesi e Budget Iniziale'!$H$11*vlookup(B53,'FATTORE CASA'!$A$2:$B$21,2,false)+vlookup(B53,ALLENATORE!$A$2:$B$21,2,false)*'Pesi e Budget Iniziale'!$H$12</f>
        <v>80.36346158</v>
      </c>
      <c r="M53" s="30">
        <f t="shared" si="4"/>
        <v>7.397111635</v>
      </c>
      <c r="N53" s="30">
        <f t="shared" si="2"/>
        <v>7.397111635</v>
      </c>
      <c r="P53" s="16"/>
    </row>
    <row r="54" ht="12.75" customHeight="1">
      <c r="A54" s="13" t="s">
        <v>229</v>
      </c>
      <c r="B54" s="14" t="s">
        <v>90</v>
      </c>
      <c r="C54" s="14">
        <v>8.0</v>
      </c>
      <c r="D54" s="14">
        <v>6.0</v>
      </c>
      <c r="E54" s="14">
        <v>6.0</v>
      </c>
      <c r="F54" s="14">
        <v>8.0</v>
      </c>
      <c r="G54" s="14">
        <v>5.0</v>
      </c>
      <c r="H54" s="14">
        <v>6.0</v>
      </c>
      <c r="I54" s="28">
        <f>'DIFENSORI - GE'!$D54*'Pesi e Budget Iniziale'!$F$5+'DIFENSORI - GE'!$E54*'Pesi e Budget Iniziale'!$F$6+'Pesi e Budget Iniziale'!$F$7*'DIFENSORI - GE'!F54+'DIFENSORI - GE'!$G54*'Pesi e Budget Iniziale'!$F$8+'Pesi e Budget Iniziale'!$F$9*'DIFENSORI - GE'!$H54+vlookup(B54,SQUADRE!$A$2:$B$21,2,false)*'Pesi e Budget Iniziale'!$F$10+'Pesi e Budget Iniziale'!$F$11*vlookup(B54,'FATTORE CASA'!$A$2:$B$21,2,false)+vlookup(B54,ALLENATORE!$A$2:$B$21,2,false)*'Pesi e Budget Iniziale'!$F$12</f>
        <v>73.20325316</v>
      </c>
      <c r="J54" s="30">
        <f t="shared" si="3"/>
        <v>0.2487478005</v>
      </c>
      <c r="K54" s="30">
        <f t="shared" si="1"/>
        <v>1</v>
      </c>
      <c r="L54" s="28">
        <f>'DIFENSORI - GE'!$D54*'Pesi e Budget Iniziale'!$H$5+'DIFENSORI - GE'!$E54*'Pesi e Budget Iniziale'!$H$6+'Pesi e Budget Iniziale'!$H$7*'DIFENSORI - GE'!F54+'DIFENSORI - GE'!$G54*'Pesi e Budget Iniziale'!$H$8+'Pesi e Budget Iniziale'!$H$9*'DIFENSORI - GE'!$H54+vlookup(B54,SQUADRE!$A$2:$B$21,2,false)*'Pesi e Budget Iniziale'!$H$10+'Pesi e Budget Iniziale'!$H$11*vlookup(B54,'FATTORE CASA'!$A$2:$B$21,2,false)+vlookup(B54,ALLENATORE!$A$2:$B$21,2,false)*'Pesi e Budget Iniziale'!$H$12</f>
        <v>77.49325316</v>
      </c>
      <c r="M54" s="30">
        <f t="shared" si="4"/>
        <v>4.513786737</v>
      </c>
      <c r="N54" s="30">
        <f t="shared" si="2"/>
        <v>4.513786737</v>
      </c>
      <c r="P54" s="21"/>
    </row>
    <row r="55" ht="12.75" customHeight="1">
      <c r="A55" s="13" t="s">
        <v>232</v>
      </c>
      <c r="B55" s="14" t="s">
        <v>48</v>
      </c>
      <c r="C55" s="14">
        <v>8.0</v>
      </c>
      <c r="D55" s="14">
        <v>5.5</v>
      </c>
      <c r="E55" s="14">
        <v>5.5</v>
      </c>
      <c r="F55" s="14">
        <v>6.5</v>
      </c>
      <c r="G55" s="14">
        <v>6.0</v>
      </c>
      <c r="H55" s="14">
        <v>5.5</v>
      </c>
      <c r="I55" s="28">
        <f>'DIFENSORI - GE'!$D55*'Pesi e Budget Iniziale'!$F$5+'DIFENSORI - GE'!$E55*'Pesi e Budget Iniziale'!$F$6+'Pesi e Budget Iniziale'!$F$7*'DIFENSORI - GE'!F55+'DIFENSORI - GE'!$G55*'Pesi e Budget Iniziale'!$F$8+'Pesi e Budget Iniziale'!$F$9*'DIFENSORI - GE'!$H55+vlookup(B55,SQUADRE!$A$2:$B$21,2,false)*'Pesi e Budget Iniziale'!$F$10+'Pesi e Budget Iniziale'!$F$11*vlookup(B55,'FATTORE CASA'!$A$2:$B$21,2,false)+vlookup(B55,ALLENATORE!$A$2:$B$21,2,false)*'Pesi e Budget Iniziale'!$F$12</f>
        <v>70.72930868</v>
      </c>
      <c r="J55" s="30">
        <f t="shared" si="3"/>
        <v>-2.778945607</v>
      </c>
      <c r="K55" s="30">
        <f t="shared" si="1"/>
        <v>1</v>
      </c>
      <c r="L55" s="28">
        <f>'DIFENSORI - GE'!$D55*'Pesi e Budget Iniziale'!$H$5+'DIFENSORI - GE'!$E55*'Pesi e Budget Iniziale'!$H$6+'Pesi e Budget Iniziale'!$H$7*'DIFENSORI - GE'!F55+'DIFENSORI - GE'!$G55*'Pesi e Budget Iniziale'!$H$8+'Pesi e Budget Iniziale'!$H$9*'DIFENSORI - GE'!$H55+vlookup(B55,SQUADRE!$A$2:$B$21,2,false)*'Pesi e Budget Iniziale'!$H$10+'Pesi e Budget Iniziale'!$H$11*vlookup(B55,'FATTORE CASA'!$A$2:$B$21,2,false)+vlookup(B55,ALLENATORE!$A$2:$B$21,2,false)*'Pesi e Budget Iniziale'!$H$12</f>
        <v>74.66180868</v>
      </c>
      <c r="M55" s="30">
        <f t="shared" si="4"/>
        <v>1.669402932</v>
      </c>
      <c r="N55" s="30">
        <f t="shared" si="2"/>
        <v>1.669402932</v>
      </c>
      <c r="P55" s="21"/>
    </row>
    <row r="56" ht="12.75" customHeight="1">
      <c r="A56" s="13" t="s">
        <v>235</v>
      </c>
      <c r="B56" s="14" t="s">
        <v>87</v>
      </c>
      <c r="C56" s="14">
        <v>9.0</v>
      </c>
      <c r="D56" s="14">
        <v>7.0</v>
      </c>
      <c r="E56" s="14">
        <v>6.5</v>
      </c>
      <c r="F56" s="14">
        <v>6.5</v>
      </c>
      <c r="G56" s="14">
        <v>6.0</v>
      </c>
      <c r="H56" s="14">
        <v>7.0</v>
      </c>
      <c r="I56" s="28">
        <f>'DIFENSORI - GE'!$D56*'Pesi e Budget Iniziale'!$F$5+'DIFENSORI - GE'!$E56*'Pesi e Budget Iniziale'!$F$6+'Pesi e Budget Iniziale'!$F$7*'DIFENSORI - GE'!F56+'DIFENSORI - GE'!$G56*'Pesi e Budget Iniziale'!$F$8+'Pesi e Budget Iniziale'!$F$9*'DIFENSORI - GE'!$H56+vlookup(B56,SQUADRE!$A$2:$B$21,2,false)*'Pesi e Budget Iniziale'!$F$10+'Pesi e Budget Iniziale'!$F$11*vlookup(B56,'FATTORE CASA'!$A$2:$B$21,2,false)+vlookup(B56,ALLENATORE!$A$2:$B$21,2,false)*'Pesi e Budget Iniziale'!$F$12</f>
        <v>80.63375553</v>
      </c>
      <c r="J56" s="30">
        <f t="shared" si="3"/>
        <v>9.342437362</v>
      </c>
      <c r="K56" s="30">
        <f t="shared" si="1"/>
        <v>9.342437362</v>
      </c>
      <c r="L56" s="28">
        <f>'DIFENSORI - GE'!$D56*'Pesi e Budget Iniziale'!$H$5+'DIFENSORI - GE'!$E56*'Pesi e Budget Iniziale'!$H$6+'Pesi e Budget Iniziale'!$H$7*'DIFENSORI - GE'!F56+'DIFENSORI - GE'!$G56*'Pesi e Budget Iniziale'!$H$8+'Pesi e Budget Iniziale'!$H$9*'DIFENSORI - GE'!$H56+vlookup(B56,SQUADRE!$A$2:$B$21,2,false)*'Pesi e Budget Iniziale'!$H$10+'Pesi e Budget Iniziale'!$H$11*vlookup(B56,'FATTORE CASA'!$A$2:$B$21,2,false)+vlookup(B56,ALLENATORE!$A$2:$B$21,2,false)*'Pesi e Budget Iniziale'!$H$12</f>
        <v>85.28125553</v>
      </c>
      <c r="M56" s="30">
        <f t="shared" si="4"/>
        <v>12.33737926</v>
      </c>
      <c r="N56" s="30">
        <f t="shared" si="2"/>
        <v>12.33737926</v>
      </c>
      <c r="P56" s="21"/>
    </row>
    <row r="57" ht="12.75" customHeight="1">
      <c r="A57" s="13" t="s">
        <v>237</v>
      </c>
      <c r="B57" s="14" t="s">
        <v>40</v>
      </c>
      <c r="C57" s="14">
        <v>9.0</v>
      </c>
      <c r="D57" s="14">
        <v>5.0</v>
      </c>
      <c r="E57" s="14">
        <v>5.5</v>
      </c>
      <c r="F57" s="14">
        <v>6.0</v>
      </c>
      <c r="G57" s="14">
        <v>5.5</v>
      </c>
      <c r="H57" s="14">
        <v>5.0</v>
      </c>
      <c r="I57" s="28">
        <f>'DIFENSORI - GE'!$D57*'Pesi e Budget Iniziale'!$F$5+'DIFENSORI - GE'!$E57*'Pesi e Budget Iniziale'!$F$6+'Pesi e Budget Iniziale'!$F$7*'DIFENSORI - GE'!F57+'DIFENSORI - GE'!$G57*'Pesi e Budget Iniziale'!$F$8+'Pesi e Budget Iniziale'!$F$9*'DIFENSORI - GE'!$H57+vlookup(B57,SQUADRE!$A$2:$B$21,2,false)*'Pesi e Budget Iniziale'!$F$10+'Pesi e Budget Iniziale'!$F$11*vlookup(B57,'FATTORE CASA'!$A$2:$B$21,2,false)+vlookup(B57,ALLENATORE!$A$2:$B$21,2,false)*'Pesi e Budget Iniziale'!$F$12</f>
        <v>68.68639632</v>
      </c>
      <c r="J57" s="30">
        <f t="shared" si="3"/>
        <v>-5.279127958</v>
      </c>
      <c r="K57" s="30">
        <f t="shared" si="1"/>
        <v>1</v>
      </c>
      <c r="L57" s="28">
        <f>'DIFENSORI - GE'!$D57*'Pesi e Budget Iniziale'!$H$5+'DIFENSORI - GE'!$E57*'Pesi e Budget Iniziale'!$H$6+'Pesi e Budget Iniziale'!$H$7*'DIFENSORI - GE'!F57+'DIFENSORI - GE'!$G57*'Pesi e Budget Iniziale'!$H$8+'Pesi e Budget Iniziale'!$H$9*'DIFENSORI - GE'!$H57+vlookup(B57,SQUADRE!$A$2:$B$21,2,false)*'Pesi e Budget Iniziale'!$H$10+'Pesi e Budget Iniziale'!$H$11*vlookup(B57,'FATTORE CASA'!$A$2:$B$21,2,false)+vlookup(B57,ALLENATORE!$A$2:$B$21,2,false)*'Pesi e Budget Iniziale'!$H$12</f>
        <v>72.61889632</v>
      </c>
      <c r="M57" s="30">
        <f t="shared" si="4"/>
        <v>-0.3828452782</v>
      </c>
      <c r="N57" s="30">
        <f t="shared" si="2"/>
        <v>1</v>
      </c>
      <c r="P57" s="21"/>
    </row>
    <row r="58" ht="12.75" customHeight="1">
      <c r="A58" s="13" t="s">
        <v>241</v>
      </c>
      <c r="B58" s="14" t="s">
        <v>65</v>
      </c>
      <c r="C58" s="14">
        <v>8.0</v>
      </c>
      <c r="D58" s="14">
        <v>6.0</v>
      </c>
      <c r="E58" s="14">
        <v>6.0</v>
      </c>
      <c r="F58" s="14">
        <v>6.5</v>
      </c>
      <c r="G58" s="14">
        <v>6.0</v>
      </c>
      <c r="H58" s="14">
        <v>6.0</v>
      </c>
      <c r="I58" s="28">
        <f>'DIFENSORI - GE'!$D58*'Pesi e Budget Iniziale'!$F$5+'DIFENSORI - GE'!$E58*'Pesi e Budget Iniziale'!$F$6+'Pesi e Budget Iniziale'!$F$7*'DIFENSORI - GE'!F58+'DIFENSORI - GE'!$G58*'Pesi e Budget Iniziale'!$F$8+'Pesi e Budget Iniziale'!$F$9*'DIFENSORI - GE'!$H58+vlookup(B58,SQUADRE!$A$2:$B$21,2,false)*'Pesi e Budget Iniziale'!$F$10+'Pesi e Budget Iniziale'!$F$11*vlookup(B58,'FATTORE CASA'!$A$2:$B$21,2,false)+vlookup(B58,ALLENATORE!$A$2:$B$21,2,false)*'Pesi e Budget Iniziale'!$F$12</f>
        <v>75.14721158</v>
      </c>
      <c r="J58" s="30">
        <f t="shared" si="3"/>
        <v>2.627827104</v>
      </c>
      <c r="K58" s="30">
        <f t="shared" si="1"/>
        <v>2.627827104</v>
      </c>
      <c r="L58" s="28">
        <f>'DIFENSORI - GE'!$D58*'Pesi e Budget Iniziale'!$H$5+'DIFENSORI - GE'!$E58*'Pesi e Budget Iniziale'!$H$6+'Pesi e Budget Iniziale'!$H$7*'DIFENSORI - GE'!F58+'DIFENSORI - GE'!$G58*'Pesi e Budget Iniziale'!$H$8+'Pesi e Budget Iniziale'!$H$9*'DIFENSORI - GE'!$H58+vlookup(B58,SQUADRE!$A$2:$B$21,2,false)*'Pesi e Budget Iniziale'!$H$10+'Pesi e Budget Iniziale'!$H$11*vlookup(B58,'FATTORE CASA'!$A$2:$B$21,2,false)+vlookup(B58,ALLENATORE!$A$2:$B$21,2,false)*'Pesi e Budget Iniziale'!$H$12</f>
        <v>79.43721158</v>
      </c>
      <c r="M58" s="30">
        <f t="shared" si="4"/>
        <v>6.466628794</v>
      </c>
      <c r="N58" s="30">
        <f t="shared" si="2"/>
        <v>6.466628794</v>
      </c>
      <c r="P58" s="21"/>
    </row>
    <row r="59" ht="12.75" customHeight="1">
      <c r="A59" s="13" t="s">
        <v>243</v>
      </c>
      <c r="B59" s="14" t="s">
        <v>96</v>
      </c>
      <c r="C59" s="14">
        <v>8.0</v>
      </c>
      <c r="D59" s="14">
        <v>8.0</v>
      </c>
      <c r="E59" s="14">
        <v>7.0</v>
      </c>
      <c r="F59" s="14">
        <v>5.5</v>
      </c>
      <c r="G59" s="14">
        <v>5.0</v>
      </c>
      <c r="H59" s="14">
        <v>7.0</v>
      </c>
      <c r="I59" s="28">
        <f>'DIFENSORI - GE'!$D59*'Pesi e Budget Iniziale'!$F$5+'DIFENSORI - GE'!$E59*'Pesi e Budget Iniziale'!$F$6+'Pesi e Budget Iniziale'!$F$7*'DIFENSORI - GE'!F59+'DIFENSORI - GE'!$G59*'Pesi e Budget Iniziale'!$F$8+'Pesi e Budget Iniziale'!$F$9*'DIFENSORI - GE'!$H59+vlookup(B59,SQUADRE!$A$2:$B$21,2,false)*'Pesi e Budget Iniziale'!$F$10+'Pesi e Budget Iniziale'!$F$11*vlookup(B59,'FATTORE CASA'!$A$2:$B$21,2,false)+vlookup(B59,ALLENATORE!$A$2:$B$21,2,false)*'Pesi e Budget Iniziale'!$F$12</f>
        <v>79.23075105</v>
      </c>
      <c r="J59" s="30">
        <f t="shared" si="3"/>
        <v>7.625395027</v>
      </c>
      <c r="K59" s="30">
        <f t="shared" si="1"/>
        <v>7.625395027</v>
      </c>
      <c r="L59" s="28">
        <f>'DIFENSORI - GE'!$D59*'Pesi e Budget Iniziale'!$H$5+'DIFENSORI - GE'!$E59*'Pesi e Budget Iniziale'!$H$6+'Pesi e Budget Iniziale'!$H$7*'DIFENSORI - GE'!F59+'DIFENSORI - GE'!$G59*'Pesi e Budget Iniziale'!$H$8+'Pesi e Budget Iniziale'!$H$9*'DIFENSORI - GE'!$H59+vlookup(B59,SQUADRE!$A$2:$B$21,2,false)*'Pesi e Budget Iniziale'!$H$10+'Pesi e Budget Iniziale'!$H$11*vlookup(B59,'FATTORE CASA'!$A$2:$B$21,2,false)+vlookup(B59,ALLENATORE!$A$2:$B$21,2,false)*'Pesi e Budget Iniziale'!$H$12</f>
        <v>84.23575105</v>
      </c>
      <c r="M59" s="30">
        <f t="shared" si="4"/>
        <v>11.28709696</v>
      </c>
      <c r="N59" s="30">
        <f t="shared" si="2"/>
        <v>11.28709696</v>
      </c>
      <c r="P59" s="21"/>
    </row>
    <row r="60" ht="12.75" customHeight="1">
      <c r="A60" s="13" t="s">
        <v>244</v>
      </c>
      <c r="B60" s="14" t="s">
        <v>90</v>
      </c>
      <c r="C60" s="14">
        <v>6.0</v>
      </c>
      <c r="D60" s="14">
        <v>5.0</v>
      </c>
      <c r="E60" s="14">
        <v>7.0</v>
      </c>
      <c r="F60" s="14">
        <v>7.0</v>
      </c>
      <c r="G60" s="14">
        <v>6.0</v>
      </c>
      <c r="H60" s="14">
        <v>5.0</v>
      </c>
      <c r="I60" s="28">
        <f>'DIFENSORI - GE'!$D60*'Pesi e Budget Iniziale'!$F$5+'DIFENSORI - GE'!$E60*'Pesi e Budget Iniziale'!$F$6+'Pesi e Budget Iniziale'!$F$7*'DIFENSORI - GE'!F60+'DIFENSORI - GE'!$G60*'Pesi e Budget Iniziale'!$F$8+'Pesi e Budget Iniziale'!$F$9*'DIFENSORI - GE'!$H60+vlookup(B60,SQUADRE!$A$2:$B$21,2,false)*'Pesi e Budget Iniziale'!$F$10+'Pesi e Budget Iniziale'!$F$11*vlookup(B60,'FATTORE CASA'!$A$2:$B$21,2,false)+vlookup(B60,ALLENATORE!$A$2:$B$21,2,false)*'Pesi e Budget Iniziale'!$F$12</f>
        <v>71.67575316</v>
      </c>
      <c r="J60" s="30">
        <f t="shared" si="3"/>
        <v>-1.620656194</v>
      </c>
      <c r="K60" s="30">
        <f t="shared" si="1"/>
        <v>1</v>
      </c>
      <c r="L60" s="28">
        <f>'DIFENSORI - GE'!$D60*'Pesi e Budget Iniziale'!$H$5+'DIFENSORI - GE'!$E60*'Pesi e Budget Iniziale'!$H$6+'Pesi e Budget Iniziale'!$H$7*'DIFENSORI - GE'!F60+'DIFENSORI - GE'!$G60*'Pesi e Budget Iniziale'!$H$8+'Pesi e Budget Iniziale'!$H$9*'DIFENSORI - GE'!$H60+vlookup(B60,SQUADRE!$A$2:$B$21,2,false)*'Pesi e Budget Iniziale'!$H$10+'Pesi e Budget Iniziale'!$H$11*vlookup(B60,'FATTORE CASA'!$A$2:$B$21,2,false)+vlookup(B60,ALLENATORE!$A$2:$B$21,2,false)*'Pesi e Budget Iniziale'!$H$12</f>
        <v>76.68075316</v>
      </c>
      <c r="M60" s="30">
        <f t="shared" si="4"/>
        <v>3.697573718</v>
      </c>
      <c r="N60" s="30">
        <f t="shared" si="2"/>
        <v>3.697573718</v>
      </c>
      <c r="P60" s="21"/>
    </row>
    <row r="61" ht="12.75" customHeight="1">
      <c r="A61" s="13" t="s">
        <v>246</v>
      </c>
      <c r="B61" s="14" t="s">
        <v>70</v>
      </c>
      <c r="C61" s="14">
        <v>6.0</v>
      </c>
      <c r="D61" s="14">
        <v>5.0</v>
      </c>
      <c r="E61" s="14">
        <v>6.0</v>
      </c>
      <c r="F61" s="14">
        <v>8.0</v>
      </c>
      <c r="G61" s="14">
        <v>5.0</v>
      </c>
      <c r="H61" s="14">
        <v>6.0</v>
      </c>
      <c r="I61" s="28">
        <f>'DIFENSORI - GE'!$D61*'Pesi e Budget Iniziale'!$F$5+'DIFENSORI - GE'!$E61*'Pesi e Budget Iniziale'!$F$6+'Pesi e Budget Iniziale'!$F$7*'DIFENSORI - GE'!F61+'DIFENSORI - GE'!$G61*'Pesi e Budget Iniziale'!$F$8+'Pesi e Budget Iniziale'!$F$9*'DIFENSORI - GE'!$H61+vlookup(B61,SQUADRE!$A$2:$B$21,2,false)*'Pesi e Budget Iniziale'!$F$10+'Pesi e Budget Iniziale'!$F$11*vlookup(B61,'FATTORE CASA'!$A$2:$B$21,2,false)+vlookup(B61,ALLENATORE!$A$2:$B$21,2,false)*'Pesi e Budget Iniziale'!$F$12</f>
        <v>70.18119789</v>
      </c>
      <c r="J61" s="30">
        <f t="shared" si="3"/>
        <v>-3.449741351</v>
      </c>
      <c r="K61" s="30">
        <f t="shared" si="1"/>
        <v>1</v>
      </c>
      <c r="L61" s="28">
        <f>'DIFENSORI - GE'!$D61*'Pesi e Budget Iniziale'!$H$5+'DIFENSORI - GE'!$E61*'Pesi e Budget Iniziale'!$H$6+'Pesi e Budget Iniziale'!$H$7*'DIFENSORI - GE'!F61+'DIFENSORI - GE'!$G61*'Pesi e Budget Iniziale'!$H$8+'Pesi e Budget Iniziale'!$H$9*'DIFENSORI - GE'!$H61+vlookup(B61,SQUADRE!$A$2:$B$21,2,false)*'Pesi e Budget Iniziale'!$H$10+'Pesi e Budget Iniziale'!$H$11*vlookup(B61,'FATTORE CASA'!$A$2:$B$21,2,false)+vlookup(B61,ALLENATORE!$A$2:$B$21,2,false)*'Pesi e Budget Iniziale'!$H$12</f>
        <v>74.47119789</v>
      </c>
      <c r="M61" s="30">
        <f t="shared" si="4"/>
        <v>1.477921077</v>
      </c>
      <c r="N61" s="30">
        <f t="shared" si="2"/>
        <v>1.477921077</v>
      </c>
      <c r="P61" s="21"/>
    </row>
    <row r="62" ht="12.75" customHeight="1">
      <c r="A62" s="13" t="s">
        <v>248</v>
      </c>
      <c r="B62" s="14" t="s">
        <v>22</v>
      </c>
      <c r="C62" s="14">
        <v>8.0</v>
      </c>
      <c r="D62" s="14">
        <v>3.0</v>
      </c>
      <c r="E62" s="14">
        <v>6.0</v>
      </c>
      <c r="F62" s="14">
        <v>6.0</v>
      </c>
      <c r="G62" s="14">
        <v>6.0</v>
      </c>
      <c r="H62" s="14">
        <v>4.0</v>
      </c>
      <c r="I62" s="28">
        <f>'DIFENSORI - GE'!$D62*'Pesi e Budget Iniziale'!$F$5+'DIFENSORI - GE'!$E62*'Pesi e Budget Iniziale'!$F$6+'Pesi e Budget Iniziale'!$F$7*'DIFENSORI - GE'!F62+'DIFENSORI - GE'!$G62*'Pesi e Budget Iniziale'!$F$8+'Pesi e Budget Iniziale'!$F$9*'DIFENSORI - GE'!$H62+vlookup(B62,SQUADRE!$A$2:$B$21,2,false)*'Pesi e Budget Iniziale'!$F$10+'Pesi e Budget Iniziale'!$F$11*vlookup(B62,'FATTORE CASA'!$A$2:$B$21,2,false)+vlookup(B62,ALLENATORE!$A$2:$B$21,2,false)*'Pesi e Budget Iniziale'!$F$12</f>
        <v>69.74811316</v>
      </c>
      <c r="J62" s="30">
        <f t="shared" si="3"/>
        <v>-3.979764485</v>
      </c>
      <c r="K62" s="30">
        <f t="shared" si="1"/>
        <v>1</v>
      </c>
      <c r="L62" s="28">
        <f>'DIFENSORI - GE'!$D62*'Pesi e Budget Iniziale'!$H$5+'DIFENSORI - GE'!$E62*'Pesi e Budget Iniziale'!$H$6+'Pesi e Budget Iniziale'!$H$7*'DIFENSORI - GE'!F62+'DIFENSORI - GE'!$G62*'Pesi e Budget Iniziale'!$H$8+'Pesi e Budget Iniziale'!$H$9*'DIFENSORI - GE'!$H62+vlookup(B62,SQUADRE!$A$2:$B$21,2,false)*'Pesi e Budget Iniziale'!$H$10+'Pesi e Budget Iniziale'!$H$11*vlookup(B62,'FATTORE CASA'!$A$2:$B$21,2,false)+vlookup(B62,ALLENATORE!$A$2:$B$21,2,false)*'Pesi e Budget Iniziale'!$H$12</f>
        <v>74.03811316</v>
      </c>
      <c r="M62" s="30">
        <f t="shared" si="4"/>
        <v>1.042857199</v>
      </c>
      <c r="N62" s="30">
        <f t="shared" si="2"/>
        <v>1.042857199</v>
      </c>
      <c r="P62" s="21"/>
    </row>
    <row r="63" ht="12.75" customHeight="1">
      <c r="A63" s="13" t="s">
        <v>251</v>
      </c>
      <c r="B63" s="14" t="s">
        <v>65</v>
      </c>
      <c r="C63" s="14">
        <v>8.0</v>
      </c>
      <c r="D63" s="14">
        <v>6.5</v>
      </c>
      <c r="E63" s="14">
        <v>6.0</v>
      </c>
      <c r="F63" s="14">
        <v>5.0</v>
      </c>
      <c r="G63" s="14">
        <v>6.0</v>
      </c>
      <c r="H63" s="14">
        <v>6.0</v>
      </c>
      <c r="I63" s="28">
        <f>'DIFENSORI - GE'!$D63*'Pesi e Budget Iniziale'!$F$5+'DIFENSORI - GE'!$E63*'Pesi e Budget Iniziale'!$F$6+'Pesi e Budget Iniziale'!$F$7*'DIFENSORI - GE'!F63+'DIFENSORI - GE'!$G63*'Pesi e Budget Iniziale'!$F$8+'Pesi e Budget Iniziale'!$F$9*'DIFENSORI - GE'!$H63+vlookup(B63,SQUADRE!$A$2:$B$21,2,false)*'Pesi e Budget Iniziale'!$F$10+'Pesi e Budget Iniziale'!$F$11*vlookup(B63,'FATTORE CASA'!$A$2:$B$21,2,false)+vlookup(B63,ALLENATORE!$A$2:$B$21,2,false)*'Pesi e Budget Iniziale'!$F$12</f>
        <v>73.57908658</v>
      </c>
      <c r="J63" s="30">
        <f t="shared" si="3"/>
        <v>0.7087049189</v>
      </c>
      <c r="K63" s="30">
        <f t="shared" si="1"/>
        <v>1</v>
      </c>
      <c r="L63" s="28">
        <f>'DIFENSORI - GE'!$D63*'Pesi e Budget Iniziale'!$H$5+'DIFENSORI - GE'!$E63*'Pesi e Budget Iniziale'!$H$6+'Pesi e Budget Iniziale'!$H$7*'DIFENSORI - GE'!F63+'DIFENSORI - GE'!$G63*'Pesi e Budget Iniziale'!$H$8+'Pesi e Budget Iniziale'!$H$9*'DIFENSORI - GE'!$H63+vlookup(B63,SQUADRE!$A$2:$B$21,2,false)*'Pesi e Budget Iniziale'!$H$10+'Pesi e Budget Iniziale'!$H$11*vlookup(B63,'FATTORE CASA'!$A$2:$B$21,2,false)+vlookup(B63,ALLENATORE!$A$2:$B$21,2,false)*'Pesi e Budget Iniziale'!$H$12</f>
        <v>77.86908658</v>
      </c>
      <c r="M63" s="30">
        <f t="shared" si="4"/>
        <v>4.891337668</v>
      </c>
      <c r="N63" s="30">
        <f t="shared" si="2"/>
        <v>4.891337668</v>
      </c>
      <c r="P63" s="21"/>
    </row>
    <row r="64" ht="12.75" customHeight="1">
      <c r="A64" s="13" t="s">
        <v>253</v>
      </c>
      <c r="B64" s="14" t="s">
        <v>122</v>
      </c>
      <c r="C64" s="14">
        <v>9.0</v>
      </c>
      <c r="D64" s="14">
        <v>8.0</v>
      </c>
      <c r="E64" s="14">
        <v>7.5</v>
      </c>
      <c r="F64" s="14">
        <v>7.0</v>
      </c>
      <c r="G64" s="14">
        <v>6.5</v>
      </c>
      <c r="H64" s="14">
        <v>7.0</v>
      </c>
      <c r="I64" s="28">
        <f>'DIFENSORI - GE'!$D64*'Pesi e Budget Iniziale'!$F$5+'DIFENSORI - GE'!$E64*'Pesi e Budget Iniziale'!$F$6+'Pesi e Budget Iniziale'!$F$7*'DIFENSORI - GE'!F64+'DIFENSORI - GE'!$G64*'Pesi e Budget Iniziale'!$F$8+'Pesi e Budget Iniziale'!$F$9*'DIFENSORI - GE'!$H64+vlookup(B64,SQUADRE!$A$2:$B$21,2,false)*'Pesi e Budget Iniziale'!$F$10+'Pesi e Budget Iniziale'!$F$11*vlookup(B64,'FATTORE CASA'!$A$2:$B$21,2,false)+vlookup(B64,ALLENATORE!$A$2:$B$21,2,false)*'Pesi e Budget Iniziale'!$F$12</f>
        <v>79.56935316</v>
      </c>
      <c r="J64" s="30">
        <f t="shared" si="3"/>
        <v>8.039787255</v>
      </c>
      <c r="K64" s="30">
        <f t="shared" si="1"/>
        <v>8.039787255</v>
      </c>
      <c r="L64" s="28">
        <f>'DIFENSORI - GE'!$D64*'Pesi e Budget Iniziale'!$H$5+'DIFENSORI - GE'!$E64*'Pesi e Budget Iniziale'!$H$6+'Pesi e Budget Iniziale'!$H$7*'DIFENSORI - GE'!F64+'DIFENSORI - GE'!$G64*'Pesi e Budget Iniziale'!$H$8+'Pesi e Budget Iniziale'!$H$9*'DIFENSORI - GE'!$H64+vlookup(B64,SQUADRE!$A$2:$B$21,2,false)*'Pesi e Budget Iniziale'!$H$10+'Pesi e Budget Iniziale'!$H$11*vlookup(B64,'FATTORE CASA'!$A$2:$B$21,2,false)+vlookup(B64,ALLENATORE!$A$2:$B$21,2,false)*'Pesi e Budget Iniziale'!$H$12</f>
        <v>84.93185316</v>
      </c>
      <c r="M64" s="30">
        <f t="shared" si="4"/>
        <v>11.98638017</v>
      </c>
      <c r="N64" s="30">
        <f t="shared" si="2"/>
        <v>11.98638017</v>
      </c>
      <c r="P64" s="21"/>
    </row>
    <row r="65" ht="12.75" customHeight="1">
      <c r="A65" s="13" t="s">
        <v>255</v>
      </c>
      <c r="B65" s="14" t="s">
        <v>96</v>
      </c>
      <c r="C65" s="14">
        <v>7.0</v>
      </c>
      <c r="D65" s="14">
        <v>6.5</v>
      </c>
      <c r="E65" s="14">
        <v>6.0</v>
      </c>
      <c r="F65" s="14">
        <v>6.0</v>
      </c>
      <c r="G65" s="14">
        <v>6.0</v>
      </c>
      <c r="H65" s="14">
        <v>6.0</v>
      </c>
      <c r="I65" s="28">
        <f>'DIFENSORI - GE'!$D65*'Pesi e Budget Iniziale'!$F$5+'DIFENSORI - GE'!$E65*'Pesi e Budget Iniziale'!$F$6+'Pesi e Budget Iniziale'!$F$7*'DIFENSORI - GE'!F65+'DIFENSORI - GE'!$G65*'Pesi e Budget Iniziale'!$F$8+'Pesi e Budget Iniziale'!$F$9*'DIFENSORI - GE'!$H65+vlookup(B65,SQUADRE!$A$2:$B$21,2,false)*'Pesi e Budget Iniziale'!$F$10+'Pesi e Budget Iniziale'!$F$11*vlookup(B65,'FATTORE CASA'!$A$2:$B$21,2,false)+vlookup(B65,ALLENATORE!$A$2:$B$21,2,false)*'Pesi e Budget Iniziale'!$F$12</f>
        <v>75.59887605</v>
      </c>
      <c r="J65" s="30">
        <f t="shared" si="3"/>
        <v>3.180588722</v>
      </c>
      <c r="K65" s="30">
        <f t="shared" si="1"/>
        <v>3.180588722</v>
      </c>
      <c r="L65" s="28">
        <f>'DIFENSORI - GE'!$D65*'Pesi e Budget Iniziale'!$H$5+'DIFENSORI - GE'!$E65*'Pesi e Budget Iniziale'!$H$6+'Pesi e Budget Iniziale'!$H$7*'DIFENSORI - GE'!F65+'DIFENSORI - GE'!$G65*'Pesi e Budget Iniziale'!$H$8+'Pesi e Budget Iniziale'!$H$9*'DIFENSORI - GE'!$H65+vlookup(B65,SQUADRE!$A$2:$B$21,2,false)*'Pesi e Budget Iniziale'!$H$10+'Pesi e Budget Iniziale'!$H$11*vlookup(B65,'FATTORE CASA'!$A$2:$B$21,2,false)+vlookup(B65,ALLENATORE!$A$2:$B$21,2,false)*'Pesi e Budget Iniziale'!$H$12</f>
        <v>79.88887605</v>
      </c>
      <c r="M65" s="30">
        <f t="shared" si="4"/>
        <v>6.920357315</v>
      </c>
      <c r="N65" s="30">
        <f t="shared" si="2"/>
        <v>6.920357315</v>
      </c>
      <c r="P65" s="21"/>
    </row>
    <row r="66" ht="12.75" customHeight="1">
      <c r="A66" s="13" t="s">
        <v>257</v>
      </c>
      <c r="B66" s="14" t="s">
        <v>96</v>
      </c>
      <c r="C66" s="14">
        <v>7.0</v>
      </c>
      <c r="D66" s="14">
        <v>5.5</v>
      </c>
      <c r="E66" s="14">
        <v>6.0</v>
      </c>
      <c r="F66" s="14">
        <v>6.5</v>
      </c>
      <c r="G66" s="14">
        <v>6.0</v>
      </c>
      <c r="H66" s="14">
        <v>6.5</v>
      </c>
      <c r="I66" s="28">
        <f>'DIFENSORI - GE'!$D66*'Pesi e Budget Iniziale'!$F$5+'DIFENSORI - GE'!$E66*'Pesi e Budget Iniziale'!$F$6+'Pesi e Budget Iniziale'!$F$7*'DIFENSORI - GE'!F66+'DIFENSORI - GE'!$G66*'Pesi e Budget Iniziale'!$F$8+'Pesi e Budget Iniziale'!$F$9*'DIFENSORI - GE'!$H66+vlookup(B66,SQUADRE!$A$2:$B$21,2,false)*'Pesi e Budget Iniziale'!$F$10+'Pesi e Budget Iniziale'!$F$11*vlookup(B66,'FATTORE CASA'!$A$2:$B$21,2,false)+vlookup(B66,ALLENATORE!$A$2:$B$21,2,false)*'Pesi e Budget Iniziale'!$F$12</f>
        <v>75.53927105</v>
      </c>
      <c r="J66" s="30">
        <f t="shared" si="3"/>
        <v>3.107642192</v>
      </c>
      <c r="K66" s="30">
        <f t="shared" si="1"/>
        <v>3.107642192</v>
      </c>
      <c r="L66" s="28">
        <f>'DIFENSORI - GE'!$D66*'Pesi e Budget Iniziale'!$H$5+'DIFENSORI - GE'!$E66*'Pesi e Budget Iniziale'!$H$6+'Pesi e Budget Iniziale'!$H$7*'DIFENSORI - GE'!F66+'DIFENSORI - GE'!$G66*'Pesi e Budget Iniziale'!$H$8+'Pesi e Budget Iniziale'!$H$9*'DIFENSORI - GE'!$H66+vlookup(B66,SQUADRE!$A$2:$B$21,2,false)*'Pesi e Budget Iniziale'!$H$10+'Pesi e Budget Iniziale'!$H$11*vlookup(B66,'FATTORE CASA'!$A$2:$B$21,2,false)+vlookup(B66,ALLENATORE!$A$2:$B$21,2,false)*'Pesi e Budget Iniziale'!$H$12</f>
        <v>79.82927105</v>
      </c>
      <c r="M66" s="30">
        <f t="shared" si="4"/>
        <v>6.860479928</v>
      </c>
      <c r="N66" s="30">
        <f t="shared" si="2"/>
        <v>6.860479928</v>
      </c>
      <c r="P66" s="21"/>
    </row>
    <row r="67" ht="12.75" customHeight="1">
      <c r="A67" s="13" t="s">
        <v>259</v>
      </c>
      <c r="B67" s="14" t="s">
        <v>96</v>
      </c>
      <c r="C67" s="14">
        <v>8.0</v>
      </c>
      <c r="D67" s="14">
        <v>5.5</v>
      </c>
      <c r="E67" s="14">
        <v>6.0</v>
      </c>
      <c r="F67" s="14">
        <v>7.0</v>
      </c>
      <c r="G67" s="14">
        <v>6.0</v>
      </c>
      <c r="H67" s="14">
        <v>6.0</v>
      </c>
      <c r="I67" s="28">
        <f>'DIFENSORI - GE'!$D67*'Pesi e Budget Iniziale'!$F$5+'DIFENSORI - GE'!$E67*'Pesi e Budget Iniziale'!$F$6+'Pesi e Budget Iniziale'!$F$7*'DIFENSORI - GE'!F67+'DIFENSORI - GE'!$G67*'Pesi e Budget Iniziale'!$F$8+'Pesi e Budget Iniziale'!$F$9*'DIFENSORI - GE'!$H67+vlookup(B67,SQUADRE!$A$2:$B$21,2,false)*'Pesi e Budget Iniziale'!$F$10+'Pesi e Budget Iniziale'!$F$11*vlookup(B67,'FATTORE CASA'!$A$2:$B$21,2,false)+vlookup(B67,ALLENATORE!$A$2:$B$21,2,false)*'Pesi e Budget Iniziale'!$F$12</f>
        <v>75.48512605</v>
      </c>
      <c r="J67" s="30">
        <f t="shared" si="3"/>
        <v>3.041377786</v>
      </c>
      <c r="K67" s="30">
        <f t="shared" si="1"/>
        <v>3.041377786</v>
      </c>
      <c r="L67" s="28">
        <f>'DIFENSORI - GE'!$D67*'Pesi e Budget Iniziale'!$H$5+'DIFENSORI - GE'!$E67*'Pesi e Budget Iniziale'!$H$6+'Pesi e Budget Iniziale'!$H$7*'DIFENSORI - GE'!F67+'DIFENSORI - GE'!$G67*'Pesi e Budget Iniziale'!$H$8+'Pesi e Budget Iniziale'!$H$9*'DIFENSORI - GE'!$H67+vlookup(B67,SQUADRE!$A$2:$B$21,2,false)*'Pesi e Budget Iniziale'!$H$10+'Pesi e Budget Iniziale'!$H$11*vlookup(B67,'FATTORE CASA'!$A$2:$B$21,2,false)+vlookup(B67,ALLENATORE!$A$2:$B$21,2,false)*'Pesi e Budget Iniziale'!$H$12</f>
        <v>79.77512605</v>
      </c>
      <c r="M67" s="30">
        <f t="shared" si="4"/>
        <v>6.806087492</v>
      </c>
      <c r="N67" s="30">
        <f t="shared" si="2"/>
        <v>6.806087492</v>
      </c>
      <c r="P67" s="21"/>
    </row>
    <row r="68" ht="12.75" customHeight="1">
      <c r="A68" s="13" t="s">
        <v>261</v>
      </c>
      <c r="B68" s="14" t="s">
        <v>48</v>
      </c>
      <c r="C68" s="14">
        <v>9.0</v>
      </c>
      <c r="D68" s="14">
        <v>5.0</v>
      </c>
      <c r="E68" s="14">
        <v>5.0</v>
      </c>
      <c r="F68" s="14">
        <v>6.0</v>
      </c>
      <c r="G68" s="14">
        <v>5.5</v>
      </c>
      <c r="H68" s="14">
        <v>5.0</v>
      </c>
      <c r="I68" s="28">
        <f>'DIFENSORI - GE'!$D68*'Pesi e Budget Iniziale'!$F$5+'DIFENSORI - GE'!$E68*'Pesi e Budget Iniziale'!$F$6+'Pesi e Budget Iniziale'!$F$7*'DIFENSORI - GE'!F68+'DIFENSORI - GE'!$G68*'Pesi e Budget Iniziale'!$F$8+'Pesi e Budget Iniziale'!$F$9*'DIFENSORI - GE'!$H68+vlookup(B68,SQUADRE!$A$2:$B$21,2,false)*'Pesi e Budget Iniziale'!$F$10+'Pesi e Budget Iniziale'!$F$11*vlookup(B68,'FATTORE CASA'!$A$2:$B$21,2,false)+vlookup(B68,ALLENATORE!$A$2:$B$21,2,false)*'Pesi e Budget Iniziale'!$F$12</f>
        <v>66.39601868</v>
      </c>
      <c r="J68" s="30">
        <f t="shared" si="3"/>
        <v>-8.082166317</v>
      </c>
      <c r="K68" s="30">
        <f t="shared" si="1"/>
        <v>1</v>
      </c>
      <c r="L68" s="28">
        <f>'DIFENSORI - GE'!$D68*'Pesi e Budget Iniziale'!$H$5+'DIFENSORI - GE'!$E68*'Pesi e Budget Iniziale'!$H$6+'Pesi e Budget Iniziale'!$H$7*'DIFENSORI - GE'!F68+'DIFENSORI - GE'!$G68*'Pesi e Budget Iniziale'!$H$8+'Pesi e Budget Iniziale'!$H$9*'DIFENSORI - GE'!$H68+vlookup(B68,SQUADRE!$A$2:$B$21,2,false)*'Pesi e Budget Iniziale'!$H$10+'Pesi e Budget Iniziale'!$H$11*vlookup(B68,'FATTORE CASA'!$A$2:$B$21,2,false)+vlookup(B68,ALLENATORE!$A$2:$B$21,2,false)*'Pesi e Budget Iniziale'!$H$12</f>
        <v>69.97101868</v>
      </c>
      <c r="M68" s="30">
        <f t="shared" si="4"/>
        <v>-3.042823364</v>
      </c>
      <c r="N68" s="30">
        <f t="shared" si="2"/>
        <v>1</v>
      </c>
      <c r="P68" s="21"/>
    </row>
    <row r="69" ht="12.75" customHeight="1">
      <c r="A69" s="13" t="s">
        <v>263</v>
      </c>
      <c r="B69" s="14" t="s">
        <v>96</v>
      </c>
      <c r="C69" s="14">
        <v>8.0</v>
      </c>
      <c r="D69" s="14">
        <v>6.5</v>
      </c>
      <c r="E69" s="14">
        <v>6.0</v>
      </c>
      <c r="F69" s="14">
        <v>5.0</v>
      </c>
      <c r="G69" s="14">
        <v>6.0</v>
      </c>
      <c r="H69" s="14">
        <v>6.5</v>
      </c>
      <c r="I69" s="28">
        <f>'DIFENSORI - GE'!$D69*'Pesi e Budget Iniziale'!$F$5+'DIFENSORI - GE'!$E69*'Pesi e Budget Iniziale'!$F$6+'Pesi e Budget Iniziale'!$F$7*'DIFENSORI - GE'!F69+'DIFENSORI - GE'!$G69*'Pesi e Budget Iniziale'!$F$8+'Pesi e Budget Iniziale'!$F$9*'DIFENSORI - GE'!$H69+vlookup(B69,SQUADRE!$A$2:$B$21,2,false)*'Pesi e Budget Iniziale'!$F$10+'Pesi e Budget Iniziale'!$F$11*vlookup(B69,'FATTORE CASA'!$A$2:$B$21,2,false)+vlookup(B69,ALLENATORE!$A$2:$B$21,2,false)*'Pesi e Budget Iniziale'!$F$12</f>
        <v>74.84052105</v>
      </c>
      <c r="J69" s="30">
        <f t="shared" si="3"/>
        <v>2.252489301</v>
      </c>
      <c r="K69" s="30">
        <f t="shared" si="1"/>
        <v>2.252489301</v>
      </c>
      <c r="L69" s="28">
        <f>'DIFENSORI - GE'!$D69*'Pesi e Budget Iniziale'!$H$5+'DIFENSORI - GE'!$E69*'Pesi e Budget Iniziale'!$H$6+'Pesi e Budget Iniziale'!$H$7*'DIFENSORI - GE'!F69+'DIFENSORI - GE'!$G69*'Pesi e Budget Iniziale'!$H$8+'Pesi e Budget Iniziale'!$H$9*'DIFENSORI - GE'!$H69+vlookup(B69,SQUADRE!$A$2:$B$21,2,false)*'Pesi e Budget Iniziale'!$H$10+'Pesi e Budget Iniziale'!$H$11*vlookup(B69,'FATTORE CASA'!$A$2:$B$21,2,false)+vlookup(B69,ALLENATORE!$A$2:$B$21,2,false)*'Pesi e Budget Iniziale'!$H$12</f>
        <v>79.13052105</v>
      </c>
      <c r="M69" s="30">
        <f t="shared" si="4"/>
        <v>6.158536732</v>
      </c>
      <c r="N69" s="30">
        <f t="shared" si="2"/>
        <v>6.158536732</v>
      </c>
      <c r="P69" s="21"/>
    </row>
    <row r="70" ht="12.75" customHeight="1">
      <c r="A70" s="13" t="s">
        <v>265</v>
      </c>
      <c r="B70" s="14" t="s">
        <v>96</v>
      </c>
      <c r="C70" s="14">
        <v>9.0</v>
      </c>
      <c r="D70" s="14">
        <v>5.5</v>
      </c>
      <c r="E70" s="14">
        <v>6.5</v>
      </c>
      <c r="F70" s="14">
        <v>6.0</v>
      </c>
      <c r="G70" s="14">
        <v>6.0</v>
      </c>
      <c r="H70" s="14">
        <v>6.0</v>
      </c>
      <c r="I70" s="28">
        <f>'DIFENSORI - GE'!$D70*'Pesi e Budget Iniziale'!$F$5+'DIFENSORI - GE'!$E70*'Pesi e Budget Iniziale'!$F$6+'Pesi e Budget Iniziale'!$F$7*'DIFENSORI - GE'!F70+'DIFENSORI - GE'!$G70*'Pesi e Budget Iniziale'!$F$8+'Pesi e Budget Iniziale'!$F$9*'DIFENSORI - GE'!$H70+vlookup(B70,SQUADRE!$A$2:$B$21,2,false)*'Pesi e Budget Iniziale'!$F$10+'Pesi e Budget Iniziale'!$F$11*vlookup(B70,'FATTORE CASA'!$A$2:$B$21,2,false)+vlookup(B70,ALLENATORE!$A$2:$B$21,2,false)*'Pesi e Budget Iniziale'!$F$12</f>
        <v>74.77825105</v>
      </c>
      <c r="J70" s="30">
        <f t="shared" si="3"/>
        <v>2.176281257</v>
      </c>
      <c r="K70" s="30">
        <f t="shared" si="1"/>
        <v>2.176281257</v>
      </c>
      <c r="L70" s="28">
        <f>'DIFENSORI - GE'!$D70*'Pesi e Budget Iniziale'!$H$5+'DIFENSORI - GE'!$E70*'Pesi e Budget Iniziale'!$H$6+'Pesi e Budget Iniziale'!$H$7*'DIFENSORI - GE'!F70+'DIFENSORI - GE'!$G70*'Pesi e Budget Iniziale'!$H$8+'Pesi e Budget Iniziale'!$H$9*'DIFENSORI - GE'!$H70+vlookup(B70,SQUADRE!$A$2:$B$21,2,false)*'Pesi e Budget Iniziale'!$H$10+'Pesi e Budget Iniziale'!$H$11*vlookup(B70,'FATTORE CASA'!$A$2:$B$21,2,false)+vlookup(B70,ALLENATORE!$A$2:$B$21,2,false)*'Pesi e Budget Iniziale'!$H$12</f>
        <v>79.42575105</v>
      </c>
      <c r="M70" s="30">
        <f t="shared" si="4"/>
        <v>6.455115894</v>
      </c>
      <c r="N70" s="30">
        <f t="shared" si="2"/>
        <v>6.455115894</v>
      </c>
      <c r="P70" s="21"/>
    </row>
    <row r="71" ht="12.75" customHeight="1">
      <c r="A71" s="13" t="s">
        <v>267</v>
      </c>
      <c r="B71" s="14" t="s">
        <v>147</v>
      </c>
      <c r="C71" s="14">
        <v>7.0</v>
      </c>
      <c r="D71" s="14">
        <v>9.0</v>
      </c>
      <c r="E71" s="14">
        <v>7.0</v>
      </c>
      <c r="F71" s="14">
        <v>6.0</v>
      </c>
      <c r="G71" s="14">
        <v>6.5</v>
      </c>
      <c r="H71" s="14">
        <v>6.5</v>
      </c>
      <c r="I71" s="28">
        <f>'DIFENSORI - GE'!$D71*'Pesi e Budget Iniziale'!$F$5+'DIFENSORI - GE'!$E71*'Pesi e Budget Iniziale'!$F$6+'Pesi e Budget Iniziale'!$F$7*'DIFENSORI - GE'!F71+'DIFENSORI - GE'!$G71*'Pesi e Budget Iniziale'!$F$8+'Pesi e Budget Iniziale'!$F$9*'DIFENSORI - GE'!$H71+vlookup(B71,SQUADRE!$A$2:$B$21,2,false)*'Pesi e Budget Iniziale'!$F$10+'Pesi e Budget Iniziale'!$F$11*vlookup(B71,'FATTORE CASA'!$A$2:$B$21,2,false)+vlookup(B71,ALLENATORE!$A$2:$B$21,2,false)*'Pesi e Budget Iniziale'!$F$12</f>
        <v>78.05132263</v>
      </c>
      <c r="J71" s="30">
        <f t="shared" si="3"/>
        <v>6.18197231</v>
      </c>
      <c r="K71" s="30">
        <f t="shared" si="1"/>
        <v>6.18197231</v>
      </c>
      <c r="L71" s="28">
        <f>'DIFENSORI - GE'!$D71*'Pesi e Budget Iniziale'!$H$5+'DIFENSORI - GE'!$E71*'Pesi e Budget Iniziale'!$H$6+'Pesi e Budget Iniziale'!$H$7*'DIFENSORI - GE'!F71+'DIFENSORI - GE'!$G71*'Pesi e Budget Iniziale'!$H$8+'Pesi e Budget Iniziale'!$H$9*'DIFENSORI - GE'!$H71+vlookup(B71,SQUADRE!$A$2:$B$21,2,false)*'Pesi e Budget Iniziale'!$H$10+'Pesi e Budget Iniziale'!$H$11*vlookup(B71,'FATTORE CASA'!$A$2:$B$21,2,false)+vlookup(B71,ALLENATORE!$A$2:$B$21,2,false)*'Pesi e Budget Iniziale'!$H$12</f>
        <v>83.05632263</v>
      </c>
      <c r="M71" s="30">
        <f t="shared" si="4"/>
        <v>10.10227871</v>
      </c>
      <c r="N71" s="30">
        <f t="shared" si="2"/>
        <v>10.10227871</v>
      </c>
      <c r="P71" s="20"/>
    </row>
    <row r="72" ht="12.75" customHeight="1">
      <c r="A72" s="13" t="s">
        <v>269</v>
      </c>
      <c r="B72" s="14" t="s">
        <v>147</v>
      </c>
      <c r="C72" s="14">
        <v>6.0</v>
      </c>
      <c r="D72" s="14">
        <v>9.0</v>
      </c>
      <c r="E72" s="14">
        <v>7.0</v>
      </c>
      <c r="F72" s="14">
        <v>6.5</v>
      </c>
      <c r="G72" s="14">
        <v>6.0</v>
      </c>
      <c r="H72" s="14">
        <v>6.5</v>
      </c>
      <c r="I72" s="28">
        <f>'DIFENSORI - GE'!$D72*'Pesi e Budget Iniziale'!$F$5+'DIFENSORI - GE'!$E72*'Pesi e Budget Iniziale'!$F$6+'Pesi e Budget Iniziale'!$F$7*'DIFENSORI - GE'!F72+'DIFENSORI - GE'!$G72*'Pesi e Budget Iniziale'!$F$8+'Pesi e Budget Iniziale'!$F$9*'DIFENSORI - GE'!$H72+vlookup(B72,SQUADRE!$A$2:$B$21,2,false)*'Pesi e Budget Iniziale'!$F$10+'Pesi e Budget Iniziale'!$F$11*vlookup(B72,'FATTORE CASA'!$A$2:$B$21,2,false)+vlookup(B72,ALLENATORE!$A$2:$B$21,2,false)*'Pesi e Budget Iniziale'!$F$12</f>
        <v>77.99717763</v>
      </c>
      <c r="J72" s="30">
        <f t="shared" si="3"/>
        <v>6.115707904</v>
      </c>
      <c r="K72" s="30">
        <f t="shared" si="1"/>
        <v>6.115707904</v>
      </c>
      <c r="L72" s="28">
        <f>'DIFENSORI - GE'!$D72*'Pesi e Budget Iniziale'!$H$5+'DIFENSORI - GE'!$E72*'Pesi e Budget Iniziale'!$H$6+'Pesi e Budget Iniziale'!$H$7*'DIFENSORI - GE'!F72+'DIFENSORI - GE'!$G72*'Pesi e Budget Iniziale'!$H$8+'Pesi e Budget Iniziale'!$H$9*'DIFENSORI - GE'!$H72+vlookup(B72,SQUADRE!$A$2:$B$21,2,false)*'Pesi e Budget Iniziale'!$H$10+'Pesi e Budget Iniziale'!$H$11*vlookup(B72,'FATTORE CASA'!$A$2:$B$21,2,false)+vlookup(B72,ALLENATORE!$A$2:$B$21,2,false)*'Pesi e Budget Iniziale'!$H$12</f>
        <v>83.00217763</v>
      </c>
      <c r="M72" s="30">
        <f t="shared" si="4"/>
        <v>10.04788627</v>
      </c>
      <c r="N72" s="30">
        <f t="shared" si="2"/>
        <v>10.04788627</v>
      </c>
      <c r="P72" s="20"/>
    </row>
    <row r="73" ht="12.75" customHeight="1">
      <c r="A73" s="13" t="s">
        <v>271</v>
      </c>
      <c r="B73" s="14" t="s">
        <v>87</v>
      </c>
      <c r="C73" s="14">
        <v>8.0</v>
      </c>
      <c r="D73" s="14">
        <v>6.0</v>
      </c>
      <c r="E73" s="14">
        <v>6.5</v>
      </c>
      <c r="F73" s="14">
        <v>6.0</v>
      </c>
      <c r="G73" s="14">
        <v>6.0</v>
      </c>
      <c r="H73" s="14">
        <v>5.0</v>
      </c>
      <c r="I73" s="28">
        <f>'DIFENSORI - GE'!$D73*'Pesi e Budget Iniziale'!$F$5+'DIFENSORI - GE'!$E73*'Pesi e Budget Iniziale'!$F$6+'Pesi e Budget Iniziale'!$F$7*'DIFENSORI - GE'!F73+'DIFENSORI - GE'!$G73*'Pesi e Budget Iniziale'!$F$8+'Pesi e Budget Iniziale'!$F$9*'DIFENSORI - GE'!$H73+vlookup(B73,SQUADRE!$A$2:$B$21,2,false)*'Pesi e Budget Iniziale'!$F$10+'Pesi e Budget Iniziale'!$F$11*vlookup(B73,'FATTORE CASA'!$A$2:$B$21,2,false)+vlookup(B73,ALLENATORE!$A$2:$B$21,2,false)*'Pesi e Budget Iniziale'!$F$12</f>
        <v>74.61592553</v>
      </c>
      <c r="J73" s="30">
        <f t="shared" si="3"/>
        <v>1.977622018</v>
      </c>
      <c r="K73" s="30">
        <f t="shared" si="1"/>
        <v>1.977622018</v>
      </c>
      <c r="L73" s="28">
        <f>'DIFENSORI - GE'!$D73*'Pesi e Budget Iniziale'!$H$5+'DIFENSORI - GE'!$E73*'Pesi e Budget Iniziale'!$H$6+'Pesi e Budget Iniziale'!$H$7*'DIFENSORI - GE'!F73+'DIFENSORI - GE'!$G73*'Pesi e Budget Iniziale'!$H$8+'Pesi e Budget Iniziale'!$H$9*'DIFENSORI - GE'!$H73+vlookup(B73,SQUADRE!$A$2:$B$21,2,false)*'Pesi e Budget Iniziale'!$H$10+'Pesi e Budget Iniziale'!$H$11*vlookup(B73,'FATTORE CASA'!$A$2:$B$21,2,false)+vlookup(B73,ALLENATORE!$A$2:$B$21,2,false)*'Pesi e Budget Iniziale'!$H$12</f>
        <v>79.26342553</v>
      </c>
      <c r="M73" s="30">
        <f t="shared" si="4"/>
        <v>6.292048562</v>
      </c>
      <c r="N73" s="30">
        <f t="shared" si="2"/>
        <v>6.292048562</v>
      </c>
      <c r="P73" s="20"/>
    </row>
    <row r="74" ht="12.75" customHeight="1">
      <c r="A74" s="13" t="s">
        <v>273</v>
      </c>
      <c r="B74" s="14" t="s">
        <v>103</v>
      </c>
      <c r="C74" s="14">
        <v>8.0</v>
      </c>
      <c r="D74" s="14">
        <v>9.0</v>
      </c>
      <c r="E74" s="14">
        <v>6.0</v>
      </c>
      <c r="F74" s="14">
        <v>5.5</v>
      </c>
      <c r="G74" s="14">
        <v>6.0</v>
      </c>
      <c r="H74" s="14">
        <v>7.0</v>
      </c>
      <c r="I74" s="28">
        <f>'DIFENSORI - GE'!$D74*'Pesi e Budget Iniziale'!$F$5+'DIFENSORI - GE'!$E74*'Pesi e Budget Iniziale'!$F$6+'Pesi e Budget Iniziale'!$F$7*'DIFENSORI - GE'!F74+'DIFENSORI - GE'!$G74*'Pesi e Budget Iniziale'!$F$8+'Pesi e Budget Iniziale'!$F$9*'DIFENSORI - GE'!$H74+vlookup(B74,SQUADRE!$A$2:$B$21,2,false)*'Pesi e Budget Iniziale'!$F$10+'Pesi e Budget Iniziale'!$F$11*vlookup(B74,'FATTORE CASA'!$A$2:$B$21,2,false)+vlookup(B74,ALLENATORE!$A$2:$B$21,2,false)*'Pesi e Budget Iniziale'!$F$12</f>
        <v>74.28730947</v>
      </c>
      <c r="J74" s="30">
        <f t="shared" si="3"/>
        <v>1.575451045</v>
      </c>
      <c r="K74" s="30">
        <f t="shared" si="1"/>
        <v>1.575451045</v>
      </c>
      <c r="L74" s="28">
        <f>'DIFENSORI - GE'!$D74*'Pesi e Budget Iniziale'!$H$5+'DIFENSORI - GE'!$E74*'Pesi e Budget Iniziale'!$H$6+'Pesi e Budget Iniziale'!$H$7*'DIFENSORI - GE'!F74+'DIFENSORI - GE'!$G74*'Pesi e Budget Iniziale'!$H$8+'Pesi e Budget Iniziale'!$H$9*'DIFENSORI - GE'!$H74+vlookup(B74,SQUADRE!$A$2:$B$21,2,false)*'Pesi e Budget Iniziale'!$H$10+'Pesi e Budget Iniziale'!$H$11*vlookup(B74,'FATTORE CASA'!$A$2:$B$21,2,false)+vlookup(B74,ALLENATORE!$A$2:$B$21,2,false)*'Pesi e Budget Iniziale'!$H$12</f>
        <v>78.57730947</v>
      </c>
      <c r="M74" s="30">
        <f t="shared" si="4"/>
        <v>5.602797048</v>
      </c>
      <c r="N74" s="30">
        <f t="shared" si="2"/>
        <v>5.602797048</v>
      </c>
      <c r="P74" s="20"/>
    </row>
    <row r="75" ht="12.75" customHeight="1">
      <c r="A75" s="13" t="s">
        <v>275</v>
      </c>
      <c r="B75" s="14" t="s">
        <v>147</v>
      </c>
      <c r="C75" s="14">
        <v>9.0</v>
      </c>
      <c r="D75" s="14">
        <v>9.0</v>
      </c>
      <c r="E75" s="14">
        <v>6.5</v>
      </c>
      <c r="F75" s="14">
        <v>6.0</v>
      </c>
      <c r="G75" s="14">
        <v>6.0</v>
      </c>
      <c r="H75" s="14">
        <v>6.0</v>
      </c>
      <c r="I75" s="28">
        <f>'DIFENSORI - GE'!$D75*'Pesi e Budget Iniziale'!$F$5+'DIFENSORI - GE'!$E75*'Pesi e Budget Iniziale'!$F$6+'Pesi e Budget Iniziale'!$F$7*'DIFENSORI - GE'!F75+'DIFENSORI - GE'!$G75*'Pesi e Budget Iniziale'!$F$8+'Pesi e Budget Iniziale'!$F$9*'DIFENSORI - GE'!$H75+vlookup(B75,SQUADRE!$A$2:$B$21,2,false)*'Pesi e Budget Iniziale'!$F$10+'Pesi e Budget Iniziale'!$F$11*vlookup(B75,'FATTORE CASA'!$A$2:$B$21,2,false)+vlookup(B75,ALLENATORE!$A$2:$B$21,2,false)*'Pesi e Budget Iniziale'!$F$12</f>
        <v>75.39990763</v>
      </c>
      <c r="J75" s="30">
        <f t="shared" si="3"/>
        <v>2.937084721</v>
      </c>
      <c r="K75" s="30">
        <f t="shared" si="1"/>
        <v>2.937084721</v>
      </c>
      <c r="L75" s="28">
        <f>'DIFENSORI - GE'!$D75*'Pesi e Budget Iniziale'!$H$5+'DIFENSORI - GE'!$E75*'Pesi e Budget Iniziale'!$H$6+'Pesi e Budget Iniziale'!$H$7*'DIFENSORI - GE'!F75+'DIFENSORI - GE'!$G75*'Pesi e Budget Iniziale'!$H$8+'Pesi e Budget Iniziale'!$H$9*'DIFENSORI - GE'!$H75+vlookup(B75,SQUADRE!$A$2:$B$21,2,false)*'Pesi e Budget Iniziale'!$H$10+'Pesi e Budget Iniziale'!$H$11*vlookup(B75,'FATTORE CASA'!$A$2:$B$21,2,false)+vlookup(B75,ALLENATORE!$A$2:$B$21,2,false)*'Pesi e Budget Iniziale'!$H$12</f>
        <v>80.04740763</v>
      </c>
      <c r="M75" s="30">
        <f t="shared" si="4"/>
        <v>7.079613362</v>
      </c>
      <c r="N75" s="30">
        <f t="shared" si="2"/>
        <v>7.079613362</v>
      </c>
      <c r="P75" s="20"/>
    </row>
    <row r="76" ht="12.75" customHeight="1">
      <c r="A76" s="13" t="s">
        <v>277</v>
      </c>
      <c r="B76" s="14" t="s">
        <v>62</v>
      </c>
      <c r="C76" s="14">
        <v>8.0</v>
      </c>
      <c r="D76" s="14">
        <v>4.0</v>
      </c>
      <c r="E76" s="14">
        <v>6.0</v>
      </c>
      <c r="F76" s="14">
        <v>6.0</v>
      </c>
      <c r="G76" s="14">
        <v>6.0</v>
      </c>
      <c r="H76" s="14">
        <v>3.0</v>
      </c>
      <c r="I76" s="28">
        <f>'DIFENSORI - GE'!$D76*'Pesi e Budget Iniziale'!$F$5+'DIFENSORI - GE'!$E76*'Pesi e Budget Iniziale'!$F$6+'Pesi e Budget Iniziale'!$F$7*'DIFENSORI - GE'!F76+'DIFENSORI - GE'!$G76*'Pesi e Budget Iniziale'!$F$8+'Pesi e Budget Iniziale'!$F$9*'DIFENSORI - GE'!$H76+vlookup(B76,SQUADRE!$A$2:$B$21,2,false)*'Pesi e Budget Iniziale'!$F$10+'Pesi e Budget Iniziale'!$F$11*vlookup(B76,'FATTORE CASA'!$A$2:$B$21,2,false)+vlookup(B76,ALLENATORE!$A$2:$B$21,2,false)*'Pesi e Budget Iniziale'!$F$12</f>
        <v>69.27599421</v>
      </c>
      <c r="J76" s="30">
        <f t="shared" si="3"/>
        <v>-4.557558951</v>
      </c>
      <c r="K76" s="30">
        <f t="shared" si="1"/>
        <v>1</v>
      </c>
      <c r="L76" s="28">
        <f>'DIFENSORI - GE'!$D76*'Pesi e Budget Iniziale'!$H$5+'DIFENSORI - GE'!$E76*'Pesi e Budget Iniziale'!$H$6+'Pesi e Budget Iniziale'!$H$7*'DIFENSORI - GE'!F76+'DIFENSORI - GE'!$G76*'Pesi e Budget Iniziale'!$H$8+'Pesi e Budget Iniziale'!$H$9*'DIFENSORI - GE'!$H76+vlookup(B76,SQUADRE!$A$2:$B$21,2,false)*'Pesi e Budget Iniziale'!$H$10+'Pesi e Budget Iniziale'!$H$11*vlookup(B76,'FATTORE CASA'!$A$2:$B$21,2,false)+vlookup(B76,ALLENATORE!$A$2:$B$21,2,false)*'Pesi e Budget Iniziale'!$H$12</f>
        <v>73.56599421</v>
      </c>
      <c r="M76" s="30">
        <f t="shared" si="4"/>
        <v>0.56858073</v>
      </c>
      <c r="N76" s="30">
        <f t="shared" si="2"/>
        <v>0.56858073</v>
      </c>
      <c r="P76" s="20"/>
    </row>
    <row r="77" ht="12.75" customHeight="1">
      <c r="A77" s="13" t="s">
        <v>279</v>
      </c>
      <c r="B77" s="14" t="s">
        <v>87</v>
      </c>
      <c r="C77" s="14">
        <v>7.0</v>
      </c>
      <c r="D77" s="14">
        <v>6.0</v>
      </c>
      <c r="E77" s="14">
        <v>6.5</v>
      </c>
      <c r="F77" s="14">
        <v>5.0</v>
      </c>
      <c r="G77" s="14">
        <v>6.0</v>
      </c>
      <c r="H77" s="14">
        <v>5.0</v>
      </c>
      <c r="I77" s="28">
        <f>'DIFENSORI - GE'!$D77*'Pesi e Budget Iniziale'!$F$5+'DIFENSORI - GE'!$E77*'Pesi e Budget Iniziale'!$F$6+'Pesi e Budget Iniziale'!$F$7*'DIFENSORI - GE'!F77+'DIFENSORI - GE'!$G77*'Pesi e Budget Iniziale'!$F$8+'Pesi e Budget Iniziale'!$F$9*'DIFENSORI - GE'!$H77+vlookup(B77,SQUADRE!$A$2:$B$21,2,false)*'Pesi e Budget Iniziale'!$F$10+'Pesi e Budget Iniziale'!$F$11*vlookup(B77,'FATTORE CASA'!$A$2:$B$21,2,false)+vlookup(B77,ALLENATORE!$A$2:$B$21,2,false)*'Pesi e Budget Iniziale'!$F$12</f>
        <v>72.99092553</v>
      </c>
      <c r="J77" s="30">
        <f t="shared" si="3"/>
        <v>-0.01110563493</v>
      </c>
      <c r="K77" s="30">
        <f t="shared" si="1"/>
        <v>1</v>
      </c>
      <c r="L77" s="28">
        <f>'DIFENSORI - GE'!$D77*'Pesi e Budget Iniziale'!$H$5+'DIFENSORI - GE'!$E77*'Pesi e Budget Iniziale'!$H$6+'Pesi e Budget Iniziale'!$H$7*'DIFENSORI - GE'!F77+'DIFENSORI - GE'!$G77*'Pesi e Budget Iniziale'!$H$8+'Pesi e Budget Iniziale'!$H$9*'DIFENSORI - GE'!$H77+vlookup(B77,SQUADRE!$A$2:$B$21,2,false)*'Pesi e Budget Iniziale'!$H$10+'Pesi e Budget Iniziale'!$H$11*vlookup(B77,'FATTORE CASA'!$A$2:$B$21,2,false)+vlookup(B77,ALLENATORE!$A$2:$B$21,2,false)*'Pesi e Budget Iniziale'!$H$12</f>
        <v>77.63842553</v>
      </c>
      <c r="M77" s="30">
        <f t="shared" si="4"/>
        <v>4.659622524</v>
      </c>
      <c r="N77" s="30">
        <f t="shared" si="2"/>
        <v>4.659622524</v>
      </c>
      <c r="P77" s="20"/>
    </row>
    <row r="78" ht="12.75" customHeight="1">
      <c r="A78" s="13" t="s">
        <v>281</v>
      </c>
      <c r="B78" s="14" t="s">
        <v>77</v>
      </c>
      <c r="C78" s="14">
        <v>7.0</v>
      </c>
      <c r="D78" s="14">
        <v>5.0</v>
      </c>
      <c r="E78" s="14">
        <v>5.5</v>
      </c>
      <c r="F78" s="14">
        <v>6.0</v>
      </c>
      <c r="G78" s="14">
        <v>5.5</v>
      </c>
      <c r="H78" s="14">
        <v>4.0</v>
      </c>
      <c r="I78" s="28">
        <f>'DIFENSORI - GE'!$D78*'Pesi e Budget Iniziale'!$F$5+'DIFENSORI - GE'!$E78*'Pesi e Budget Iniziale'!$F$6+'Pesi e Budget Iniziale'!$F$7*'DIFENSORI - GE'!F78+'DIFENSORI - GE'!$G78*'Pesi e Budget Iniziale'!$F$8+'Pesi e Budget Iniziale'!$F$9*'DIFENSORI - GE'!$H78+vlookup(B78,SQUADRE!$A$2:$B$21,2,false)*'Pesi e Budget Iniziale'!$F$10+'Pesi e Budget Iniziale'!$F$11*vlookup(B78,'FATTORE CASA'!$A$2:$B$21,2,false)+vlookup(B78,ALLENATORE!$A$2:$B$21,2,false)*'Pesi e Budget Iniziale'!$F$12</f>
        <v>63.05584316</v>
      </c>
      <c r="J78" s="30">
        <f t="shared" si="3"/>
        <v>-12.16998135</v>
      </c>
      <c r="K78" s="30">
        <f t="shared" si="1"/>
        <v>1</v>
      </c>
      <c r="L78" s="28">
        <f>'DIFENSORI - GE'!$D78*'Pesi e Budget Iniziale'!$H$5+'DIFENSORI - GE'!$E78*'Pesi e Budget Iniziale'!$H$6+'Pesi e Budget Iniziale'!$H$7*'DIFENSORI - GE'!F78+'DIFENSORI - GE'!$G78*'Pesi e Budget Iniziale'!$H$8+'Pesi e Budget Iniziale'!$H$9*'DIFENSORI - GE'!$H78+vlookup(B78,SQUADRE!$A$2:$B$21,2,false)*'Pesi e Budget Iniziale'!$H$10+'Pesi e Budget Iniziale'!$H$11*vlookup(B78,'FATTORE CASA'!$A$2:$B$21,2,false)+vlookup(B78,ALLENATORE!$A$2:$B$21,2,false)*'Pesi e Budget Iniziale'!$H$12</f>
        <v>66.98834316</v>
      </c>
      <c r="M78" s="30">
        <f t="shared" si="4"/>
        <v>-6.039129327</v>
      </c>
      <c r="N78" s="30">
        <f t="shared" si="2"/>
        <v>1</v>
      </c>
      <c r="P78" s="21"/>
    </row>
    <row r="79" ht="12.75" customHeight="1">
      <c r="A79" s="13" t="s">
        <v>283</v>
      </c>
      <c r="B79" s="14" t="s">
        <v>70</v>
      </c>
      <c r="C79" s="14">
        <v>8.0</v>
      </c>
      <c r="D79" s="14">
        <v>5.0</v>
      </c>
      <c r="E79" s="14">
        <v>5.0</v>
      </c>
      <c r="F79" s="14">
        <v>6.0</v>
      </c>
      <c r="G79" s="14">
        <v>5.0</v>
      </c>
      <c r="H79" s="14">
        <v>5.0</v>
      </c>
      <c r="I79" s="28">
        <f>'DIFENSORI - GE'!$D79*'Pesi e Budget Iniziale'!$F$5+'DIFENSORI - GE'!$E79*'Pesi e Budget Iniziale'!$F$6+'Pesi e Budget Iniziale'!$F$7*'DIFENSORI - GE'!F79+'DIFENSORI - GE'!$G79*'Pesi e Budget Iniziale'!$F$8+'Pesi e Budget Iniziale'!$F$9*'DIFENSORI - GE'!$H79+vlookup(B79,SQUADRE!$A$2:$B$21,2,false)*'Pesi e Budget Iniziale'!$F$10+'Pesi e Budget Iniziale'!$F$11*vlookup(B79,'FATTORE CASA'!$A$2:$B$21,2,false)+vlookup(B79,ALLENATORE!$A$2:$B$21,2,false)*'Pesi e Budget Iniziale'!$F$12</f>
        <v>63.36165789</v>
      </c>
      <c r="J79" s="30">
        <f t="shared" si="3"/>
        <v>-11.79571537</v>
      </c>
      <c r="K79" s="30">
        <f t="shared" si="1"/>
        <v>1</v>
      </c>
      <c r="L79" s="28">
        <f>'DIFENSORI - GE'!$D79*'Pesi e Budget Iniziale'!$H$5+'DIFENSORI - GE'!$E79*'Pesi e Budget Iniziale'!$H$6+'Pesi e Budget Iniziale'!$H$7*'DIFENSORI - GE'!F79+'DIFENSORI - GE'!$G79*'Pesi e Budget Iniziale'!$H$8+'Pesi e Budget Iniziale'!$H$9*'DIFENSORI - GE'!$H79+vlookup(B79,SQUADRE!$A$2:$B$21,2,false)*'Pesi e Budget Iniziale'!$H$10+'Pesi e Budget Iniziale'!$H$11*vlookup(B79,'FATTORE CASA'!$A$2:$B$21,2,false)+vlookup(B79,ALLENATORE!$A$2:$B$21,2,false)*'Pesi e Budget Iniziale'!$H$12</f>
        <v>66.93665789</v>
      </c>
      <c r="M79" s="30">
        <f t="shared" si="4"/>
        <v>-6.091050785</v>
      </c>
      <c r="N79" s="30">
        <f t="shared" si="2"/>
        <v>1</v>
      </c>
      <c r="P79" s="21"/>
    </row>
    <row r="80" ht="12.75" customHeight="1">
      <c r="A80" s="13" t="s">
        <v>285</v>
      </c>
      <c r="B80" s="14" t="s">
        <v>65</v>
      </c>
      <c r="C80" s="14">
        <v>9.0</v>
      </c>
      <c r="D80" s="14">
        <v>5.0</v>
      </c>
      <c r="E80" s="14">
        <v>6.0</v>
      </c>
      <c r="F80" s="14">
        <v>5.0</v>
      </c>
      <c r="G80" s="14">
        <v>6.0</v>
      </c>
      <c r="H80" s="14">
        <v>4.0</v>
      </c>
      <c r="I80" s="28">
        <f>'DIFENSORI - GE'!$D80*'Pesi e Budget Iniziale'!$F$5+'DIFENSORI - GE'!$E80*'Pesi e Budget Iniziale'!$F$6+'Pesi e Budget Iniziale'!$F$7*'DIFENSORI - GE'!F80+'DIFENSORI - GE'!$G80*'Pesi e Budget Iniziale'!$F$8+'Pesi e Budget Iniziale'!$F$9*'DIFENSORI - GE'!$H80+vlookup(B80,SQUADRE!$A$2:$B$21,2,false)*'Pesi e Budget Iniziale'!$F$10+'Pesi e Budget Iniziale'!$F$11*vlookup(B80,'FATTORE CASA'!$A$2:$B$21,2,false)+vlookup(B80,ALLENATORE!$A$2:$B$21,2,false)*'Pesi e Budget Iniziale'!$F$12</f>
        <v>67.50438158</v>
      </c>
      <c r="J80" s="30">
        <f t="shared" si="3"/>
        <v>-6.725715893</v>
      </c>
      <c r="K80" s="30">
        <f t="shared" si="1"/>
        <v>1</v>
      </c>
      <c r="L80" s="28">
        <f>'DIFENSORI - GE'!$D80*'Pesi e Budget Iniziale'!$H$5+'DIFENSORI - GE'!$E80*'Pesi e Budget Iniziale'!$H$6+'Pesi e Budget Iniziale'!$H$7*'DIFENSORI - GE'!F80+'DIFENSORI - GE'!$G80*'Pesi e Budget Iniziale'!$H$8+'Pesi e Budget Iniziale'!$H$9*'DIFENSORI - GE'!$H80+vlookup(B80,SQUADRE!$A$2:$B$21,2,false)*'Pesi e Budget Iniziale'!$H$10+'Pesi e Budget Iniziale'!$H$11*vlookup(B80,'FATTORE CASA'!$A$2:$B$21,2,false)+vlookup(B80,ALLENATORE!$A$2:$B$21,2,false)*'Pesi e Budget Iniziale'!$H$12</f>
        <v>71.79438158</v>
      </c>
      <c r="M80" s="30">
        <f t="shared" si="4"/>
        <v>-1.21112794</v>
      </c>
      <c r="N80" s="30">
        <f t="shared" si="2"/>
        <v>1</v>
      </c>
      <c r="P80" s="21"/>
    </row>
    <row r="81" ht="12.75" customHeight="1">
      <c r="A81" s="13" t="s">
        <v>287</v>
      </c>
      <c r="B81" s="14" t="s">
        <v>90</v>
      </c>
      <c r="C81" s="14">
        <v>8.0</v>
      </c>
      <c r="D81" s="14">
        <v>4.0</v>
      </c>
      <c r="E81" s="14">
        <v>7.0</v>
      </c>
      <c r="F81" s="14">
        <v>6.0</v>
      </c>
      <c r="G81" s="14">
        <v>5.0</v>
      </c>
      <c r="H81" s="14">
        <v>4.0</v>
      </c>
      <c r="I81" s="28">
        <f>'DIFENSORI - GE'!$D81*'Pesi e Budget Iniziale'!$F$5+'DIFENSORI - GE'!$E81*'Pesi e Budget Iniziale'!$F$6+'Pesi e Budget Iniziale'!$F$7*'DIFENSORI - GE'!F81+'DIFENSORI - GE'!$G81*'Pesi e Budget Iniziale'!$F$8+'Pesi e Budget Iniziale'!$F$9*'DIFENSORI - GE'!$H81+vlookup(B81,SQUADRE!$A$2:$B$21,2,false)*'Pesi e Budget Iniziale'!$F$10+'Pesi e Budget Iniziale'!$F$11*vlookup(B81,'FATTORE CASA'!$A$2:$B$21,2,false)+vlookup(B81,ALLENATORE!$A$2:$B$21,2,false)*'Pesi e Budget Iniziale'!$F$12</f>
        <v>64.84542316</v>
      </c>
      <c r="J81" s="30">
        <f t="shared" si="3"/>
        <v>-9.979835364</v>
      </c>
      <c r="K81" s="30">
        <f t="shared" si="1"/>
        <v>1</v>
      </c>
      <c r="L81" s="28">
        <f>'DIFENSORI - GE'!$D81*'Pesi e Budget Iniziale'!$H$5+'DIFENSORI - GE'!$E81*'Pesi e Budget Iniziale'!$H$6+'Pesi e Budget Iniziale'!$H$7*'DIFENSORI - GE'!F81+'DIFENSORI - GE'!$G81*'Pesi e Budget Iniziale'!$H$8+'Pesi e Budget Iniziale'!$H$9*'DIFENSORI - GE'!$H81+vlookup(B81,SQUADRE!$A$2:$B$21,2,false)*'Pesi e Budget Iniziale'!$H$10+'Pesi e Budget Iniziale'!$H$11*vlookup(B81,'FATTORE CASA'!$A$2:$B$21,2,false)+vlookup(B81,ALLENATORE!$A$2:$B$21,2,false)*'Pesi e Budget Iniziale'!$H$12</f>
        <v>69.85042316</v>
      </c>
      <c r="M81" s="30">
        <f t="shared" si="4"/>
        <v>-3.163969996</v>
      </c>
      <c r="N81" s="30">
        <f t="shared" si="2"/>
        <v>1</v>
      </c>
      <c r="P81" s="21"/>
    </row>
    <row r="82" ht="12.75" customHeight="1">
      <c r="A82" s="13" t="s">
        <v>289</v>
      </c>
      <c r="B82" s="14" t="s">
        <v>147</v>
      </c>
      <c r="C82" s="14">
        <v>6.0</v>
      </c>
      <c r="D82" s="14">
        <v>9.0</v>
      </c>
      <c r="E82" s="14">
        <v>5.5</v>
      </c>
      <c r="F82" s="14">
        <v>7.0</v>
      </c>
      <c r="G82" s="14">
        <v>5.0</v>
      </c>
      <c r="H82" s="14">
        <v>6.0</v>
      </c>
      <c r="I82" s="28">
        <f>'DIFENSORI - GE'!$D82*'Pesi e Budget Iniziale'!$F$5+'DIFENSORI - GE'!$E82*'Pesi e Budget Iniziale'!$F$6+'Pesi e Budget Iniziale'!$F$7*'DIFENSORI - GE'!F82+'DIFENSORI - GE'!$G82*'Pesi e Budget Iniziale'!$F$8+'Pesi e Budget Iniziale'!$F$9*'DIFENSORI - GE'!$H82+vlookup(B82,SQUADRE!$A$2:$B$21,2,false)*'Pesi e Budget Iniziale'!$F$10+'Pesi e Budget Iniziale'!$F$11*vlookup(B82,'FATTORE CASA'!$A$2:$B$21,2,false)+vlookup(B82,ALLENATORE!$A$2:$B$21,2,false)*'Pesi e Budget Iniziale'!$F$12</f>
        <v>73.45536763</v>
      </c>
      <c r="J82" s="30">
        <f t="shared" si="3"/>
        <v>0.5572936624</v>
      </c>
      <c r="K82" s="30">
        <f t="shared" si="1"/>
        <v>1</v>
      </c>
      <c r="L82" s="28">
        <f>'DIFENSORI - GE'!$D82*'Pesi e Budget Iniziale'!$H$5+'DIFENSORI - GE'!$E82*'Pesi e Budget Iniziale'!$H$6+'Pesi e Budget Iniziale'!$H$7*'DIFENSORI - GE'!F82+'DIFENSORI - GE'!$G82*'Pesi e Budget Iniziale'!$H$8+'Pesi e Budget Iniziale'!$H$9*'DIFENSORI - GE'!$H82+vlookup(B82,SQUADRE!$A$2:$B$21,2,false)*'Pesi e Budget Iniziale'!$H$10+'Pesi e Budget Iniziale'!$H$11*vlookup(B82,'FATTORE CASA'!$A$2:$B$21,2,false)+vlookup(B82,ALLENATORE!$A$2:$B$21,2,false)*'Pesi e Budget Iniziale'!$H$12</f>
        <v>77.38786763</v>
      </c>
      <c r="M82" s="30">
        <f t="shared" si="4"/>
        <v>4.407919613</v>
      </c>
      <c r="N82" s="30">
        <f t="shared" si="2"/>
        <v>4.407919613</v>
      </c>
      <c r="P82" s="21"/>
    </row>
    <row r="83" ht="12.75" customHeight="1">
      <c r="A83" s="13" t="s">
        <v>291</v>
      </c>
      <c r="B83" s="14" t="s">
        <v>65</v>
      </c>
      <c r="C83" s="14">
        <v>8.0</v>
      </c>
      <c r="D83" s="14">
        <v>5.0</v>
      </c>
      <c r="E83" s="14">
        <v>5.0</v>
      </c>
      <c r="F83" s="14">
        <v>5.0</v>
      </c>
      <c r="G83" s="14">
        <v>6.0</v>
      </c>
      <c r="H83" s="14">
        <v>5.0</v>
      </c>
      <c r="I83" s="28">
        <f>'DIFENSORI - GE'!$D83*'Pesi e Budget Iniziale'!$F$5+'DIFENSORI - GE'!$E83*'Pesi e Budget Iniziale'!$F$6+'Pesi e Budget Iniziale'!$F$7*'DIFENSORI - GE'!F83+'DIFENSORI - GE'!$G83*'Pesi e Budget Iniziale'!$F$8+'Pesi e Budget Iniziale'!$F$9*'DIFENSORI - GE'!$H83+vlookup(B83,SQUADRE!$A$2:$B$21,2,false)*'Pesi e Budget Iniziale'!$F$10+'Pesi e Budget Iniziale'!$F$11*vlookup(B83,'FATTORE CASA'!$A$2:$B$21,2,false)+vlookup(B83,ALLENATORE!$A$2:$B$21,2,false)*'Pesi e Budget Iniziale'!$F$12</f>
        <v>67.40142158</v>
      </c>
      <c r="J83" s="30">
        <f t="shared" si="3"/>
        <v>-6.851721677</v>
      </c>
      <c r="K83" s="30">
        <f t="shared" si="1"/>
        <v>1</v>
      </c>
      <c r="L83" s="28">
        <f>'DIFENSORI - GE'!$D83*'Pesi e Budget Iniziale'!$H$5+'DIFENSORI - GE'!$E83*'Pesi e Budget Iniziale'!$H$6+'Pesi e Budget Iniziale'!$H$7*'DIFENSORI - GE'!F83+'DIFENSORI - GE'!$G83*'Pesi e Budget Iniziale'!$H$8+'Pesi e Budget Iniziale'!$H$9*'DIFENSORI - GE'!$H83+vlookup(B83,SQUADRE!$A$2:$B$21,2,false)*'Pesi e Budget Iniziale'!$H$10+'Pesi e Budget Iniziale'!$H$11*vlookup(B83,'FATTORE CASA'!$A$2:$B$21,2,false)+vlookup(B83,ALLENATORE!$A$2:$B$21,2,false)*'Pesi e Budget Iniziale'!$H$12</f>
        <v>70.97642158</v>
      </c>
      <c r="M83" s="30">
        <f t="shared" si="4"/>
        <v>-2.03282591</v>
      </c>
      <c r="N83" s="30">
        <f t="shared" si="2"/>
        <v>1</v>
      </c>
      <c r="P83" s="21"/>
    </row>
    <row r="84" ht="12.75" customHeight="1">
      <c r="A84" s="13" t="s">
        <v>294</v>
      </c>
      <c r="B84" s="14" t="s">
        <v>103</v>
      </c>
      <c r="C84" s="14">
        <v>7.0</v>
      </c>
      <c r="D84" s="14">
        <v>7.0</v>
      </c>
      <c r="E84" s="14">
        <v>6.0</v>
      </c>
      <c r="F84" s="14">
        <v>6.0</v>
      </c>
      <c r="G84" s="14">
        <v>6.5</v>
      </c>
      <c r="H84" s="14">
        <v>7.0</v>
      </c>
      <c r="I84" s="28">
        <f>'DIFENSORI - GE'!$D84*'Pesi e Budget Iniziale'!$F$5+'DIFENSORI - GE'!$E84*'Pesi e Budget Iniziale'!$F$6+'Pesi e Budget Iniziale'!$F$7*'DIFENSORI - GE'!F84+'DIFENSORI - GE'!$G84*'Pesi e Budget Iniziale'!$F$8+'Pesi e Budget Iniziale'!$F$9*'DIFENSORI - GE'!$H84+vlookup(B84,SQUADRE!$A$2:$B$21,2,false)*'Pesi e Budget Iniziale'!$F$10+'Pesi e Budget Iniziale'!$F$11*vlookup(B84,'FATTORE CASA'!$A$2:$B$21,2,false)+vlookup(B84,ALLENATORE!$A$2:$B$21,2,false)*'Pesi e Budget Iniziale'!$F$12</f>
        <v>72.48895447</v>
      </c>
      <c r="J84" s="30">
        <f t="shared" si="3"/>
        <v>-0.625434074</v>
      </c>
      <c r="K84" s="30">
        <f t="shared" si="1"/>
        <v>1</v>
      </c>
      <c r="L84" s="28">
        <f>'DIFENSORI - GE'!$D84*'Pesi e Budget Iniziale'!$H$5+'DIFENSORI - GE'!$E84*'Pesi e Budget Iniziale'!$H$6+'Pesi e Budget Iniziale'!$H$7*'DIFENSORI - GE'!F84+'DIFENSORI - GE'!$G84*'Pesi e Budget Iniziale'!$H$8+'Pesi e Budget Iniziale'!$H$9*'DIFENSORI - GE'!$H84+vlookup(B84,SQUADRE!$A$2:$B$21,2,false)*'Pesi e Budget Iniziale'!$H$10+'Pesi e Budget Iniziale'!$H$11*vlookup(B84,'FATTORE CASA'!$A$2:$B$21,2,false)+vlookup(B84,ALLENATORE!$A$2:$B$21,2,false)*'Pesi e Budget Iniziale'!$H$12</f>
        <v>76.77895447</v>
      </c>
      <c r="M84" s="30">
        <f t="shared" si="4"/>
        <v>3.796223801</v>
      </c>
      <c r="N84" s="30">
        <f t="shared" si="2"/>
        <v>3.796223801</v>
      </c>
      <c r="P84" s="21"/>
    </row>
    <row r="85" ht="12.75" customHeight="1">
      <c r="A85" s="13" t="s">
        <v>296</v>
      </c>
      <c r="B85" s="14" t="s">
        <v>96</v>
      </c>
      <c r="C85" s="14">
        <v>4.0</v>
      </c>
      <c r="D85" s="14">
        <v>6.0</v>
      </c>
      <c r="E85" s="14">
        <v>5.5</v>
      </c>
      <c r="F85" s="14">
        <v>5.0</v>
      </c>
      <c r="G85" s="14">
        <v>5.5</v>
      </c>
      <c r="H85" s="14">
        <v>5.5</v>
      </c>
      <c r="I85" s="28">
        <f>'DIFENSORI - GE'!$D85*'Pesi e Budget Iniziale'!$F$5+'DIFENSORI - GE'!$E85*'Pesi e Budget Iniziale'!$F$6+'Pesi e Budget Iniziale'!$F$7*'DIFENSORI - GE'!F85+'DIFENSORI - GE'!$G85*'Pesi e Budget Iniziale'!$F$8+'Pesi e Budget Iniziale'!$F$9*'DIFENSORI - GE'!$H85+vlookup(B85,SQUADRE!$A$2:$B$21,2,false)*'Pesi e Budget Iniziale'!$F$10+'Pesi e Budget Iniziale'!$F$11*vlookup(B85,'FATTORE CASA'!$A$2:$B$21,2,false)+vlookup(B85,ALLENATORE!$A$2:$B$21,2,false)*'Pesi e Budget Iniziale'!$F$12</f>
        <v>70.45308605</v>
      </c>
      <c r="J85" s="30">
        <f t="shared" si="3"/>
        <v>-3.116995814</v>
      </c>
      <c r="K85" s="30">
        <f t="shared" si="1"/>
        <v>1</v>
      </c>
      <c r="L85" s="28">
        <f>'DIFENSORI - GE'!$D85*'Pesi e Budget Iniziale'!$H$5+'DIFENSORI - GE'!$E85*'Pesi e Budget Iniziale'!$H$6+'Pesi e Budget Iniziale'!$H$7*'DIFENSORI - GE'!F85+'DIFENSORI - GE'!$G85*'Pesi e Budget Iniziale'!$H$8+'Pesi e Budget Iniziale'!$H$9*'DIFENSORI - GE'!$H85+vlookup(B85,SQUADRE!$A$2:$B$21,2,false)*'Pesi e Budget Iniziale'!$H$10+'Pesi e Budget Iniziale'!$H$11*vlookup(B85,'FATTORE CASA'!$A$2:$B$21,2,false)+vlookup(B85,ALLENATORE!$A$2:$B$21,2,false)*'Pesi e Budget Iniziale'!$H$12</f>
        <v>74.38558605</v>
      </c>
      <c r="M85" s="30">
        <f t="shared" si="4"/>
        <v>1.391918</v>
      </c>
      <c r="N85" s="30">
        <f t="shared" si="2"/>
        <v>1.391918</v>
      </c>
      <c r="P85" s="16"/>
    </row>
    <row r="86" ht="12.75" customHeight="1">
      <c r="A86" s="13" t="s">
        <v>298</v>
      </c>
      <c r="B86" s="14" t="s">
        <v>122</v>
      </c>
      <c r="C86" s="14">
        <v>7.0</v>
      </c>
      <c r="D86" s="14">
        <v>7.5</v>
      </c>
      <c r="E86" s="14">
        <v>6.0</v>
      </c>
      <c r="F86" s="14">
        <v>6.5</v>
      </c>
      <c r="G86" s="14">
        <v>6.0</v>
      </c>
      <c r="H86" s="14">
        <v>6.0</v>
      </c>
      <c r="I86" s="28">
        <f>'DIFENSORI - GE'!$D86*'Pesi e Budget Iniziale'!$F$5+'DIFENSORI - GE'!$E86*'Pesi e Budget Iniziale'!$F$6+'Pesi e Budget Iniziale'!$F$7*'DIFENSORI - GE'!F86+'DIFENSORI - GE'!$G86*'Pesi e Budget Iniziale'!$F$8+'Pesi e Budget Iniziale'!$F$9*'DIFENSORI - GE'!$H86+vlookup(B86,SQUADRE!$A$2:$B$21,2,false)*'Pesi e Budget Iniziale'!$F$10+'Pesi e Budget Iniziale'!$F$11*vlookup(B86,'FATTORE CASA'!$A$2:$B$21,2,false)+vlookup(B86,ALLENATORE!$A$2:$B$21,2,false)*'Pesi e Budget Iniziale'!$F$12</f>
        <v>72.53316816</v>
      </c>
      <c r="J86" s="30">
        <f t="shared" si="3"/>
        <v>-0.5713239347</v>
      </c>
      <c r="K86" s="30">
        <f t="shared" si="1"/>
        <v>1</v>
      </c>
      <c r="L86" s="28">
        <f>'DIFENSORI - GE'!$D86*'Pesi e Budget Iniziale'!$H$5+'DIFENSORI - GE'!$E86*'Pesi e Budget Iniziale'!$H$6+'Pesi e Budget Iniziale'!$H$7*'DIFENSORI - GE'!F86+'DIFENSORI - GE'!$G86*'Pesi e Budget Iniziale'!$H$8+'Pesi e Budget Iniziale'!$H$9*'DIFENSORI - GE'!$H86+vlookup(B86,SQUADRE!$A$2:$B$21,2,false)*'Pesi e Budget Iniziale'!$H$10+'Pesi e Budget Iniziale'!$H$11*vlookup(B86,'FATTORE CASA'!$A$2:$B$21,2,false)+vlookup(B86,ALLENATORE!$A$2:$B$21,2,false)*'Pesi e Budget Iniziale'!$H$12</f>
        <v>76.82316816</v>
      </c>
      <c r="M86" s="30">
        <f t="shared" si="4"/>
        <v>3.840639536</v>
      </c>
      <c r="N86" s="30">
        <f t="shared" si="2"/>
        <v>3.840639536</v>
      </c>
      <c r="P86" s="21"/>
    </row>
    <row r="87" ht="12.75" customHeight="1">
      <c r="A87" s="13" t="s">
        <v>300</v>
      </c>
      <c r="B87" s="14" t="s">
        <v>122</v>
      </c>
      <c r="C87" s="14">
        <v>7.0</v>
      </c>
      <c r="D87" s="14">
        <v>7.0</v>
      </c>
      <c r="E87" s="14">
        <v>6.0</v>
      </c>
      <c r="F87" s="14">
        <v>6.0</v>
      </c>
      <c r="G87" s="14">
        <v>6.5</v>
      </c>
      <c r="H87" s="14">
        <v>6.5</v>
      </c>
      <c r="I87" s="28">
        <f>'DIFENSORI - GE'!$D87*'Pesi e Budget Iniziale'!$F$5+'DIFENSORI - GE'!$E87*'Pesi e Budget Iniziale'!$F$6+'Pesi e Budget Iniziale'!$F$7*'DIFENSORI - GE'!F87+'DIFENSORI - GE'!$G87*'Pesi e Budget Iniziale'!$F$8+'Pesi e Budget Iniziale'!$F$9*'DIFENSORI - GE'!$H87+vlookup(B87,SQUADRE!$A$2:$B$21,2,false)*'Pesi e Budget Iniziale'!$F$10+'Pesi e Budget Iniziale'!$F$11*vlookup(B87,'FATTORE CASA'!$A$2:$B$21,2,false)+vlookup(B87,ALLENATORE!$A$2:$B$21,2,false)*'Pesi e Budget Iniziale'!$F$12</f>
        <v>72.58458316</v>
      </c>
      <c r="J87" s="30">
        <f t="shared" si="3"/>
        <v>-0.5084005917</v>
      </c>
      <c r="K87" s="30">
        <f t="shared" si="1"/>
        <v>1</v>
      </c>
      <c r="L87" s="28">
        <f>'DIFENSORI - GE'!$D87*'Pesi e Budget Iniziale'!$H$5+'DIFENSORI - GE'!$E87*'Pesi e Budget Iniziale'!$H$6+'Pesi e Budget Iniziale'!$H$7*'DIFENSORI - GE'!F87+'DIFENSORI - GE'!$G87*'Pesi e Budget Iniziale'!$H$8+'Pesi e Budget Iniziale'!$H$9*'DIFENSORI - GE'!$H87+vlookup(B87,SQUADRE!$A$2:$B$21,2,false)*'Pesi e Budget Iniziale'!$H$10+'Pesi e Budget Iniziale'!$H$11*vlookup(B87,'FATTORE CASA'!$A$2:$B$21,2,false)+vlookup(B87,ALLENATORE!$A$2:$B$21,2,false)*'Pesi e Budget Iniziale'!$H$12</f>
        <v>76.87458316</v>
      </c>
      <c r="M87" s="30">
        <f t="shared" si="4"/>
        <v>3.892289496</v>
      </c>
      <c r="N87" s="30">
        <f t="shared" si="2"/>
        <v>3.892289496</v>
      </c>
      <c r="P87" s="21"/>
    </row>
    <row r="88" ht="12.75" customHeight="1">
      <c r="A88" s="13" t="s">
        <v>302</v>
      </c>
      <c r="B88" s="14" t="s">
        <v>103</v>
      </c>
      <c r="C88" s="14">
        <v>6.0</v>
      </c>
      <c r="D88" s="14">
        <v>7.0</v>
      </c>
      <c r="E88" s="14">
        <v>5.5</v>
      </c>
      <c r="F88" s="14">
        <v>6.5</v>
      </c>
      <c r="G88" s="14">
        <v>6.0</v>
      </c>
      <c r="H88" s="14">
        <v>7.0</v>
      </c>
      <c r="I88" s="28">
        <f>'DIFENSORI - GE'!$D88*'Pesi e Budget Iniziale'!$F$5+'DIFENSORI - GE'!$E88*'Pesi e Budget Iniziale'!$F$6+'Pesi e Budget Iniziale'!$F$7*'DIFENSORI - GE'!F88+'DIFENSORI - GE'!$G88*'Pesi e Budget Iniziale'!$F$8+'Pesi e Budget Iniziale'!$F$9*'DIFENSORI - GE'!$H88+vlookup(B88,SQUADRE!$A$2:$B$21,2,false)*'Pesi e Budget Iniziale'!$F$10+'Pesi e Budget Iniziale'!$F$11*vlookup(B88,'FATTORE CASA'!$A$2:$B$21,2,false)+vlookup(B88,ALLENATORE!$A$2:$B$21,2,false)*'Pesi e Budget Iniziale'!$F$12</f>
        <v>71.51668447</v>
      </c>
      <c r="J88" s="30">
        <f t="shared" si="3"/>
        <v>-1.815329604</v>
      </c>
      <c r="K88" s="30">
        <f t="shared" si="1"/>
        <v>1</v>
      </c>
      <c r="L88" s="28">
        <f>'DIFENSORI - GE'!$D88*'Pesi e Budget Iniziale'!$H$5+'DIFENSORI - GE'!$E88*'Pesi e Budget Iniziale'!$H$6+'Pesi e Budget Iniziale'!$H$7*'DIFENSORI - GE'!F88+'DIFENSORI - GE'!$G88*'Pesi e Budget Iniziale'!$H$8+'Pesi e Budget Iniziale'!$H$9*'DIFENSORI - GE'!$H88+vlookup(B88,SQUADRE!$A$2:$B$21,2,false)*'Pesi e Budget Iniziale'!$H$10+'Pesi e Budget Iniziale'!$H$11*vlookup(B88,'FATTORE CASA'!$A$2:$B$21,2,false)+vlookup(B88,ALLENATORE!$A$2:$B$21,2,false)*'Pesi e Budget Iniziale'!$H$12</f>
        <v>75.44918447</v>
      </c>
      <c r="M88" s="30">
        <f t="shared" si="4"/>
        <v>2.460376926</v>
      </c>
      <c r="N88" s="30">
        <f t="shared" si="2"/>
        <v>2.460376926</v>
      </c>
      <c r="P88" s="21"/>
    </row>
    <row r="89" ht="12.75" customHeight="1">
      <c r="A89" s="13" t="s">
        <v>304</v>
      </c>
      <c r="B89" s="14" t="s">
        <v>48</v>
      </c>
      <c r="C89" s="14">
        <v>7.0</v>
      </c>
      <c r="D89" s="14">
        <v>4.0</v>
      </c>
      <c r="E89" s="14">
        <v>5.0</v>
      </c>
      <c r="F89" s="14">
        <v>5.5</v>
      </c>
      <c r="G89" s="14">
        <v>5.5</v>
      </c>
      <c r="H89" s="14">
        <v>4.0</v>
      </c>
      <c r="I89" s="28">
        <f>'DIFENSORI - GE'!$D89*'Pesi e Budget Iniziale'!$F$5+'DIFENSORI - GE'!$E89*'Pesi e Budget Iniziale'!$F$6+'Pesi e Budget Iniziale'!$F$7*'DIFENSORI - GE'!F89+'DIFENSORI - GE'!$G89*'Pesi e Budget Iniziale'!$F$8+'Pesi e Budget Iniziale'!$F$9*'DIFENSORI - GE'!$H89+vlookup(B89,SQUADRE!$A$2:$B$21,2,false)*'Pesi e Budget Iniziale'!$F$10+'Pesi e Budget Iniziale'!$F$11*vlookup(B89,'FATTORE CASA'!$A$2:$B$21,2,false)+vlookup(B89,ALLENATORE!$A$2:$B$21,2,false)*'Pesi e Budget Iniziale'!$F$12</f>
        <v>62.11147868</v>
      </c>
      <c r="J89" s="30">
        <f t="shared" si="3"/>
        <v>-13.3257252</v>
      </c>
      <c r="K89" s="30">
        <f t="shared" si="1"/>
        <v>1</v>
      </c>
      <c r="L89" s="28">
        <f>'DIFENSORI - GE'!$D89*'Pesi e Budget Iniziale'!$H$5+'DIFENSORI - GE'!$E89*'Pesi e Budget Iniziale'!$H$6+'Pesi e Budget Iniziale'!$H$7*'DIFENSORI - GE'!F89+'DIFENSORI - GE'!$G89*'Pesi e Budget Iniziale'!$H$8+'Pesi e Budget Iniziale'!$H$9*'DIFENSORI - GE'!$H89+vlookup(B89,SQUADRE!$A$2:$B$21,2,false)*'Pesi e Budget Iniziale'!$H$10+'Pesi e Budget Iniziale'!$H$11*vlookup(B89,'FATTORE CASA'!$A$2:$B$21,2,false)+vlookup(B89,ALLENATORE!$A$2:$B$21,2,false)*'Pesi e Budget Iniziale'!$H$12</f>
        <v>65.68647868</v>
      </c>
      <c r="M89" s="30">
        <f t="shared" si="4"/>
        <v>-7.346943151</v>
      </c>
      <c r="N89" s="30">
        <f t="shared" si="2"/>
        <v>1</v>
      </c>
      <c r="P89" s="16"/>
    </row>
    <row r="90" ht="12.75" customHeight="1">
      <c r="A90" s="13" t="s">
        <v>306</v>
      </c>
      <c r="B90" s="14" t="s">
        <v>122</v>
      </c>
      <c r="C90" s="14">
        <v>7.0</v>
      </c>
      <c r="D90" s="14">
        <v>8.0</v>
      </c>
      <c r="E90" s="14">
        <v>6.5</v>
      </c>
      <c r="F90" s="14">
        <v>5.0</v>
      </c>
      <c r="G90" s="14">
        <v>6.5</v>
      </c>
      <c r="H90" s="14">
        <v>6.0</v>
      </c>
      <c r="I90" s="28">
        <f>'DIFENSORI - GE'!$D90*'Pesi e Budget Iniziale'!$F$5+'DIFENSORI - GE'!$E90*'Pesi e Budget Iniziale'!$F$6+'Pesi e Budget Iniziale'!$F$7*'DIFENSORI - GE'!F90+'DIFENSORI - GE'!$G90*'Pesi e Budget Iniziale'!$F$8+'Pesi e Budget Iniziale'!$F$9*'DIFENSORI - GE'!$H90+vlookup(B90,SQUADRE!$A$2:$B$21,2,false)*'Pesi e Budget Iniziale'!$F$10+'Pesi e Budget Iniziale'!$F$11*vlookup(B90,'FATTORE CASA'!$A$2:$B$21,2,false)+vlookup(B90,ALLENATORE!$A$2:$B$21,2,false)*'Pesi e Budget Iniziale'!$F$12</f>
        <v>72.74981316</v>
      </c>
      <c r="J90" s="30">
        <f t="shared" si="3"/>
        <v>-0.3061867639</v>
      </c>
      <c r="K90" s="30">
        <f t="shared" si="1"/>
        <v>1</v>
      </c>
      <c r="L90" s="28">
        <f>'DIFENSORI - GE'!$D90*'Pesi e Budget Iniziale'!$H$5+'DIFENSORI - GE'!$E90*'Pesi e Budget Iniziale'!$H$6+'Pesi e Budget Iniziale'!$H$7*'DIFENSORI - GE'!F90+'DIFENSORI - GE'!$G90*'Pesi e Budget Iniziale'!$H$8+'Pesi e Budget Iniziale'!$H$9*'DIFENSORI - GE'!$H90+vlookup(B90,SQUADRE!$A$2:$B$21,2,false)*'Pesi e Budget Iniziale'!$H$10+'Pesi e Budget Iniziale'!$H$11*vlookup(B90,'FATTORE CASA'!$A$2:$B$21,2,false)+vlookup(B90,ALLENATORE!$A$2:$B$21,2,false)*'Pesi e Budget Iniziale'!$H$12</f>
        <v>77.39731316</v>
      </c>
      <c r="M90" s="30">
        <f t="shared" si="4"/>
        <v>4.417408304</v>
      </c>
      <c r="N90" s="30">
        <f t="shared" si="2"/>
        <v>4.417408304</v>
      </c>
      <c r="P90" s="21"/>
    </row>
    <row r="91" ht="12.75" customHeight="1">
      <c r="A91" s="13" t="s">
        <v>308</v>
      </c>
      <c r="B91" s="14" t="s">
        <v>125</v>
      </c>
      <c r="C91" s="14">
        <v>7.0</v>
      </c>
      <c r="D91" s="14">
        <v>7.0</v>
      </c>
      <c r="E91" s="14">
        <v>6.0</v>
      </c>
      <c r="F91" s="14">
        <v>7.0</v>
      </c>
      <c r="G91" s="14">
        <v>6.0</v>
      </c>
      <c r="H91" s="14">
        <v>6.0</v>
      </c>
      <c r="I91" s="28">
        <f>'DIFENSORI - GE'!$D91*'Pesi e Budget Iniziale'!$F$5+'DIFENSORI - GE'!$E91*'Pesi e Budget Iniziale'!$F$6+'Pesi e Budget Iniziale'!$F$7*'DIFENSORI - GE'!F91+'DIFENSORI - GE'!$G91*'Pesi e Budget Iniziale'!$F$8+'Pesi e Budget Iniziale'!$F$9*'DIFENSORI - GE'!$H91+vlookup(B91,SQUADRE!$A$2:$B$21,2,false)*'Pesi e Budget Iniziale'!$F$10+'Pesi e Budget Iniziale'!$F$11*vlookup(B91,'FATTORE CASA'!$A$2:$B$21,2,false)+vlookup(B91,ALLENATORE!$A$2:$B$21,2,false)*'Pesi e Budget Iniziale'!$F$12</f>
        <v>71.59544053</v>
      </c>
      <c r="J91" s="30">
        <f t="shared" si="3"/>
        <v>-1.718945395</v>
      </c>
      <c r="K91" s="30">
        <f t="shared" si="1"/>
        <v>1</v>
      </c>
      <c r="L91" s="28">
        <f>'DIFENSORI - GE'!$D91*'Pesi e Budget Iniziale'!$H$5+'DIFENSORI - GE'!$E91*'Pesi e Budget Iniziale'!$H$6+'Pesi e Budget Iniziale'!$H$7*'DIFENSORI - GE'!F91+'DIFENSORI - GE'!$G91*'Pesi e Budget Iniziale'!$H$8+'Pesi e Budget Iniziale'!$H$9*'DIFENSORI - GE'!$H91+vlookup(B91,SQUADRE!$A$2:$B$21,2,false)*'Pesi e Budget Iniziale'!$H$10+'Pesi e Budget Iniziale'!$H$11*vlookup(B91,'FATTORE CASA'!$A$2:$B$21,2,false)+vlookup(B91,ALLENATORE!$A$2:$B$21,2,false)*'Pesi e Budget Iniziale'!$H$12</f>
        <v>75.88544053</v>
      </c>
      <c r="M91" s="30">
        <f t="shared" si="4"/>
        <v>2.898626612</v>
      </c>
      <c r="N91" s="30">
        <f t="shared" si="2"/>
        <v>2.898626612</v>
      </c>
      <c r="P91" s="21"/>
    </row>
    <row r="92" ht="12.75" customHeight="1">
      <c r="A92" s="13" t="s">
        <v>310</v>
      </c>
      <c r="B92" s="14" t="s">
        <v>77</v>
      </c>
      <c r="C92" s="14">
        <v>8.0</v>
      </c>
      <c r="D92" s="14">
        <v>5.0</v>
      </c>
      <c r="E92" s="14">
        <v>5.0</v>
      </c>
      <c r="F92" s="14">
        <v>5.5</v>
      </c>
      <c r="G92" s="14">
        <v>6.0</v>
      </c>
      <c r="H92" s="14">
        <v>4.0</v>
      </c>
      <c r="I92" s="28">
        <f>'DIFENSORI - GE'!$D92*'Pesi e Budget Iniziale'!$F$5+'DIFENSORI - GE'!$E92*'Pesi e Budget Iniziale'!$F$6+'Pesi e Budget Iniziale'!$F$7*'DIFENSORI - GE'!F92+'DIFENSORI - GE'!$G92*'Pesi e Budget Iniziale'!$F$8+'Pesi e Budget Iniziale'!$F$9*'DIFENSORI - GE'!$H92+vlookup(B92,SQUADRE!$A$2:$B$21,2,false)*'Pesi e Budget Iniziale'!$F$10+'Pesi e Budget Iniziale'!$F$11*vlookup(B92,'FATTORE CASA'!$A$2:$B$21,2,false)+vlookup(B92,ALLENATORE!$A$2:$B$21,2,false)*'Pesi e Budget Iniziale'!$F$12</f>
        <v>62.19186316</v>
      </c>
      <c r="J92" s="30">
        <f t="shared" si="3"/>
        <v>-13.22734807</v>
      </c>
      <c r="K92" s="30">
        <f t="shared" si="1"/>
        <v>1</v>
      </c>
      <c r="L92" s="28">
        <f>'DIFENSORI - GE'!$D92*'Pesi e Budget Iniziale'!$H$5+'DIFENSORI - GE'!$E92*'Pesi e Budget Iniziale'!$H$6+'Pesi e Budget Iniziale'!$H$7*'DIFENSORI - GE'!F92+'DIFENSORI - GE'!$G92*'Pesi e Budget Iniziale'!$H$8+'Pesi e Budget Iniziale'!$H$9*'DIFENSORI - GE'!$H92+vlookup(B92,SQUADRE!$A$2:$B$21,2,false)*'Pesi e Budget Iniziale'!$H$10+'Pesi e Budget Iniziale'!$H$11*vlookup(B92,'FATTORE CASA'!$A$2:$B$21,2,false)+vlookup(B92,ALLENATORE!$A$2:$B$21,2,false)*'Pesi e Budget Iniziale'!$H$12</f>
        <v>65.76686316</v>
      </c>
      <c r="M92" s="30">
        <f t="shared" si="4"/>
        <v>-7.266191331</v>
      </c>
      <c r="N92" s="30">
        <f t="shared" si="2"/>
        <v>1</v>
      </c>
      <c r="P92" s="21"/>
    </row>
    <row r="93" ht="12.75" customHeight="1">
      <c r="A93" s="13" t="s">
        <v>312</v>
      </c>
      <c r="B93" s="14" t="s">
        <v>93</v>
      </c>
      <c r="C93" s="14">
        <v>8.0</v>
      </c>
      <c r="D93" s="14">
        <v>8.0</v>
      </c>
      <c r="E93" s="14">
        <v>5.0</v>
      </c>
      <c r="F93" s="14">
        <v>7.0</v>
      </c>
      <c r="G93" s="14">
        <v>5.0</v>
      </c>
      <c r="H93" s="14">
        <v>6.5</v>
      </c>
      <c r="I93" s="28">
        <f>'DIFENSORI - GE'!$D93*'Pesi e Budget Iniziale'!$F$5+'DIFENSORI - GE'!$E93*'Pesi e Budget Iniziale'!$F$6+'Pesi e Budget Iniziale'!$F$7*'DIFENSORI - GE'!F93+'DIFENSORI - GE'!$G93*'Pesi e Budget Iniziale'!$F$8+'Pesi e Budget Iniziale'!$F$9*'DIFENSORI - GE'!$H93+vlookup(B93,SQUADRE!$A$2:$B$21,2,false)*'Pesi e Budget Iniziale'!$F$10+'Pesi e Budget Iniziale'!$F$11*vlookup(B93,'FATTORE CASA'!$A$2:$B$21,2,false)+vlookup(B93,ALLENATORE!$A$2:$B$21,2,false)*'Pesi e Budget Iniziale'!$F$12</f>
        <v>74.09340079</v>
      </c>
      <c r="J93" s="30">
        <f t="shared" si="3"/>
        <v>1.338139315</v>
      </c>
      <c r="K93" s="30">
        <f t="shared" si="1"/>
        <v>1.338139315</v>
      </c>
      <c r="L93" s="28">
        <f>'DIFENSORI - GE'!$D93*'Pesi e Budget Iniziale'!$H$5+'DIFENSORI - GE'!$E93*'Pesi e Budget Iniziale'!$H$6+'Pesi e Budget Iniziale'!$H$7*'DIFENSORI - GE'!F93+'DIFENSORI - GE'!$G93*'Pesi e Budget Iniziale'!$H$8+'Pesi e Budget Iniziale'!$H$9*'DIFENSORI - GE'!$H93+vlookup(B93,SQUADRE!$A$2:$B$21,2,false)*'Pesi e Budget Iniziale'!$H$10+'Pesi e Budget Iniziale'!$H$11*vlookup(B93,'FATTORE CASA'!$A$2:$B$21,2,false)+vlookup(B93,ALLENATORE!$A$2:$B$21,2,false)*'Pesi e Budget Iniziale'!$H$12</f>
        <v>77.66840079</v>
      </c>
      <c r="M93" s="30">
        <f t="shared" si="4"/>
        <v>4.68973477</v>
      </c>
      <c r="N93" s="30">
        <f t="shared" si="2"/>
        <v>4.68973477</v>
      </c>
      <c r="P93" s="21"/>
    </row>
    <row r="94" ht="12.75" customHeight="1">
      <c r="A94" s="13" t="s">
        <v>318</v>
      </c>
      <c r="B94" s="14" t="s">
        <v>93</v>
      </c>
      <c r="C94" s="14">
        <v>6.0</v>
      </c>
      <c r="D94" s="14">
        <v>6.5</v>
      </c>
      <c r="E94" s="14">
        <v>5.0</v>
      </c>
      <c r="F94" s="14">
        <v>6.0</v>
      </c>
      <c r="G94" s="14">
        <v>7.0</v>
      </c>
      <c r="H94" s="14">
        <v>7.0</v>
      </c>
      <c r="I94" s="28">
        <f>'DIFENSORI - GE'!$D94*'Pesi e Budget Iniziale'!$F$5+'DIFENSORI - GE'!$E94*'Pesi e Budget Iniziale'!$F$6+'Pesi e Budget Iniziale'!$F$7*'DIFENSORI - GE'!F94+'DIFENSORI - GE'!$G94*'Pesi e Budget Iniziale'!$F$8+'Pesi e Budget Iniziale'!$F$9*'DIFENSORI - GE'!$H94+vlookup(B94,SQUADRE!$A$2:$B$21,2,false)*'Pesi e Budget Iniziale'!$F$10+'Pesi e Budget Iniziale'!$F$11*vlookup(B94,'FATTORE CASA'!$A$2:$B$21,2,false)+vlookup(B94,ALLENATORE!$A$2:$B$21,2,false)*'Pesi e Budget Iniziale'!$F$12</f>
        <v>74.19350079</v>
      </c>
      <c r="J94" s="30">
        <f t="shared" si="3"/>
        <v>1.460644938</v>
      </c>
      <c r="K94" s="30">
        <f t="shared" si="1"/>
        <v>1.460644938</v>
      </c>
      <c r="L94" s="28">
        <f>'DIFENSORI - GE'!$D94*'Pesi e Budget Iniziale'!$H$5+'DIFENSORI - GE'!$E94*'Pesi e Budget Iniziale'!$H$6+'Pesi e Budget Iniziale'!$H$7*'DIFENSORI - GE'!F94+'DIFENSORI - GE'!$G94*'Pesi e Budget Iniziale'!$H$8+'Pesi e Budget Iniziale'!$H$9*'DIFENSORI - GE'!$H94+vlookup(B94,SQUADRE!$A$2:$B$21,2,false)*'Pesi e Budget Iniziale'!$H$10+'Pesi e Budget Iniziale'!$H$11*vlookup(B94,'FATTORE CASA'!$A$2:$B$21,2,false)+vlookup(B94,ALLENATORE!$A$2:$B$21,2,false)*'Pesi e Budget Iniziale'!$H$12</f>
        <v>77.76850079</v>
      </c>
      <c r="M94" s="30">
        <f t="shared" si="4"/>
        <v>4.790292214</v>
      </c>
      <c r="N94" s="30">
        <f t="shared" si="2"/>
        <v>4.790292214</v>
      </c>
      <c r="P94" s="21"/>
    </row>
    <row r="95" ht="12.75" customHeight="1">
      <c r="A95" s="13" t="s">
        <v>321</v>
      </c>
      <c r="B95" s="14" t="s">
        <v>103</v>
      </c>
      <c r="C95" s="14">
        <v>7.0</v>
      </c>
      <c r="D95" s="14">
        <v>8.0</v>
      </c>
      <c r="E95" s="14">
        <v>5.0</v>
      </c>
      <c r="F95" s="14">
        <v>6.0</v>
      </c>
      <c r="G95" s="14">
        <v>5.5</v>
      </c>
      <c r="H95" s="14">
        <v>7.0</v>
      </c>
      <c r="I95" s="28">
        <f>'DIFENSORI - GE'!$D95*'Pesi e Budget Iniziale'!$F$5+'DIFENSORI - GE'!$E95*'Pesi e Budget Iniziale'!$F$6+'Pesi e Budget Iniziale'!$F$7*'DIFENSORI - GE'!F95+'DIFENSORI - GE'!$G95*'Pesi e Budget Iniziale'!$F$8+'Pesi e Budget Iniziale'!$F$9*'DIFENSORI - GE'!$H95+vlookup(B95,SQUADRE!$A$2:$B$21,2,false)*'Pesi e Budget Iniziale'!$F$10+'Pesi e Budget Iniziale'!$F$11*vlookup(B95,'FATTORE CASA'!$A$2:$B$21,2,false)+vlookup(B95,ALLENATORE!$A$2:$B$21,2,false)*'Pesi e Budget Iniziale'!$F$12</f>
        <v>70.65816447</v>
      </c>
      <c r="J95" s="30">
        <f t="shared" si="3"/>
        <v>-2.866014197</v>
      </c>
      <c r="K95" s="30">
        <f t="shared" si="1"/>
        <v>1</v>
      </c>
      <c r="L95" s="28">
        <f>'DIFENSORI - GE'!$D95*'Pesi e Budget Iniziale'!$H$5+'DIFENSORI - GE'!$E95*'Pesi e Budget Iniziale'!$H$6+'Pesi e Budget Iniziale'!$H$7*'DIFENSORI - GE'!F95+'DIFENSORI - GE'!$G95*'Pesi e Budget Iniziale'!$H$8+'Pesi e Budget Iniziale'!$H$9*'DIFENSORI - GE'!$H95+vlookup(B95,SQUADRE!$A$2:$B$21,2,false)*'Pesi e Budget Iniziale'!$H$10+'Pesi e Budget Iniziale'!$H$11*vlookup(B95,'FATTORE CASA'!$A$2:$B$21,2,false)+vlookup(B95,ALLENATORE!$A$2:$B$21,2,false)*'Pesi e Budget Iniziale'!$H$12</f>
        <v>74.23316447</v>
      </c>
      <c r="M95" s="30">
        <f t="shared" si="4"/>
        <v>1.238799874</v>
      </c>
      <c r="N95" s="30">
        <f t="shared" si="2"/>
        <v>1.238799874</v>
      </c>
      <c r="P95" s="21"/>
    </row>
    <row r="96" ht="12.75" customHeight="1">
      <c r="A96" s="13" t="s">
        <v>325</v>
      </c>
      <c r="B96" s="14" t="s">
        <v>65</v>
      </c>
      <c r="C96" s="14">
        <v>8.0</v>
      </c>
      <c r="D96" s="14">
        <v>4.0</v>
      </c>
      <c r="E96" s="14">
        <v>6.0</v>
      </c>
      <c r="F96" s="14">
        <v>5.0</v>
      </c>
      <c r="G96" s="14">
        <v>6.0</v>
      </c>
      <c r="H96" s="14">
        <v>4.0</v>
      </c>
      <c r="I96" s="28">
        <f>'DIFENSORI - GE'!$D96*'Pesi e Budget Iniziale'!$F$5+'DIFENSORI - GE'!$E96*'Pesi e Budget Iniziale'!$F$6+'Pesi e Budget Iniziale'!$F$7*'DIFENSORI - GE'!F96+'DIFENSORI - GE'!$G96*'Pesi e Budget Iniziale'!$F$8+'Pesi e Budget Iniziale'!$F$9*'DIFENSORI - GE'!$H96+vlookup(B96,SQUADRE!$A$2:$B$21,2,false)*'Pesi e Budget Iniziale'!$F$10+'Pesi e Budget Iniziale'!$F$11*vlookup(B96,'FATTORE CASA'!$A$2:$B$21,2,false)+vlookup(B96,ALLENATORE!$A$2:$B$21,2,false)*'Pesi e Budget Iniziale'!$F$12</f>
        <v>65.76563158</v>
      </c>
      <c r="J96" s="30">
        <f t="shared" si="3"/>
        <v>-8.853654482</v>
      </c>
      <c r="K96" s="30">
        <f t="shared" si="1"/>
        <v>1</v>
      </c>
      <c r="L96" s="28">
        <f>'DIFENSORI - GE'!$D96*'Pesi e Budget Iniziale'!$H$5+'DIFENSORI - GE'!$E96*'Pesi e Budget Iniziale'!$H$6+'Pesi e Budget Iniziale'!$H$7*'DIFENSORI - GE'!F96+'DIFENSORI - GE'!$G96*'Pesi e Budget Iniziale'!$H$8+'Pesi e Budget Iniziale'!$H$9*'DIFENSORI - GE'!$H96+vlookup(B96,SQUADRE!$A$2:$B$21,2,false)*'Pesi e Budget Iniziale'!$H$10+'Pesi e Budget Iniziale'!$H$11*vlookup(B96,'FATTORE CASA'!$A$2:$B$21,2,false)+vlookup(B96,ALLENATORE!$A$2:$B$21,2,false)*'Pesi e Budget Iniziale'!$H$12</f>
        <v>70.05563158</v>
      </c>
      <c r="M96" s="30">
        <f t="shared" si="4"/>
        <v>-2.9578238</v>
      </c>
      <c r="N96" s="30">
        <f t="shared" si="2"/>
        <v>1</v>
      </c>
      <c r="P96" s="21"/>
    </row>
    <row r="97" ht="12.75" customHeight="1">
      <c r="A97" s="13" t="s">
        <v>328</v>
      </c>
      <c r="B97" s="14" t="s">
        <v>108</v>
      </c>
      <c r="C97" s="14">
        <v>6.0</v>
      </c>
      <c r="D97" s="14">
        <v>8.0</v>
      </c>
      <c r="E97" s="14">
        <v>6.0</v>
      </c>
      <c r="F97" s="14">
        <v>7.0</v>
      </c>
      <c r="G97" s="14">
        <v>6.0</v>
      </c>
      <c r="H97" s="14">
        <v>7.0</v>
      </c>
      <c r="I97" s="28">
        <f>'DIFENSORI - GE'!$D97*'Pesi e Budget Iniziale'!$F$5+'DIFENSORI - GE'!$E97*'Pesi e Budget Iniziale'!$F$6+'Pesi e Budget Iniziale'!$F$7*'DIFENSORI - GE'!F97+'DIFENSORI - GE'!$G97*'Pesi e Budget Iniziale'!$F$8+'Pesi e Budget Iniziale'!$F$9*'DIFENSORI - GE'!$H97+vlookup(B97,SQUADRE!$A$2:$B$21,2,false)*'Pesi e Budget Iniziale'!$F$10+'Pesi e Budget Iniziale'!$F$11*vlookup(B97,'FATTORE CASA'!$A$2:$B$21,2,false)+vlookup(B97,ALLENATORE!$A$2:$B$21,2,false)*'Pesi e Budget Iniziale'!$F$12</f>
        <v>72.42095421</v>
      </c>
      <c r="J97" s="30">
        <f t="shared" si="3"/>
        <v>-0.7086549994</v>
      </c>
      <c r="K97" s="30">
        <f t="shared" si="1"/>
        <v>1</v>
      </c>
      <c r="L97" s="28">
        <f>'DIFENSORI - GE'!$D97*'Pesi e Budget Iniziale'!$H$5+'DIFENSORI - GE'!$E97*'Pesi e Budget Iniziale'!$H$6+'Pesi e Budget Iniziale'!$H$7*'DIFENSORI - GE'!F97+'DIFENSORI - GE'!$G97*'Pesi e Budget Iniziale'!$H$8+'Pesi e Budget Iniziale'!$H$9*'DIFENSORI - GE'!$H97+vlookup(B97,SQUADRE!$A$2:$B$21,2,false)*'Pesi e Budget Iniziale'!$H$10+'Pesi e Budget Iniziale'!$H$11*vlookup(B97,'FATTORE CASA'!$A$2:$B$21,2,false)+vlookup(B97,ALLENATORE!$A$2:$B$21,2,false)*'Pesi e Budget Iniziale'!$H$12</f>
        <v>76.71095421</v>
      </c>
      <c r="M97" s="30">
        <f t="shared" si="4"/>
        <v>3.727912786</v>
      </c>
      <c r="N97" s="30">
        <f t="shared" si="2"/>
        <v>3.727912786</v>
      </c>
      <c r="P97" s="21"/>
    </row>
    <row r="98" ht="12.75" customHeight="1">
      <c r="A98" s="13" t="s">
        <v>331</v>
      </c>
      <c r="B98" s="14" t="s">
        <v>40</v>
      </c>
      <c r="C98" s="14">
        <v>7.0</v>
      </c>
      <c r="D98" s="14">
        <v>4.0</v>
      </c>
      <c r="E98" s="14">
        <v>5.0</v>
      </c>
      <c r="F98" s="14">
        <v>5.0</v>
      </c>
      <c r="G98" s="14">
        <v>5.0</v>
      </c>
      <c r="H98" s="14">
        <v>3.0</v>
      </c>
      <c r="I98" s="28">
        <f>'DIFENSORI - GE'!$D98*'Pesi e Budget Iniziale'!$F$5+'DIFENSORI - GE'!$E98*'Pesi e Budget Iniziale'!$F$6+'Pesi e Budget Iniziale'!$F$7*'DIFENSORI - GE'!F98+'DIFENSORI - GE'!$G98*'Pesi e Budget Iniziale'!$F$8+'Pesi e Budget Iniziale'!$F$9*'DIFENSORI - GE'!$H98+vlookup(B98,SQUADRE!$A$2:$B$21,2,false)*'Pesi e Budget Iniziale'!$F$10+'Pesi e Budget Iniziale'!$F$11*vlookup(B98,'FATTORE CASA'!$A$2:$B$21,2,false)+vlookup(B98,ALLENATORE!$A$2:$B$21,2,false)*'Pesi e Budget Iniziale'!$F$12</f>
        <v>60.07129632</v>
      </c>
      <c r="J98" s="30">
        <f t="shared" si="3"/>
        <v>-15.82256649</v>
      </c>
      <c r="K98" s="30">
        <f t="shared" si="1"/>
        <v>1</v>
      </c>
      <c r="L98" s="28">
        <f>'DIFENSORI - GE'!$D98*'Pesi e Budget Iniziale'!$H$5+'DIFENSORI - GE'!$E98*'Pesi e Budget Iniziale'!$H$6+'Pesi e Budget Iniziale'!$H$7*'DIFENSORI - GE'!F98+'DIFENSORI - GE'!$G98*'Pesi e Budget Iniziale'!$H$8+'Pesi e Budget Iniziale'!$H$9*'DIFENSORI - GE'!$H98+vlookup(B98,SQUADRE!$A$2:$B$21,2,false)*'Pesi e Budget Iniziale'!$H$10+'Pesi e Budget Iniziale'!$H$11*vlookup(B98,'FATTORE CASA'!$A$2:$B$21,2,false)+vlookup(B98,ALLENATORE!$A$2:$B$21,2,false)*'Pesi e Budget Iniziale'!$H$12</f>
        <v>63.64629632</v>
      </c>
      <c r="M98" s="30">
        <f t="shared" si="4"/>
        <v>-9.396448886</v>
      </c>
      <c r="N98" s="30">
        <f t="shared" si="2"/>
        <v>1</v>
      </c>
      <c r="P98" s="21"/>
    </row>
    <row r="99" ht="12.75" customHeight="1">
      <c r="A99" s="13" t="s">
        <v>335</v>
      </c>
      <c r="B99" s="14" t="s">
        <v>111</v>
      </c>
      <c r="C99" s="14">
        <v>7.0</v>
      </c>
      <c r="D99" s="14">
        <v>9.0</v>
      </c>
      <c r="E99" s="14">
        <v>6.0</v>
      </c>
      <c r="F99" s="14">
        <v>7.0</v>
      </c>
      <c r="G99" s="14">
        <v>6.0</v>
      </c>
      <c r="H99" s="14">
        <v>6.0</v>
      </c>
      <c r="I99" s="28">
        <f>'DIFENSORI - GE'!$D99*'Pesi e Budget Iniziale'!$F$5+'DIFENSORI - GE'!$E99*'Pesi e Budget Iniziale'!$F$6+'Pesi e Budget Iniziale'!$F$7*'DIFENSORI - GE'!F99+'DIFENSORI - GE'!$G99*'Pesi e Budget Iniziale'!$F$8+'Pesi e Budget Iniziale'!$F$9*'DIFENSORI - GE'!$H99+vlookup(B99,SQUADRE!$A$2:$B$21,2,false)*'Pesi e Budget Iniziale'!$F$10+'Pesi e Budget Iniziale'!$F$11*vlookup(B99,'FATTORE CASA'!$A$2:$B$21,2,false)+vlookup(B99,ALLENATORE!$A$2:$B$21,2,false)*'Pesi e Budget Iniziale'!$F$12</f>
        <v>78.90588789</v>
      </c>
      <c r="J99" s="30">
        <f t="shared" si="3"/>
        <v>7.227816968</v>
      </c>
      <c r="K99" s="30">
        <f t="shared" si="1"/>
        <v>7.227816968</v>
      </c>
      <c r="L99" s="28">
        <f>'DIFENSORI - GE'!$D99*'Pesi e Budget Iniziale'!$H$5+'DIFENSORI - GE'!$E99*'Pesi e Budget Iniziale'!$H$6+'Pesi e Budget Iniziale'!$H$7*'DIFENSORI - GE'!F99+'DIFENSORI - GE'!$G99*'Pesi e Budget Iniziale'!$H$8+'Pesi e Budget Iniziale'!$H$9*'DIFENSORI - GE'!$H99+vlookup(B99,SQUADRE!$A$2:$B$21,2,false)*'Pesi e Budget Iniziale'!$H$10+'Pesi e Budget Iniziale'!$H$11*vlookup(B99,'FATTORE CASA'!$A$2:$B$21,2,false)+vlookup(B99,ALLENATORE!$A$2:$B$21,2,false)*'Pesi e Budget Iniziale'!$H$12</f>
        <v>83.19588789</v>
      </c>
      <c r="M99" s="30">
        <f t="shared" si="4"/>
        <v>10.24248177</v>
      </c>
      <c r="N99" s="30">
        <f t="shared" si="2"/>
        <v>10.24248177</v>
      </c>
      <c r="P99" s="21"/>
    </row>
    <row r="100" ht="12.75" customHeight="1">
      <c r="A100" s="13" t="s">
        <v>339</v>
      </c>
      <c r="B100" s="14" t="s">
        <v>99</v>
      </c>
      <c r="C100" s="14">
        <v>6.0</v>
      </c>
      <c r="D100" s="14">
        <v>9.0</v>
      </c>
      <c r="E100" s="14">
        <v>6.0</v>
      </c>
      <c r="F100" s="14">
        <v>7.0</v>
      </c>
      <c r="G100" s="14">
        <v>5.0</v>
      </c>
      <c r="H100" s="14">
        <v>7.0</v>
      </c>
      <c r="I100" s="28">
        <f>'DIFENSORI - GE'!$D100*'Pesi e Budget Iniziale'!$F$5+'DIFENSORI - GE'!$E100*'Pesi e Budget Iniziale'!$F$6+'Pesi e Budget Iniziale'!$F$7*'DIFENSORI - GE'!F100+'DIFENSORI - GE'!$G100*'Pesi e Budget Iniziale'!$F$8+'Pesi e Budget Iniziale'!$F$9*'DIFENSORI - GE'!$H100+vlookup(B100,SQUADRE!$A$2:$B$21,2,false)*'Pesi e Budget Iniziale'!$F$10+'Pesi e Budget Iniziale'!$F$11*vlookup(B100,'FATTORE CASA'!$A$2:$B$21,2,false)+vlookup(B100,ALLENATORE!$A$2:$B$21,2,false)*'Pesi e Budget Iniziale'!$F$12</f>
        <v>81.51539842</v>
      </c>
      <c r="J100" s="30">
        <f t="shared" si="3"/>
        <v>10.4214205</v>
      </c>
      <c r="K100" s="30">
        <f t="shared" si="1"/>
        <v>10.4214205</v>
      </c>
      <c r="L100" s="28">
        <f>'DIFENSORI - GE'!$D100*'Pesi e Budget Iniziale'!$H$5+'DIFENSORI - GE'!$E100*'Pesi e Budget Iniziale'!$H$6+'Pesi e Budget Iniziale'!$H$7*'DIFENSORI - GE'!F100+'DIFENSORI - GE'!$G100*'Pesi e Budget Iniziale'!$H$8+'Pesi e Budget Iniziale'!$H$9*'DIFENSORI - GE'!$H100+vlookup(B100,SQUADRE!$A$2:$B$21,2,false)*'Pesi e Budget Iniziale'!$H$10+'Pesi e Budget Iniziale'!$H$11*vlookup(B100,'FATTORE CASA'!$A$2:$B$21,2,false)+vlookup(B100,ALLENATORE!$A$2:$B$21,2,false)*'Pesi e Budget Iniziale'!$H$12</f>
        <v>85.80539842</v>
      </c>
      <c r="M100" s="30">
        <f t="shared" si="4"/>
        <v>12.86391742</v>
      </c>
      <c r="N100" s="30">
        <f t="shared" si="2"/>
        <v>12.86391742</v>
      </c>
      <c r="P100" s="21"/>
    </row>
    <row r="101" ht="12.75" customHeight="1">
      <c r="A101" s="13" t="s">
        <v>343</v>
      </c>
      <c r="B101" s="14" t="s">
        <v>125</v>
      </c>
      <c r="C101" s="14">
        <v>8.0</v>
      </c>
      <c r="D101" s="14">
        <v>8.0</v>
      </c>
      <c r="E101" s="14">
        <v>6.0</v>
      </c>
      <c r="F101" s="14">
        <v>6.0</v>
      </c>
      <c r="G101" s="14">
        <v>5.0</v>
      </c>
      <c r="H101" s="14">
        <v>6.0</v>
      </c>
      <c r="I101" s="28">
        <f>'DIFENSORI - GE'!$D101*'Pesi e Budget Iniziale'!$F$5+'DIFENSORI - GE'!$E101*'Pesi e Budget Iniziale'!$F$6+'Pesi e Budget Iniziale'!$F$7*'DIFENSORI - GE'!F101+'DIFENSORI - GE'!$G101*'Pesi e Budget Iniziale'!$F$8+'Pesi e Budget Iniziale'!$F$9*'DIFENSORI - GE'!$H101+vlookup(B101,SQUADRE!$A$2:$B$21,2,false)*'Pesi e Budget Iniziale'!$F$10+'Pesi e Budget Iniziale'!$F$11*vlookup(B101,'FATTORE CASA'!$A$2:$B$21,2,false)+vlookup(B101,ALLENATORE!$A$2:$B$21,2,false)*'Pesi e Budget Iniziale'!$F$12</f>
        <v>69.97590053</v>
      </c>
      <c r="J101" s="30">
        <f t="shared" si="3"/>
        <v>-3.700990923</v>
      </c>
      <c r="K101" s="30">
        <f t="shared" si="1"/>
        <v>1</v>
      </c>
      <c r="L101" s="28">
        <f>'DIFENSORI - GE'!$D101*'Pesi e Budget Iniziale'!$H$5+'DIFENSORI - GE'!$E101*'Pesi e Budget Iniziale'!$H$6+'Pesi e Budget Iniziale'!$H$7*'DIFENSORI - GE'!F101+'DIFENSORI - GE'!$G101*'Pesi e Budget Iniziale'!$H$8+'Pesi e Budget Iniziale'!$H$9*'DIFENSORI - GE'!$H101+vlookup(B101,SQUADRE!$A$2:$B$21,2,false)*'Pesi e Budget Iniziale'!$H$10+'Pesi e Budget Iniziale'!$H$11*vlookup(B101,'FATTORE CASA'!$A$2:$B$21,2,false)+vlookup(B101,ALLENATORE!$A$2:$B$21,2,false)*'Pesi e Budget Iniziale'!$H$12</f>
        <v>74.26590053</v>
      </c>
      <c r="M101" s="30">
        <f t="shared" si="4"/>
        <v>1.271685526</v>
      </c>
      <c r="N101" s="30">
        <f t="shared" si="2"/>
        <v>1.271685526</v>
      </c>
      <c r="P101" s="21"/>
    </row>
    <row r="102" ht="12.75" customHeight="1">
      <c r="A102" s="13" t="s">
        <v>347</v>
      </c>
      <c r="B102" s="14" t="s">
        <v>93</v>
      </c>
      <c r="C102" s="14">
        <v>7.0</v>
      </c>
      <c r="D102" s="14">
        <v>6.5</v>
      </c>
      <c r="E102" s="14">
        <v>6.0</v>
      </c>
      <c r="F102" s="14">
        <v>6.0</v>
      </c>
      <c r="G102" s="14">
        <v>6.0</v>
      </c>
      <c r="H102" s="14">
        <v>6.5</v>
      </c>
      <c r="I102" s="28">
        <f>'DIFENSORI - GE'!$D102*'Pesi e Budget Iniziale'!$F$5+'DIFENSORI - GE'!$E102*'Pesi e Budget Iniziale'!$F$6+'Pesi e Budget Iniziale'!$F$7*'DIFENSORI - GE'!F102+'DIFENSORI - GE'!$G102*'Pesi e Budget Iniziale'!$F$8+'Pesi e Budget Iniziale'!$F$9*'DIFENSORI - GE'!$H102+vlookup(B102,SQUADRE!$A$2:$B$21,2,false)*'Pesi e Budget Iniziale'!$F$10+'Pesi e Budget Iniziale'!$F$11*vlookup(B102,'FATTORE CASA'!$A$2:$B$21,2,false)+vlookup(B102,ALLENATORE!$A$2:$B$21,2,false)*'Pesi e Budget Iniziale'!$F$12</f>
        <v>73.42981579</v>
      </c>
      <c r="J102" s="30">
        <f t="shared" si="3"/>
        <v>0.5260224901</v>
      </c>
      <c r="K102" s="30">
        <f t="shared" si="1"/>
        <v>1</v>
      </c>
      <c r="L102" s="28">
        <f>'DIFENSORI - GE'!$D102*'Pesi e Budget Iniziale'!$H$5+'DIFENSORI - GE'!$E102*'Pesi e Budget Iniziale'!$H$6+'Pesi e Budget Iniziale'!$H$7*'DIFENSORI - GE'!F102+'DIFENSORI - GE'!$G102*'Pesi e Budget Iniziale'!$H$8+'Pesi e Budget Iniziale'!$H$9*'DIFENSORI - GE'!$H102+vlookup(B102,SQUADRE!$A$2:$B$21,2,false)*'Pesi e Budget Iniziale'!$H$10+'Pesi e Budget Iniziale'!$H$11*vlookup(B102,'FATTORE CASA'!$A$2:$B$21,2,false)+vlookup(B102,ALLENATORE!$A$2:$B$21,2,false)*'Pesi e Budget Iniziale'!$H$12</f>
        <v>77.71981579</v>
      </c>
      <c r="M102" s="30">
        <f t="shared" si="4"/>
        <v>4.74138473</v>
      </c>
      <c r="N102" s="30">
        <f t="shared" si="2"/>
        <v>4.74138473</v>
      </c>
      <c r="P102" s="21"/>
    </row>
    <row r="103" ht="12.75" customHeight="1">
      <c r="A103" s="13" t="s">
        <v>351</v>
      </c>
      <c r="B103" s="14" t="s">
        <v>108</v>
      </c>
      <c r="C103" s="14">
        <v>7.0</v>
      </c>
      <c r="D103" s="14">
        <v>7.0</v>
      </c>
      <c r="E103" s="14">
        <v>6.0</v>
      </c>
      <c r="F103" s="14">
        <v>6.0</v>
      </c>
      <c r="G103" s="14">
        <v>7.5</v>
      </c>
      <c r="H103" s="14">
        <v>7.0</v>
      </c>
      <c r="I103" s="28">
        <f>'DIFENSORI - GE'!$D103*'Pesi e Budget Iniziale'!$F$5+'DIFENSORI - GE'!$E103*'Pesi e Budget Iniziale'!$F$6+'Pesi e Budget Iniziale'!$F$7*'DIFENSORI - GE'!F103+'DIFENSORI - GE'!$G103*'Pesi e Budget Iniziale'!$F$8+'Pesi e Budget Iniziale'!$F$9*'DIFENSORI - GE'!$H103+vlookup(B103,SQUADRE!$A$2:$B$21,2,false)*'Pesi e Budget Iniziale'!$F$10+'Pesi e Budget Iniziale'!$F$11*vlookup(B103,'FATTORE CASA'!$A$2:$B$21,2,false)+vlookup(B103,ALLENATORE!$A$2:$B$21,2,false)*'Pesi e Budget Iniziale'!$F$12</f>
        <v>71.65713921</v>
      </c>
      <c r="J103" s="30">
        <f t="shared" si="3"/>
        <v>-1.643436546</v>
      </c>
      <c r="K103" s="30">
        <f t="shared" si="1"/>
        <v>1</v>
      </c>
      <c r="L103" s="28">
        <f>'DIFENSORI - GE'!$D103*'Pesi e Budget Iniziale'!$H$5+'DIFENSORI - GE'!$E103*'Pesi e Budget Iniziale'!$H$6+'Pesi e Budget Iniziale'!$H$7*'DIFENSORI - GE'!F103+'DIFENSORI - GE'!$G103*'Pesi e Budget Iniziale'!$H$8+'Pesi e Budget Iniziale'!$H$9*'DIFENSORI - GE'!$H103+vlookup(B103,SQUADRE!$A$2:$B$21,2,false)*'Pesi e Budget Iniziale'!$H$10+'Pesi e Budget Iniziale'!$H$11*vlookup(B103,'FATTORE CASA'!$A$2:$B$21,2,false)+vlookup(B103,ALLENATORE!$A$2:$B$21,2,false)*'Pesi e Budget Iniziale'!$H$12</f>
        <v>75.94713921</v>
      </c>
      <c r="M103" s="30">
        <f t="shared" si="4"/>
        <v>2.960607251</v>
      </c>
      <c r="N103" s="30">
        <f t="shared" si="2"/>
        <v>2.960607251</v>
      </c>
      <c r="P103" s="21"/>
    </row>
    <row r="104" ht="12.75" customHeight="1">
      <c r="A104" s="13" t="s">
        <v>354</v>
      </c>
      <c r="B104" s="14" t="s">
        <v>111</v>
      </c>
      <c r="C104" s="14">
        <v>7.0</v>
      </c>
      <c r="D104" s="14">
        <v>7.5</v>
      </c>
      <c r="E104" s="14">
        <v>6.0</v>
      </c>
      <c r="F104" s="14">
        <v>7.0</v>
      </c>
      <c r="G104" s="14">
        <v>6.0</v>
      </c>
      <c r="H104" s="14">
        <v>7.0</v>
      </c>
      <c r="I104" s="28">
        <f>'DIFENSORI - GE'!$D104*'Pesi e Budget Iniziale'!$F$5+'DIFENSORI - GE'!$E104*'Pesi e Budget Iniziale'!$F$6+'Pesi e Budget Iniziale'!$F$7*'DIFENSORI - GE'!F104+'DIFENSORI - GE'!$G104*'Pesi e Budget Iniziale'!$F$8+'Pesi e Budget Iniziale'!$F$9*'DIFENSORI - GE'!$H104+vlookup(B104,SQUADRE!$A$2:$B$21,2,false)*'Pesi e Budget Iniziale'!$F$10+'Pesi e Budget Iniziale'!$F$11*vlookup(B104,'FATTORE CASA'!$A$2:$B$21,2,false)+vlookup(B104,ALLENATORE!$A$2:$B$21,2,false)*'Pesi e Budget Iniziale'!$F$12</f>
        <v>78.03105289</v>
      </c>
      <c r="J104" s="30">
        <f t="shared" si="3"/>
        <v>6.157165549</v>
      </c>
      <c r="K104" s="30">
        <f t="shared" si="1"/>
        <v>6.157165549</v>
      </c>
      <c r="L104" s="28">
        <f>'DIFENSORI - GE'!$D104*'Pesi e Budget Iniziale'!$H$5+'DIFENSORI - GE'!$E104*'Pesi e Budget Iniziale'!$H$6+'Pesi e Budget Iniziale'!$H$7*'DIFENSORI - GE'!F104+'DIFENSORI - GE'!$G104*'Pesi e Budget Iniziale'!$H$8+'Pesi e Budget Iniziale'!$H$9*'DIFENSORI - GE'!$H104+vlookup(B104,SQUADRE!$A$2:$B$21,2,false)*'Pesi e Budget Iniziale'!$H$10+'Pesi e Budget Iniziale'!$H$11*vlookup(B104,'FATTORE CASA'!$A$2:$B$21,2,false)+vlookup(B104,ALLENATORE!$A$2:$B$21,2,false)*'Pesi e Budget Iniziale'!$H$12</f>
        <v>82.32105289</v>
      </c>
      <c r="M104" s="30">
        <f t="shared" si="4"/>
        <v>9.363648887</v>
      </c>
      <c r="N104" s="30">
        <f t="shared" si="2"/>
        <v>9.363648887</v>
      </c>
      <c r="P104" s="21"/>
    </row>
    <row r="105" ht="12.75" customHeight="1">
      <c r="A105" s="13" t="s">
        <v>358</v>
      </c>
      <c r="B105" s="14" t="s">
        <v>62</v>
      </c>
      <c r="C105" s="14">
        <v>4.0</v>
      </c>
      <c r="D105" s="14">
        <v>5.0</v>
      </c>
      <c r="E105" s="14">
        <v>5.0</v>
      </c>
      <c r="F105" s="14">
        <v>4.0</v>
      </c>
      <c r="G105" s="14">
        <v>6.0</v>
      </c>
      <c r="H105" s="14">
        <v>3.0</v>
      </c>
      <c r="I105" s="28">
        <f>'DIFENSORI - GE'!$D105*'Pesi e Budget Iniziale'!$F$5+'DIFENSORI - GE'!$E105*'Pesi e Budget Iniziale'!$F$6+'Pesi e Budget Iniziale'!$F$7*'DIFENSORI - GE'!F105+'DIFENSORI - GE'!$G105*'Pesi e Budget Iniziale'!$F$8+'Pesi e Budget Iniziale'!$F$9*'DIFENSORI - GE'!$H105+vlookup(B105,SQUADRE!$A$2:$B$21,2,false)*'Pesi e Budget Iniziale'!$F$10+'Pesi e Budget Iniziale'!$F$11*vlookup(B105,'FATTORE CASA'!$A$2:$B$21,2,false)+vlookup(B105,ALLENATORE!$A$2:$B$21,2,false)*'Pesi e Budget Iniziale'!$F$12</f>
        <v>65.92849421</v>
      </c>
      <c r="J105" s="30">
        <f t="shared" si="3"/>
        <v>-8.654337916</v>
      </c>
      <c r="K105" s="30">
        <f t="shared" si="1"/>
        <v>1</v>
      </c>
      <c r="L105" s="28">
        <f>'DIFENSORI - GE'!$D105*'Pesi e Budget Iniziale'!$H$5+'DIFENSORI - GE'!$E105*'Pesi e Budget Iniziale'!$H$6+'Pesi e Budget Iniziale'!$H$7*'DIFENSORI - GE'!F105+'DIFENSORI - GE'!$G105*'Pesi e Budget Iniziale'!$H$8+'Pesi e Budget Iniziale'!$H$9*'DIFENSORI - GE'!$H105+vlookup(B105,SQUADRE!$A$2:$B$21,2,false)*'Pesi e Budget Iniziale'!$H$10+'Pesi e Budget Iniziale'!$H$11*vlookup(B105,'FATTORE CASA'!$A$2:$B$21,2,false)+vlookup(B105,ALLENATORE!$A$2:$B$21,2,false)*'Pesi e Budget Iniziale'!$H$12</f>
        <v>69.50349421</v>
      </c>
      <c r="M105" s="30">
        <f t="shared" si="4"/>
        <v>-3.512484363</v>
      </c>
      <c r="N105" s="30">
        <f t="shared" si="2"/>
        <v>1</v>
      </c>
      <c r="P105" s="21"/>
    </row>
    <row r="106" ht="12.75" customHeight="1">
      <c r="A106" s="13" t="s">
        <v>362</v>
      </c>
      <c r="B106" s="14" t="s">
        <v>62</v>
      </c>
      <c r="C106" s="14">
        <v>6.0</v>
      </c>
      <c r="D106" s="14">
        <v>3.0</v>
      </c>
      <c r="E106" s="14">
        <v>6.0</v>
      </c>
      <c r="F106" s="14">
        <v>5.0</v>
      </c>
      <c r="G106" s="14">
        <v>6.0</v>
      </c>
      <c r="H106" s="14">
        <v>3.0</v>
      </c>
      <c r="I106" s="28">
        <f>'DIFENSORI - GE'!$D106*'Pesi e Budget Iniziale'!$F$5+'DIFENSORI - GE'!$E106*'Pesi e Budget Iniziale'!$F$6+'Pesi e Budget Iniziale'!$F$7*'DIFENSORI - GE'!F106+'DIFENSORI - GE'!$G106*'Pesi e Budget Iniziale'!$F$8+'Pesi e Budget Iniziale'!$F$9*'DIFENSORI - GE'!$H106+vlookup(B106,SQUADRE!$A$2:$B$21,2,false)*'Pesi e Budget Iniziale'!$F$10+'Pesi e Budget Iniziale'!$F$11*vlookup(B106,'FATTORE CASA'!$A$2:$B$21,2,false)+vlookup(B106,ALLENATORE!$A$2:$B$21,2,false)*'Pesi e Budget Iniziale'!$F$12</f>
        <v>65.91224421</v>
      </c>
      <c r="J106" s="30">
        <f t="shared" si="3"/>
        <v>-8.674225193</v>
      </c>
      <c r="K106" s="30">
        <f t="shared" si="1"/>
        <v>1</v>
      </c>
      <c r="L106" s="28">
        <f>'DIFENSORI - GE'!$D106*'Pesi e Budget Iniziale'!$H$5+'DIFENSORI - GE'!$E106*'Pesi e Budget Iniziale'!$H$6+'Pesi e Budget Iniziale'!$H$7*'DIFENSORI - GE'!F106+'DIFENSORI - GE'!$G106*'Pesi e Budget Iniziale'!$H$8+'Pesi e Budget Iniziale'!$H$9*'DIFENSORI - GE'!$H106+vlookup(B106,SQUADRE!$A$2:$B$21,2,false)*'Pesi e Budget Iniziale'!$H$10+'Pesi e Budget Iniziale'!$H$11*vlookup(B106,'FATTORE CASA'!$A$2:$B$21,2,false)+vlookup(B106,ALLENATORE!$A$2:$B$21,2,false)*'Pesi e Budget Iniziale'!$H$12</f>
        <v>70.20224421</v>
      </c>
      <c r="M106" s="30">
        <f t="shared" si="4"/>
        <v>-2.810541167</v>
      </c>
      <c r="N106" s="30">
        <f t="shared" si="2"/>
        <v>1</v>
      </c>
      <c r="P106" s="21"/>
    </row>
    <row r="107" ht="12.75" customHeight="1">
      <c r="A107" s="13" t="s">
        <v>367</v>
      </c>
      <c r="B107" s="14" t="s">
        <v>70</v>
      </c>
      <c r="C107" s="14">
        <v>7.0</v>
      </c>
      <c r="D107" s="14">
        <v>4.0</v>
      </c>
      <c r="E107" s="14">
        <v>6.0</v>
      </c>
      <c r="F107" s="14">
        <v>4.0</v>
      </c>
      <c r="G107" s="14">
        <v>5.5</v>
      </c>
      <c r="H107" s="14">
        <v>5.0</v>
      </c>
      <c r="I107" s="28">
        <f>'DIFENSORI - GE'!$D107*'Pesi e Budget Iniziale'!$F$5+'DIFENSORI - GE'!$E107*'Pesi e Budget Iniziale'!$F$6+'Pesi e Budget Iniziale'!$F$7*'DIFENSORI - GE'!F107+'DIFENSORI - GE'!$G107*'Pesi e Budget Iniziale'!$F$8+'Pesi e Budget Iniziale'!$F$9*'DIFENSORI - GE'!$H107+vlookup(B107,SQUADRE!$A$2:$B$21,2,false)*'Pesi e Budget Iniziale'!$F$10+'Pesi e Budget Iniziale'!$F$11*vlookup(B107,'FATTORE CASA'!$A$2:$B$21,2,false)+vlookup(B107,ALLENATORE!$A$2:$B$21,2,false)*'Pesi e Budget Iniziale'!$F$12</f>
        <v>61.07580289</v>
      </c>
      <c r="J107" s="30">
        <f t="shared" si="3"/>
        <v>-14.59321879</v>
      </c>
      <c r="K107" s="30">
        <f t="shared" si="1"/>
        <v>1</v>
      </c>
      <c r="L107" s="28">
        <f>'DIFENSORI - GE'!$D107*'Pesi e Budget Iniziale'!$H$5+'DIFENSORI - GE'!$E107*'Pesi e Budget Iniziale'!$H$6+'Pesi e Budget Iniziale'!$H$7*'DIFENSORI - GE'!F107+'DIFENSORI - GE'!$G107*'Pesi e Budget Iniziale'!$H$8+'Pesi e Budget Iniziale'!$H$9*'DIFENSORI - GE'!$H107+vlookup(B107,SQUADRE!$A$2:$B$21,2,false)*'Pesi e Budget Iniziale'!$H$10+'Pesi e Budget Iniziale'!$H$11*vlookup(B107,'FATTORE CASA'!$A$2:$B$21,2,false)+vlookup(B107,ALLENATORE!$A$2:$B$21,2,false)*'Pesi e Budget Iniziale'!$H$12</f>
        <v>65.36580289</v>
      </c>
      <c r="M107" s="30">
        <f t="shared" si="4"/>
        <v>-7.669084387</v>
      </c>
      <c r="N107" s="30">
        <f t="shared" si="2"/>
        <v>1</v>
      </c>
      <c r="P107" s="21"/>
    </row>
    <row r="108" ht="12.75" customHeight="1">
      <c r="A108" s="13" t="s">
        <v>371</v>
      </c>
      <c r="B108" s="14" t="s">
        <v>93</v>
      </c>
      <c r="C108" s="14">
        <v>7.0</v>
      </c>
      <c r="D108" s="14">
        <v>8.0</v>
      </c>
      <c r="E108" s="14">
        <v>5.0</v>
      </c>
      <c r="F108" s="14">
        <v>5.0</v>
      </c>
      <c r="G108" s="14">
        <v>6.0</v>
      </c>
      <c r="H108" s="14">
        <v>6.5</v>
      </c>
      <c r="I108" s="28">
        <f>'DIFENSORI - GE'!$D108*'Pesi e Budget Iniziale'!$F$5+'DIFENSORI - GE'!$E108*'Pesi e Budget Iniziale'!$F$6+'Pesi e Budget Iniziale'!$F$7*'DIFENSORI - GE'!F108+'DIFENSORI - GE'!$G108*'Pesi e Budget Iniziale'!$F$8+'Pesi e Budget Iniziale'!$F$9*'DIFENSORI - GE'!$H108+vlookup(B108,SQUADRE!$A$2:$B$21,2,false)*'Pesi e Budget Iniziale'!$F$10+'Pesi e Budget Iniziale'!$F$11*vlookup(B108,'FATTORE CASA'!$A$2:$B$21,2,false)+vlookup(B108,ALLENATORE!$A$2:$B$21,2,false)*'Pesi e Budget Iniziale'!$F$12</f>
        <v>72.57669079</v>
      </c>
      <c r="J108" s="30">
        <f t="shared" si="3"/>
        <v>-0.5180595279</v>
      </c>
      <c r="K108" s="30">
        <f t="shared" si="1"/>
        <v>1</v>
      </c>
      <c r="L108" s="28">
        <f>'DIFENSORI - GE'!$D108*'Pesi e Budget Iniziale'!$H$5+'DIFENSORI - GE'!$E108*'Pesi e Budget Iniziale'!$H$6+'Pesi e Budget Iniziale'!$H$7*'DIFENSORI - GE'!F108+'DIFENSORI - GE'!$G108*'Pesi e Budget Iniziale'!$H$8+'Pesi e Budget Iniziale'!$H$9*'DIFENSORI - GE'!$H108+vlookup(B108,SQUADRE!$A$2:$B$21,2,false)*'Pesi e Budget Iniziale'!$H$10+'Pesi e Budget Iniziale'!$H$11*vlookup(B108,'FATTORE CASA'!$A$2:$B$21,2,false)+vlookup(B108,ALLENATORE!$A$2:$B$21,2,false)*'Pesi e Budget Iniziale'!$H$12</f>
        <v>76.15169079</v>
      </c>
      <c r="M108" s="30">
        <f t="shared" si="4"/>
        <v>3.166093604</v>
      </c>
      <c r="N108" s="30">
        <f t="shared" si="2"/>
        <v>3.166093604</v>
      </c>
      <c r="P108" s="21"/>
    </row>
    <row r="109" ht="12.75" customHeight="1">
      <c r="A109" s="13" t="s">
        <v>375</v>
      </c>
      <c r="B109" s="14" t="s">
        <v>103</v>
      </c>
      <c r="C109" s="14">
        <v>7.0</v>
      </c>
      <c r="D109" s="14">
        <v>6.0</v>
      </c>
      <c r="E109" s="14">
        <v>6.0</v>
      </c>
      <c r="F109" s="14">
        <v>6.5</v>
      </c>
      <c r="G109" s="14">
        <v>6.5</v>
      </c>
      <c r="H109" s="14">
        <v>5.5</v>
      </c>
      <c r="I109" s="28">
        <f>'DIFENSORI - GE'!$D109*'Pesi e Budget Iniziale'!$F$5+'DIFENSORI - GE'!$E109*'Pesi e Budget Iniziale'!$F$6+'Pesi e Budget Iniziale'!$F$7*'DIFENSORI - GE'!F109+'DIFENSORI - GE'!$G109*'Pesi e Budget Iniziale'!$F$8+'Pesi e Budget Iniziale'!$F$9*'DIFENSORI - GE'!$H109+vlookup(B109,SQUADRE!$A$2:$B$21,2,false)*'Pesi e Budget Iniziale'!$F$10+'Pesi e Budget Iniziale'!$F$11*vlookup(B109,'FATTORE CASA'!$A$2:$B$21,2,false)+vlookup(B109,ALLENATORE!$A$2:$B$21,2,false)*'Pesi e Budget Iniziale'!$F$12</f>
        <v>68.96276947</v>
      </c>
      <c r="J109" s="30">
        <f t="shared" si="3"/>
        <v>-4.940893533</v>
      </c>
      <c r="K109" s="30">
        <f t="shared" si="1"/>
        <v>1</v>
      </c>
      <c r="L109" s="28">
        <f>'DIFENSORI - GE'!$D109*'Pesi e Budget Iniziale'!$H$5+'DIFENSORI - GE'!$E109*'Pesi e Budget Iniziale'!$H$6+'Pesi e Budget Iniziale'!$H$7*'DIFENSORI - GE'!F109+'DIFENSORI - GE'!$G109*'Pesi e Budget Iniziale'!$H$8+'Pesi e Budget Iniziale'!$H$9*'DIFENSORI - GE'!$H109+vlookup(B109,SQUADRE!$A$2:$B$21,2,false)*'Pesi e Budget Iniziale'!$H$10+'Pesi e Budget Iniziale'!$H$11*vlookup(B109,'FATTORE CASA'!$A$2:$B$21,2,false)+vlookup(B109,ALLENATORE!$A$2:$B$21,2,false)*'Pesi e Budget Iniziale'!$H$12</f>
        <v>73.25276947</v>
      </c>
      <c r="M109" s="30">
        <f t="shared" si="4"/>
        <v>0.2539245971</v>
      </c>
      <c r="N109" s="30">
        <f t="shared" si="2"/>
        <v>0.2539245971</v>
      </c>
      <c r="P109" s="21"/>
    </row>
    <row r="110" ht="12.75" customHeight="1">
      <c r="A110" s="13" t="s">
        <v>379</v>
      </c>
      <c r="B110" s="14" t="s">
        <v>77</v>
      </c>
      <c r="C110" s="14">
        <v>7.0</v>
      </c>
      <c r="D110" s="14">
        <v>4.0</v>
      </c>
      <c r="E110" s="14">
        <v>5.5</v>
      </c>
      <c r="F110" s="14">
        <v>5.5</v>
      </c>
      <c r="G110" s="14">
        <v>5.0</v>
      </c>
      <c r="H110" s="14">
        <v>4.0</v>
      </c>
      <c r="I110" s="28">
        <f>'DIFENSORI - GE'!$D110*'Pesi e Budget Iniziale'!$F$5+'DIFENSORI - GE'!$E110*'Pesi e Budget Iniziale'!$F$6+'Pesi e Budget Iniziale'!$F$7*'DIFENSORI - GE'!F110+'DIFENSORI - GE'!$G110*'Pesi e Budget Iniziale'!$F$8+'Pesi e Budget Iniziale'!$F$9*'DIFENSORI - GE'!$H110+vlookup(B110,SQUADRE!$A$2:$B$21,2,false)*'Pesi e Budget Iniziale'!$F$10+'Pesi e Budget Iniziale'!$F$11*vlookup(B110,'FATTORE CASA'!$A$2:$B$21,2,false)+vlookup(B110,ALLENATORE!$A$2:$B$21,2,false)*'Pesi e Budget Iniziale'!$F$12</f>
        <v>59.63794816</v>
      </c>
      <c r="J110" s="30">
        <f t="shared" si="3"/>
        <v>-16.352912</v>
      </c>
      <c r="K110" s="30">
        <f t="shared" si="1"/>
        <v>1</v>
      </c>
      <c r="L110" s="28">
        <f>'DIFENSORI - GE'!$D110*'Pesi e Budget Iniziale'!$H$5+'DIFENSORI - GE'!$E110*'Pesi e Budget Iniziale'!$H$6+'Pesi e Budget Iniziale'!$H$7*'DIFENSORI - GE'!F110+'DIFENSORI - GE'!$G110*'Pesi e Budget Iniziale'!$H$8+'Pesi e Budget Iniziale'!$H$9*'DIFENSORI - GE'!$H110+vlookup(B110,SQUADRE!$A$2:$B$21,2,false)*'Pesi e Budget Iniziale'!$H$10+'Pesi e Budget Iniziale'!$H$11*vlookup(B110,'FATTORE CASA'!$A$2:$B$21,2,false)+vlookup(B110,ALLENATORE!$A$2:$B$21,2,false)*'Pesi e Budget Iniziale'!$H$12</f>
        <v>63.57044816</v>
      </c>
      <c r="M110" s="30">
        <f t="shared" si="4"/>
        <v>-9.47264366</v>
      </c>
      <c r="N110" s="30">
        <f t="shared" si="2"/>
        <v>1</v>
      </c>
      <c r="P110" s="21"/>
    </row>
    <row r="111" ht="12.75" customHeight="1">
      <c r="A111" s="13" t="s">
        <v>383</v>
      </c>
      <c r="B111" s="14" t="s">
        <v>125</v>
      </c>
      <c r="C111" s="14">
        <v>6.0</v>
      </c>
      <c r="D111" s="14">
        <v>6.0</v>
      </c>
      <c r="E111" s="14">
        <v>6.0</v>
      </c>
      <c r="F111" s="14">
        <v>6.0</v>
      </c>
      <c r="G111" s="14">
        <v>7.0</v>
      </c>
      <c r="H111" s="14">
        <v>5.0</v>
      </c>
      <c r="I111" s="28">
        <f>'DIFENSORI - GE'!$D111*'Pesi e Budget Iniziale'!$F$5+'DIFENSORI - GE'!$E111*'Pesi e Budget Iniziale'!$F$6+'Pesi e Budget Iniziale'!$F$7*'DIFENSORI - GE'!F111+'DIFENSORI - GE'!$G111*'Pesi e Budget Iniziale'!$F$8+'Pesi e Budget Iniziale'!$F$9*'DIFENSORI - GE'!$H111+vlookup(B111,SQUADRE!$A$2:$B$21,2,false)*'Pesi e Budget Iniziale'!$F$10+'Pesi e Budget Iniziale'!$F$11*vlookup(B111,'FATTORE CASA'!$A$2:$B$21,2,false)+vlookup(B111,ALLENATORE!$A$2:$B$21,2,false)*'Pesi e Budget Iniziale'!$F$12</f>
        <v>68.23169053</v>
      </c>
      <c r="J111" s="30">
        <f t="shared" si="3"/>
        <v>-5.835611637</v>
      </c>
      <c r="K111" s="30">
        <f t="shared" si="1"/>
        <v>1</v>
      </c>
      <c r="L111" s="28">
        <f>'DIFENSORI - GE'!$D111*'Pesi e Budget Iniziale'!$H$5+'DIFENSORI - GE'!$E111*'Pesi e Budget Iniziale'!$H$6+'Pesi e Budget Iniziale'!$H$7*'DIFENSORI - GE'!F111+'DIFENSORI - GE'!$G111*'Pesi e Budget Iniziale'!$H$8+'Pesi e Budget Iniziale'!$H$9*'DIFENSORI - GE'!$H111+vlookup(B111,SQUADRE!$A$2:$B$21,2,false)*'Pesi e Budget Iniziale'!$H$10+'Pesi e Budget Iniziale'!$H$11*vlookup(B111,'FATTORE CASA'!$A$2:$B$21,2,false)+vlookup(B111,ALLENATORE!$A$2:$B$21,2,false)*'Pesi e Budget Iniziale'!$H$12</f>
        <v>72.52169053</v>
      </c>
      <c r="M111" s="30">
        <f t="shared" si="4"/>
        <v>-0.4804952854</v>
      </c>
      <c r="N111" s="30">
        <f t="shared" si="2"/>
        <v>1</v>
      </c>
      <c r="P111" s="21"/>
    </row>
    <row r="112" ht="12.75" customHeight="1">
      <c r="A112" s="13" t="s">
        <v>387</v>
      </c>
      <c r="B112" s="14" t="s">
        <v>93</v>
      </c>
      <c r="C112" s="14">
        <v>8.0</v>
      </c>
      <c r="D112" s="14">
        <v>6.5</v>
      </c>
      <c r="E112" s="14">
        <v>6.0</v>
      </c>
      <c r="F112" s="14">
        <v>5.0</v>
      </c>
      <c r="G112" s="14">
        <v>5.0</v>
      </c>
      <c r="H112" s="14">
        <v>7.0</v>
      </c>
      <c r="I112" s="28">
        <f>'DIFENSORI - GE'!$D112*'Pesi e Budget Iniziale'!$F$5+'DIFENSORI - GE'!$E112*'Pesi e Budget Iniziale'!$F$6+'Pesi e Budget Iniziale'!$F$7*'DIFENSORI - GE'!F112+'DIFENSORI - GE'!$G112*'Pesi e Budget Iniziale'!$F$8+'Pesi e Budget Iniziale'!$F$9*'DIFENSORI - GE'!$H112+vlookup(B112,SQUADRE!$A$2:$B$21,2,false)*'Pesi e Budget Iniziale'!$F$10+'Pesi e Budget Iniziale'!$F$11*vlookup(B112,'FATTORE CASA'!$A$2:$B$21,2,false)+vlookup(B112,ALLENATORE!$A$2:$B$21,2,false)*'Pesi e Budget Iniziale'!$F$12</f>
        <v>70.93817079</v>
      </c>
      <c r="J112" s="30">
        <f t="shared" si="3"/>
        <v>-2.523333395</v>
      </c>
      <c r="K112" s="30">
        <f t="shared" si="1"/>
        <v>1</v>
      </c>
      <c r="L112" s="28">
        <f>'DIFENSORI - GE'!$D112*'Pesi e Budget Iniziale'!$H$5+'DIFENSORI - GE'!$E112*'Pesi e Budget Iniziale'!$H$6+'Pesi e Budget Iniziale'!$H$7*'DIFENSORI - GE'!F112+'DIFENSORI - GE'!$G112*'Pesi e Budget Iniziale'!$H$8+'Pesi e Budget Iniziale'!$H$9*'DIFENSORI - GE'!$H112+vlookup(B112,SQUADRE!$A$2:$B$21,2,false)*'Pesi e Budget Iniziale'!$H$10+'Pesi e Budget Iniziale'!$H$11*vlookup(B112,'FATTORE CASA'!$A$2:$B$21,2,false)+vlookup(B112,ALLENATORE!$A$2:$B$21,2,false)*'Pesi e Budget Iniziale'!$H$12</f>
        <v>75.22817079</v>
      </c>
      <c r="M112" s="30">
        <f t="shared" si="4"/>
        <v>2.238353238</v>
      </c>
      <c r="N112" s="30">
        <f t="shared" si="2"/>
        <v>2.238353238</v>
      </c>
      <c r="P112" s="21"/>
    </row>
    <row r="113" ht="12.75" customHeight="1">
      <c r="A113" s="13" t="s">
        <v>391</v>
      </c>
      <c r="B113" s="14" t="s">
        <v>70</v>
      </c>
      <c r="C113" s="14">
        <v>6.0</v>
      </c>
      <c r="D113" s="14">
        <v>4.0</v>
      </c>
      <c r="E113" s="14">
        <v>5.0</v>
      </c>
      <c r="F113" s="14">
        <v>5.0</v>
      </c>
      <c r="G113" s="14">
        <v>6.0</v>
      </c>
      <c r="H113" s="14">
        <v>3.5</v>
      </c>
      <c r="I113" s="28">
        <f>'DIFENSORI - GE'!$D113*'Pesi e Budget Iniziale'!$F$5+'DIFENSORI - GE'!$E113*'Pesi e Budget Iniziale'!$F$6+'Pesi e Budget Iniziale'!$F$7*'DIFENSORI - GE'!F113+'DIFENSORI - GE'!$G113*'Pesi e Budget Iniziale'!$F$8+'Pesi e Budget Iniziale'!$F$9*'DIFENSORI - GE'!$H113+vlookup(B113,SQUADRE!$A$2:$B$21,2,false)*'Pesi e Budget Iniziale'!$F$10+'Pesi e Budget Iniziale'!$F$11*vlookup(B113,'FATTORE CASA'!$A$2:$B$21,2,false)+vlookup(B113,ALLENATORE!$A$2:$B$21,2,false)*'Pesi e Budget Iniziale'!$F$12</f>
        <v>59.13126289</v>
      </c>
      <c r="J113" s="30">
        <f t="shared" si="3"/>
        <v>-16.97300984</v>
      </c>
      <c r="K113" s="30">
        <f t="shared" si="1"/>
        <v>1</v>
      </c>
      <c r="L113" s="28">
        <f>'DIFENSORI - GE'!$D113*'Pesi e Budget Iniziale'!$H$5+'DIFENSORI - GE'!$E113*'Pesi e Budget Iniziale'!$H$6+'Pesi e Budget Iniziale'!$H$7*'DIFENSORI - GE'!F113+'DIFENSORI - GE'!$G113*'Pesi e Budget Iniziale'!$H$8+'Pesi e Budget Iniziale'!$H$9*'DIFENSORI - GE'!$H113+vlookup(B113,SQUADRE!$A$2:$B$21,2,false)*'Pesi e Budget Iniziale'!$H$10+'Pesi e Budget Iniziale'!$H$11*vlookup(B113,'FATTORE CASA'!$A$2:$B$21,2,false)+vlookup(B113,ALLENATORE!$A$2:$B$21,2,false)*'Pesi e Budget Iniziale'!$H$12</f>
        <v>62.70626289</v>
      </c>
      <c r="M113" s="30">
        <f t="shared" si="4"/>
        <v>-10.34077814</v>
      </c>
      <c r="N113" s="30">
        <f t="shared" si="2"/>
        <v>1</v>
      </c>
      <c r="P113" s="21"/>
    </row>
    <row r="114" ht="12.75" customHeight="1">
      <c r="A114" s="13" t="s">
        <v>395</v>
      </c>
      <c r="B114" s="14" t="s">
        <v>62</v>
      </c>
      <c r="C114" s="14">
        <v>5.0</v>
      </c>
      <c r="D114" s="14">
        <v>5.0</v>
      </c>
      <c r="E114" s="14">
        <v>4.0</v>
      </c>
      <c r="F114" s="14">
        <v>4.0</v>
      </c>
      <c r="G114" s="14">
        <v>6.0</v>
      </c>
      <c r="H114" s="14">
        <v>3.0</v>
      </c>
      <c r="I114" s="28">
        <f>'DIFENSORI - GE'!$D114*'Pesi e Budget Iniziale'!$F$5+'DIFENSORI - GE'!$E114*'Pesi e Budget Iniziale'!$F$6+'Pesi e Budget Iniziale'!$F$7*'DIFENSORI - GE'!F114+'DIFENSORI - GE'!$G114*'Pesi e Budget Iniziale'!$F$8+'Pesi e Budget Iniziale'!$F$9*'DIFENSORI - GE'!$H114+vlookup(B114,SQUADRE!$A$2:$B$21,2,false)*'Pesi e Budget Iniziale'!$F$10+'Pesi e Budget Iniziale'!$F$11*vlookup(B114,'FATTORE CASA'!$A$2:$B$21,2,false)+vlookup(B114,ALLENATORE!$A$2:$B$21,2,false)*'Pesi e Budget Iniziale'!$F$12</f>
        <v>64.09224421</v>
      </c>
      <c r="J114" s="30">
        <f t="shared" si="3"/>
        <v>-10.90160016</v>
      </c>
      <c r="K114" s="30">
        <f t="shared" si="1"/>
        <v>1</v>
      </c>
      <c r="L114" s="28">
        <f>'DIFENSORI - GE'!$D114*'Pesi e Budget Iniziale'!$H$5+'DIFENSORI - GE'!$E114*'Pesi e Budget Iniziale'!$H$6+'Pesi e Budget Iniziale'!$H$7*'DIFENSORI - GE'!F114+'DIFENSORI - GE'!$G114*'Pesi e Budget Iniziale'!$H$8+'Pesi e Budget Iniziale'!$H$9*'DIFENSORI - GE'!$H114+vlookup(B114,SQUADRE!$A$2:$B$21,2,false)*'Pesi e Budget Iniziale'!$H$10+'Pesi e Budget Iniziale'!$H$11*vlookup(B114,'FATTORE CASA'!$A$2:$B$21,2,false)+vlookup(B114,ALLENATORE!$A$2:$B$21,2,false)*'Pesi e Budget Iniziale'!$H$12</f>
        <v>66.95224421</v>
      </c>
      <c r="M114" s="30">
        <f t="shared" si="4"/>
        <v>-6.075393242</v>
      </c>
      <c r="N114" s="30">
        <f t="shared" si="2"/>
        <v>1</v>
      </c>
      <c r="P114" s="21"/>
    </row>
    <row r="115" ht="12.75" customHeight="1">
      <c r="A115" s="13" t="s">
        <v>399</v>
      </c>
      <c r="B115" s="14" t="s">
        <v>93</v>
      </c>
      <c r="C115" s="14">
        <v>7.0</v>
      </c>
      <c r="D115" s="14">
        <v>8.0</v>
      </c>
      <c r="E115" s="14">
        <v>5.0</v>
      </c>
      <c r="F115" s="14">
        <v>5.0</v>
      </c>
      <c r="G115" s="14">
        <v>5.0</v>
      </c>
      <c r="H115" s="14">
        <v>6.0</v>
      </c>
      <c r="I115" s="28">
        <f>'DIFENSORI - GE'!$D115*'Pesi e Budget Iniziale'!$F$5+'DIFENSORI - GE'!$E115*'Pesi e Budget Iniziale'!$F$6+'Pesi e Budget Iniziale'!$F$7*'DIFENSORI - GE'!F115+'DIFENSORI - GE'!$G115*'Pesi e Budget Iniziale'!$F$8+'Pesi e Budget Iniziale'!$F$9*'DIFENSORI - GE'!$H115+vlookup(B115,SQUADRE!$A$2:$B$21,2,false)*'Pesi e Budget Iniziale'!$F$10+'Pesi e Budget Iniziale'!$F$11*vlookup(B115,'FATTORE CASA'!$A$2:$B$21,2,false)+vlookup(B115,ALLENATORE!$A$2:$B$21,2,false)*'Pesi e Budget Iniziale'!$F$12</f>
        <v>69.97675579</v>
      </c>
      <c r="J115" s="30">
        <f t="shared" si="3"/>
        <v>-3.699944224</v>
      </c>
      <c r="K115" s="30">
        <f t="shared" si="1"/>
        <v>1</v>
      </c>
      <c r="L115" s="28">
        <f>'DIFENSORI - GE'!$D115*'Pesi e Budget Iniziale'!$H$5+'DIFENSORI - GE'!$E115*'Pesi e Budget Iniziale'!$H$6+'Pesi e Budget Iniziale'!$H$7*'DIFENSORI - GE'!F115+'DIFENSORI - GE'!$G115*'Pesi e Budget Iniziale'!$H$8+'Pesi e Budget Iniziale'!$H$9*'DIFENSORI - GE'!$H115+vlookup(B115,SQUADRE!$A$2:$B$21,2,false)*'Pesi e Budget Iniziale'!$H$10+'Pesi e Budget Iniziale'!$H$11*vlookup(B115,'FATTORE CASA'!$A$2:$B$21,2,false)+vlookup(B115,ALLENATORE!$A$2:$B$21,2,false)*'Pesi e Budget Iniziale'!$H$12</f>
        <v>73.55175579</v>
      </c>
      <c r="M115" s="30">
        <f t="shared" si="4"/>
        <v>0.5542772412</v>
      </c>
      <c r="N115" s="30">
        <f t="shared" si="2"/>
        <v>0.5542772412</v>
      </c>
      <c r="P115" s="21"/>
    </row>
    <row r="116" ht="12.75" customHeight="1">
      <c r="A116" s="13" t="s">
        <v>403</v>
      </c>
      <c r="B116" s="14" t="s">
        <v>111</v>
      </c>
      <c r="C116" s="14">
        <v>7.0</v>
      </c>
      <c r="D116" s="14">
        <v>6.5</v>
      </c>
      <c r="E116" s="14">
        <v>6.0</v>
      </c>
      <c r="F116" s="14">
        <v>4.0</v>
      </c>
      <c r="G116" s="14">
        <v>9.0</v>
      </c>
      <c r="H116" s="14">
        <v>6.0</v>
      </c>
      <c r="I116" s="28">
        <f>'DIFENSORI - GE'!$D116*'Pesi e Budget Iniziale'!$F$5+'DIFENSORI - GE'!$E116*'Pesi e Budget Iniziale'!$F$6+'Pesi e Budget Iniziale'!$F$7*'DIFENSORI - GE'!F116+'DIFENSORI - GE'!$G116*'Pesi e Budget Iniziale'!$F$8+'Pesi e Budget Iniziale'!$F$9*'DIFENSORI - GE'!$H116+vlookup(B116,SQUADRE!$A$2:$B$21,2,false)*'Pesi e Budget Iniziale'!$F$10+'Pesi e Budget Iniziale'!$F$11*vlookup(B116,'FATTORE CASA'!$A$2:$B$21,2,false)+vlookup(B116,ALLENATORE!$A$2:$B$21,2,false)*'Pesi e Budget Iniziale'!$F$12</f>
        <v>74.88388289</v>
      </c>
      <c r="J116" s="30">
        <f t="shared" si="3"/>
        <v>2.305556928</v>
      </c>
      <c r="K116" s="30">
        <f t="shared" si="1"/>
        <v>2.305556928</v>
      </c>
      <c r="L116" s="28">
        <f>'DIFENSORI - GE'!$D116*'Pesi e Budget Iniziale'!$H$5+'DIFENSORI - GE'!$E116*'Pesi e Budget Iniziale'!$H$6+'Pesi e Budget Iniziale'!$H$7*'DIFENSORI - GE'!F116+'DIFENSORI - GE'!$G116*'Pesi e Budget Iniziale'!$H$8+'Pesi e Budget Iniziale'!$H$9*'DIFENSORI - GE'!$H116+vlookup(B116,SQUADRE!$A$2:$B$21,2,false)*'Pesi e Budget Iniziale'!$H$10+'Pesi e Budget Iniziale'!$H$11*vlookup(B116,'FATTORE CASA'!$A$2:$B$21,2,false)+vlookup(B116,ALLENATORE!$A$2:$B$21,2,false)*'Pesi e Budget Iniziale'!$H$12</f>
        <v>79.17388289</v>
      </c>
      <c r="M116" s="30">
        <f t="shared" si="4"/>
        <v>6.202096732</v>
      </c>
      <c r="N116" s="30">
        <f t="shared" si="2"/>
        <v>6.202096732</v>
      </c>
      <c r="P116" s="21"/>
    </row>
    <row r="117" ht="12.75" customHeight="1">
      <c r="A117" s="13" t="s">
        <v>408</v>
      </c>
      <c r="B117" s="14" t="s">
        <v>90</v>
      </c>
      <c r="C117" s="14">
        <v>8.0</v>
      </c>
      <c r="D117" s="14">
        <v>3.0</v>
      </c>
      <c r="E117" s="14">
        <v>6.0</v>
      </c>
      <c r="F117" s="14">
        <v>5.0</v>
      </c>
      <c r="G117" s="14">
        <v>6.0</v>
      </c>
      <c r="H117" s="14">
        <v>3.0</v>
      </c>
      <c r="I117" s="28">
        <f>'DIFENSORI - GE'!$D117*'Pesi e Budget Iniziale'!$F$5+'DIFENSORI - GE'!$E117*'Pesi e Budget Iniziale'!$F$6+'Pesi e Budget Iniziale'!$F$7*'DIFENSORI - GE'!F117+'DIFENSORI - GE'!$G117*'Pesi e Budget Iniziale'!$F$8+'Pesi e Budget Iniziale'!$F$9*'DIFENSORI - GE'!$H117+vlookup(B117,SQUADRE!$A$2:$B$21,2,false)*'Pesi e Budget Iniziale'!$F$10+'Pesi e Budget Iniziale'!$F$11*vlookup(B117,'FATTORE CASA'!$A$2:$B$21,2,false)+vlookup(B117,ALLENATORE!$A$2:$B$21,2,false)*'Pesi e Budget Iniziale'!$F$12</f>
        <v>59.64542316</v>
      </c>
      <c r="J117" s="30">
        <f t="shared" si="3"/>
        <v>-16.34376386</v>
      </c>
      <c r="K117" s="30">
        <f t="shared" si="1"/>
        <v>1</v>
      </c>
      <c r="L117" s="28">
        <f>'DIFENSORI - GE'!$D117*'Pesi e Budget Iniziale'!$H$5+'DIFENSORI - GE'!$E117*'Pesi e Budget Iniziale'!$H$6+'Pesi e Budget Iniziale'!$H$7*'DIFENSORI - GE'!F117+'DIFENSORI - GE'!$G117*'Pesi e Budget Iniziale'!$H$8+'Pesi e Budget Iniziale'!$H$9*'DIFENSORI - GE'!$H117+vlookup(B117,SQUADRE!$A$2:$B$21,2,false)*'Pesi e Budget Iniziale'!$H$10+'Pesi e Budget Iniziale'!$H$11*vlookup(B117,'FATTORE CASA'!$A$2:$B$21,2,false)+vlookup(B117,ALLENATORE!$A$2:$B$21,2,false)*'Pesi e Budget Iniziale'!$H$12</f>
        <v>63.93542316</v>
      </c>
      <c r="M117" s="30">
        <f t="shared" si="4"/>
        <v>-9.106000772</v>
      </c>
      <c r="N117" s="30">
        <f t="shared" si="2"/>
        <v>1</v>
      </c>
      <c r="P117" s="21"/>
    </row>
    <row r="118" ht="12.75" customHeight="1">
      <c r="A118" s="13" t="s">
        <v>412</v>
      </c>
      <c r="B118" s="14" t="s">
        <v>87</v>
      </c>
      <c r="C118" s="14">
        <v>6.0</v>
      </c>
      <c r="D118" s="14">
        <v>5.0</v>
      </c>
      <c r="E118" s="14">
        <v>6.0</v>
      </c>
      <c r="F118" s="14">
        <v>5.0</v>
      </c>
      <c r="G118" s="14">
        <v>5.5</v>
      </c>
      <c r="H118" s="14">
        <v>3.0</v>
      </c>
      <c r="I118" s="28">
        <f>'DIFENSORI - GE'!$D118*'Pesi e Budget Iniziale'!$F$5+'DIFENSORI - GE'!$E118*'Pesi e Budget Iniziale'!$F$6+'Pesi e Budget Iniziale'!$F$7*'DIFENSORI - GE'!F118+'DIFENSORI - GE'!$G118*'Pesi e Budget Iniziale'!$F$8+'Pesi e Budget Iniziale'!$F$9*'DIFENSORI - GE'!$H118+vlookup(B118,SQUADRE!$A$2:$B$21,2,false)*'Pesi e Budget Iniziale'!$F$10+'Pesi e Budget Iniziale'!$F$11*vlookup(B118,'FATTORE CASA'!$A$2:$B$21,2,false)+vlookup(B118,ALLENATORE!$A$2:$B$21,2,false)*'Pesi e Budget Iniziale'!$F$12</f>
        <v>66.00082553</v>
      </c>
      <c r="J118" s="30">
        <f t="shared" si="3"/>
        <v>-8.565816509</v>
      </c>
      <c r="K118" s="30">
        <f t="shared" si="1"/>
        <v>1</v>
      </c>
      <c r="L118" s="28">
        <f>'DIFENSORI - GE'!$D118*'Pesi e Budget Iniziale'!$H$5+'DIFENSORI - GE'!$E118*'Pesi e Budget Iniziale'!$H$6+'Pesi e Budget Iniziale'!$H$7*'DIFENSORI - GE'!F118+'DIFENSORI - GE'!$G118*'Pesi e Budget Iniziale'!$H$8+'Pesi e Budget Iniziale'!$H$9*'DIFENSORI - GE'!$H118+vlookup(B118,SQUADRE!$A$2:$B$21,2,false)*'Pesi e Budget Iniziale'!$H$10+'Pesi e Budget Iniziale'!$H$11*vlookup(B118,'FATTORE CASA'!$A$2:$B$21,2,false)+vlookup(B118,ALLENATORE!$A$2:$B$21,2,false)*'Pesi e Budget Iniziale'!$H$12</f>
        <v>70.29082553</v>
      </c>
      <c r="M118" s="30">
        <f t="shared" si="4"/>
        <v>-2.721555047</v>
      </c>
      <c r="N118" s="30">
        <f t="shared" si="2"/>
        <v>1</v>
      </c>
      <c r="P118" s="21"/>
    </row>
    <row r="119" ht="12.75" customHeight="1">
      <c r="A119" s="13" t="s">
        <v>415</v>
      </c>
      <c r="B119" s="14" t="s">
        <v>87</v>
      </c>
      <c r="C119" s="14">
        <v>8.0</v>
      </c>
      <c r="D119" s="14">
        <v>5.0</v>
      </c>
      <c r="E119" s="14">
        <v>5.0</v>
      </c>
      <c r="F119" s="14">
        <v>6.0</v>
      </c>
      <c r="G119" s="14">
        <v>6.5</v>
      </c>
      <c r="H119" s="14">
        <v>2.0</v>
      </c>
      <c r="I119" s="28">
        <f>'DIFENSORI - GE'!$D119*'Pesi e Budget Iniziale'!$F$5+'DIFENSORI - GE'!$E119*'Pesi e Budget Iniziale'!$F$6+'Pesi e Budget Iniziale'!$F$7*'DIFENSORI - GE'!F119+'DIFENSORI - GE'!$G119*'Pesi e Budget Iniziale'!$F$8+'Pesi e Budget Iniziale'!$F$9*'DIFENSORI - GE'!$H119+vlookup(B119,SQUADRE!$A$2:$B$21,2,false)*'Pesi e Budget Iniziale'!$F$10+'Pesi e Budget Iniziale'!$F$11*vlookup(B119,'FATTORE CASA'!$A$2:$B$21,2,false)+vlookup(B119,ALLENATORE!$A$2:$B$21,2,false)*'Pesi e Budget Iniziale'!$F$12</f>
        <v>65.78957553</v>
      </c>
      <c r="J119" s="30">
        <f t="shared" si="3"/>
        <v>-8.824351103</v>
      </c>
      <c r="K119" s="30">
        <f t="shared" si="1"/>
        <v>1</v>
      </c>
      <c r="L119" s="28">
        <f>'DIFENSORI - GE'!$D119*'Pesi e Budget Iniziale'!$H$5+'DIFENSORI - GE'!$E119*'Pesi e Budget Iniziale'!$H$6+'Pesi e Budget Iniziale'!$H$7*'DIFENSORI - GE'!F119+'DIFENSORI - GE'!$G119*'Pesi e Budget Iniziale'!$H$8+'Pesi e Budget Iniziale'!$H$9*'DIFENSORI - GE'!$H119+vlookup(B119,SQUADRE!$A$2:$B$21,2,false)*'Pesi e Budget Iniziale'!$H$10+'Pesi e Budget Iniziale'!$H$11*vlookup(B119,'FATTORE CASA'!$A$2:$B$21,2,false)+vlookup(B119,ALLENATORE!$A$2:$B$21,2,false)*'Pesi e Budget Iniziale'!$H$12</f>
        <v>69.36457553</v>
      </c>
      <c r="M119" s="30">
        <f t="shared" si="4"/>
        <v>-3.652037888</v>
      </c>
      <c r="N119" s="30">
        <f t="shared" si="2"/>
        <v>1</v>
      </c>
      <c r="P119" s="21"/>
    </row>
    <row r="120" ht="12.75" customHeight="1">
      <c r="A120" s="13" t="s">
        <v>420</v>
      </c>
      <c r="B120" s="14" t="s">
        <v>103</v>
      </c>
      <c r="C120" s="14">
        <v>8.0</v>
      </c>
      <c r="D120" s="14">
        <v>6.0</v>
      </c>
      <c r="E120" s="14">
        <v>6.0</v>
      </c>
      <c r="F120" s="14">
        <v>6.0</v>
      </c>
      <c r="G120" s="14">
        <v>5.0</v>
      </c>
      <c r="H120" s="14">
        <v>5.5</v>
      </c>
      <c r="I120" s="28">
        <f>'DIFENSORI - GE'!$D120*'Pesi e Budget Iniziale'!$F$5+'DIFENSORI - GE'!$E120*'Pesi e Budget Iniziale'!$F$6+'Pesi e Budget Iniziale'!$F$7*'DIFENSORI - GE'!F120+'DIFENSORI - GE'!$G120*'Pesi e Budget Iniziale'!$F$8+'Pesi e Budget Iniziale'!$F$9*'DIFENSORI - GE'!$H120+vlookup(B120,SQUADRE!$A$2:$B$21,2,false)*'Pesi e Budget Iniziale'!$F$10+'Pesi e Budget Iniziale'!$F$11*vlookup(B120,'FATTORE CASA'!$A$2:$B$21,2,false)+vlookup(B120,ALLENATORE!$A$2:$B$21,2,false)*'Pesi e Budget Iniziale'!$F$12</f>
        <v>65.55033447</v>
      </c>
      <c r="J120" s="30">
        <f t="shared" si="3"/>
        <v>-9.117142056</v>
      </c>
      <c r="K120" s="30">
        <f t="shared" si="1"/>
        <v>1</v>
      </c>
      <c r="L120" s="28">
        <f>'DIFENSORI - GE'!$D120*'Pesi e Budget Iniziale'!$H$5+'DIFENSORI - GE'!$E120*'Pesi e Budget Iniziale'!$H$6+'Pesi e Budget Iniziale'!$H$7*'DIFENSORI - GE'!F120+'DIFENSORI - GE'!$G120*'Pesi e Budget Iniziale'!$H$8+'Pesi e Budget Iniziale'!$H$9*'DIFENSORI - GE'!$H120+vlookup(B120,SQUADRE!$A$2:$B$21,2,false)*'Pesi e Budget Iniziale'!$H$10+'Pesi e Budget Iniziale'!$H$11*vlookup(B120,'FATTORE CASA'!$A$2:$B$21,2,false)+vlookup(B120,ALLENATORE!$A$2:$B$21,2,false)*'Pesi e Budget Iniziale'!$H$12</f>
        <v>69.84033447</v>
      </c>
      <c r="M120" s="30">
        <f t="shared" si="4"/>
        <v>-3.174104784</v>
      </c>
      <c r="N120" s="30">
        <f t="shared" si="2"/>
        <v>1</v>
      </c>
      <c r="P120" s="21"/>
    </row>
    <row r="121" ht="12.75" customHeight="1">
      <c r="A121" s="13" t="s">
        <v>424</v>
      </c>
      <c r="B121" s="14" t="s">
        <v>147</v>
      </c>
      <c r="C121" s="14">
        <v>9.0</v>
      </c>
      <c r="D121" s="14">
        <v>6.0</v>
      </c>
      <c r="E121" s="14">
        <v>6.5</v>
      </c>
      <c r="F121" s="14">
        <v>5.0</v>
      </c>
      <c r="G121" s="14">
        <v>6.0</v>
      </c>
      <c r="H121" s="14">
        <v>5.0</v>
      </c>
      <c r="I121" s="28">
        <f>'DIFENSORI - GE'!$D121*'Pesi e Budget Iniziale'!$F$5+'DIFENSORI - GE'!$E121*'Pesi e Budget Iniziale'!$F$6+'Pesi e Budget Iniziale'!$F$7*'DIFENSORI - GE'!F121+'DIFENSORI - GE'!$G121*'Pesi e Budget Iniziale'!$F$8+'Pesi e Budget Iniziale'!$F$9*'DIFENSORI - GE'!$H121+vlookup(B121,SQUADRE!$A$2:$B$21,2,false)*'Pesi e Budget Iniziale'!$F$10+'Pesi e Budget Iniziale'!$F$11*vlookup(B121,'FATTORE CASA'!$A$2:$B$21,2,false)+vlookup(B121,ALLENATORE!$A$2:$B$21,2,false)*'Pesi e Budget Iniziale'!$F$12</f>
        <v>66.82536763</v>
      </c>
      <c r="J121" s="30">
        <f t="shared" si="3"/>
        <v>-7.556715163</v>
      </c>
      <c r="K121" s="30">
        <f t="shared" si="1"/>
        <v>1</v>
      </c>
      <c r="L121" s="28">
        <f>'DIFENSORI - GE'!$D121*'Pesi e Budget Iniziale'!$H$5+'DIFENSORI - GE'!$E121*'Pesi e Budget Iniziale'!$H$6+'Pesi e Budget Iniziale'!$H$7*'DIFENSORI - GE'!F121+'DIFENSORI - GE'!$G121*'Pesi e Budget Iniziale'!$H$8+'Pesi e Budget Iniziale'!$H$9*'DIFENSORI - GE'!$H121+vlookup(B121,SQUADRE!$A$2:$B$21,2,false)*'Pesi e Budget Iniziale'!$H$10+'Pesi e Budget Iniziale'!$H$11*vlookup(B121,'FATTORE CASA'!$A$2:$B$21,2,false)+vlookup(B121,ALLENATORE!$A$2:$B$21,2,false)*'Pesi e Budget Iniziale'!$H$12</f>
        <v>71.47286763</v>
      </c>
      <c r="M121" s="30">
        <f t="shared" si="4"/>
        <v>-1.534111164</v>
      </c>
      <c r="N121" s="30">
        <f t="shared" si="2"/>
        <v>1</v>
      </c>
      <c r="P121" s="21"/>
    </row>
    <row r="122" ht="12.75" customHeight="1">
      <c r="A122" s="13" t="s">
        <v>427</v>
      </c>
      <c r="B122" s="14" t="s">
        <v>77</v>
      </c>
      <c r="C122" s="14">
        <v>9.0</v>
      </c>
      <c r="D122" s="14">
        <v>3.0</v>
      </c>
      <c r="E122" s="14">
        <v>5.0</v>
      </c>
      <c r="F122" s="14">
        <v>5.5</v>
      </c>
      <c r="G122" s="14">
        <v>6.0</v>
      </c>
      <c r="H122" s="14">
        <v>3.0</v>
      </c>
      <c r="I122" s="28">
        <f>'DIFENSORI - GE'!$D122*'Pesi e Budget Iniziale'!$F$5+'DIFENSORI - GE'!$E122*'Pesi e Budget Iniziale'!$F$6+'Pesi e Budget Iniziale'!$F$7*'DIFENSORI - GE'!F122+'DIFENSORI - GE'!$G122*'Pesi e Budget Iniziale'!$F$8+'Pesi e Budget Iniziale'!$F$9*'DIFENSORI - GE'!$H122+vlookup(B122,SQUADRE!$A$2:$B$21,2,false)*'Pesi e Budget Iniziale'!$F$10+'Pesi e Budget Iniziale'!$F$11*vlookup(B122,'FATTORE CASA'!$A$2:$B$21,2,false)+vlookup(B122,ALLENATORE!$A$2:$B$21,2,false)*'Pesi e Budget Iniziale'!$F$12</f>
        <v>56.98107316</v>
      </c>
      <c r="J122" s="30">
        <f t="shared" si="3"/>
        <v>-19.60448172</v>
      </c>
      <c r="K122" s="30">
        <f t="shared" si="1"/>
        <v>1</v>
      </c>
      <c r="L122" s="28">
        <f>'DIFENSORI - GE'!$D122*'Pesi e Budget Iniziale'!$H$5+'DIFENSORI - GE'!$E122*'Pesi e Budget Iniziale'!$H$6+'Pesi e Budget Iniziale'!$H$7*'DIFENSORI - GE'!F122+'DIFENSORI - GE'!$G122*'Pesi e Budget Iniziale'!$H$8+'Pesi e Budget Iniziale'!$H$9*'DIFENSORI - GE'!$H122+vlookup(B122,SQUADRE!$A$2:$B$21,2,false)*'Pesi e Budget Iniziale'!$H$10+'Pesi e Budget Iniziale'!$H$11*vlookup(B122,'FATTORE CASA'!$A$2:$B$21,2,false)+vlookup(B122,ALLENATORE!$A$2:$B$21,2,false)*'Pesi e Budget Iniziale'!$H$12</f>
        <v>60.55607316</v>
      </c>
      <c r="M122" s="30">
        <f t="shared" si="4"/>
        <v>-12.50079396</v>
      </c>
      <c r="N122" s="30">
        <f t="shared" si="2"/>
        <v>1</v>
      </c>
      <c r="P122" s="21"/>
    </row>
    <row r="123" ht="12.75" customHeight="1">
      <c r="A123" s="13" t="s">
        <v>431</v>
      </c>
      <c r="B123" s="14" t="s">
        <v>125</v>
      </c>
      <c r="C123" s="14">
        <v>7.0</v>
      </c>
      <c r="D123" s="14">
        <v>6.0</v>
      </c>
      <c r="E123" s="14">
        <v>6.0</v>
      </c>
      <c r="F123" s="14">
        <v>5.0</v>
      </c>
      <c r="G123" s="14">
        <v>6.0</v>
      </c>
      <c r="H123" s="14">
        <v>5.0</v>
      </c>
      <c r="I123" s="28">
        <f>'DIFENSORI - GE'!$D123*'Pesi e Budget Iniziale'!$F$5+'DIFENSORI - GE'!$E123*'Pesi e Budget Iniziale'!$F$6+'Pesi e Budget Iniziale'!$F$7*'DIFENSORI - GE'!F123+'DIFENSORI - GE'!$G123*'Pesi e Budget Iniziale'!$F$8+'Pesi e Budget Iniziale'!$F$9*'DIFENSORI - GE'!$H123+vlookup(B123,SQUADRE!$A$2:$B$21,2,false)*'Pesi e Budget Iniziale'!$F$10+'Pesi e Budget Iniziale'!$F$11*vlookup(B123,'FATTORE CASA'!$A$2:$B$21,2,false)+vlookup(B123,ALLENATORE!$A$2:$B$21,2,false)*'Pesi e Budget Iniziale'!$F$12</f>
        <v>64.87340053</v>
      </c>
      <c r="J123" s="30">
        <f t="shared" si="3"/>
        <v>-9.945595754</v>
      </c>
      <c r="K123" s="30">
        <f t="shared" si="1"/>
        <v>1</v>
      </c>
      <c r="L123" s="28">
        <f>'DIFENSORI - GE'!$D123*'Pesi e Budget Iniziale'!$H$5+'DIFENSORI - GE'!$E123*'Pesi e Budget Iniziale'!$H$6+'Pesi e Budget Iniziale'!$H$7*'DIFENSORI - GE'!F123+'DIFENSORI - GE'!$G123*'Pesi e Budget Iniziale'!$H$8+'Pesi e Budget Iniziale'!$H$9*'DIFENSORI - GE'!$H123+vlookup(B123,SQUADRE!$A$2:$B$21,2,false)*'Pesi e Budget Iniziale'!$H$10+'Pesi e Budget Iniziale'!$H$11*vlookup(B123,'FATTORE CASA'!$A$2:$B$21,2,false)+vlookup(B123,ALLENATORE!$A$2:$B$21,2,false)*'Pesi e Budget Iniziale'!$H$12</f>
        <v>69.16340053</v>
      </c>
      <c r="M123" s="30">
        <f t="shared" si="4"/>
        <v>-3.854132231</v>
      </c>
      <c r="N123" s="30">
        <f t="shared" si="2"/>
        <v>1</v>
      </c>
      <c r="P123" s="21"/>
    </row>
    <row r="124" ht="12.75" customHeight="1">
      <c r="A124" s="13" t="s">
        <v>435</v>
      </c>
      <c r="B124" s="14" t="s">
        <v>108</v>
      </c>
      <c r="C124" s="14">
        <v>7.0</v>
      </c>
      <c r="D124" s="14">
        <v>7.0</v>
      </c>
      <c r="E124" s="14">
        <v>6.0</v>
      </c>
      <c r="F124" s="14">
        <v>7.0</v>
      </c>
      <c r="G124" s="14">
        <v>4.5</v>
      </c>
      <c r="H124" s="14">
        <v>6.0</v>
      </c>
      <c r="I124" s="28">
        <f>'DIFENSORI - GE'!$D124*'Pesi e Budget Iniziale'!$F$5+'DIFENSORI - GE'!$E124*'Pesi e Budget Iniziale'!$F$6+'Pesi e Budget Iniziale'!$F$7*'DIFENSORI - GE'!F124+'DIFENSORI - GE'!$G124*'Pesi e Budget Iniziale'!$F$8+'Pesi e Budget Iniziale'!$F$9*'DIFENSORI - GE'!$H124+vlookup(B124,SQUADRE!$A$2:$B$21,2,false)*'Pesi e Budget Iniziale'!$F$10+'Pesi e Budget Iniziale'!$F$11*vlookup(B124,'FATTORE CASA'!$A$2:$B$21,2,false)+vlookup(B124,ALLENATORE!$A$2:$B$21,2,false)*'Pesi e Budget Iniziale'!$F$12</f>
        <v>66.34897921</v>
      </c>
      <c r="J124" s="30">
        <f t="shared" si="3"/>
        <v>-8.139734749</v>
      </c>
      <c r="K124" s="30">
        <f t="shared" si="1"/>
        <v>1</v>
      </c>
      <c r="L124" s="28">
        <f>'DIFENSORI - GE'!$D124*'Pesi e Budget Iniziale'!$H$5+'DIFENSORI - GE'!$E124*'Pesi e Budget Iniziale'!$H$6+'Pesi e Budget Iniziale'!$H$7*'DIFENSORI - GE'!F124+'DIFENSORI - GE'!$G124*'Pesi e Budget Iniziale'!$H$8+'Pesi e Budget Iniziale'!$H$9*'DIFENSORI - GE'!$H124+vlookup(B124,SQUADRE!$A$2:$B$21,2,false)*'Pesi e Budget Iniziale'!$H$10+'Pesi e Budget Iniziale'!$H$11*vlookup(B124,'FATTORE CASA'!$A$2:$B$21,2,false)+vlookup(B124,ALLENATORE!$A$2:$B$21,2,false)*'Pesi e Budget Iniziale'!$H$12</f>
        <v>70.63897921</v>
      </c>
      <c r="M124" s="30">
        <f t="shared" si="4"/>
        <v>-2.371810346</v>
      </c>
      <c r="N124" s="30">
        <f t="shared" si="2"/>
        <v>1</v>
      </c>
      <c r="P124" s="21"/>
    </row>
    <row r="125" ht="12.75" customHeight="1">
      <c r="A125" s="13" t="s">
        <v>439</v>
      </c>
      <c r="B125" s="14" t="s">
        <v>111</v>
      </c>
      <c r="C125" s="14">
        <v>7.0</v>
      </c>
      <c r="D125" s="14">
        <v>7.0</v>
      </c>
      <c r="E125" s="14">
        <v>5.5</v>
      </c>
      <c r="F125" s="14">
        <v>6.0</v>
      </c>
      <c r="G125" s="14">
        <v>7.0</v>
      </c>
      <c r="H125" s="14">
        <v>5.0</v>
      </c>
      <c r="I125" s="28">
        <f>'DIFENSORI - GE'!$D125*'Pesi e Budget Iniziale'!$F$5+'DIFENSORI - GE'!$E125*'Pesi e Budget Iniziale'!$F$6+'Pesi e Budget Iniziale'!$F$7*'DIFENSORI - GE'!F125+'DIFENSORI - GE'!$G125*'Pesi e Budget Iniziale'!$F$8+'Pesi e Budget Iniziale'!$F$9*'DIFENSORI - GE'!$H125+vlookup(B125,SQUADRE!$A$2:$B$21,2,false)*'Pesi e Budget Iniziale'!$F$10+'Pesi e Budget Iniziale'!$F$11*vlookup(B125,'FATTORE CASA'!$A$2:$B$21,2,false)+vlookup(B125,ALLENATORE!$A$2:$B$21,2,false)*'Pesi e Budget Iniziale'!$F$12</f>
        <v>72.88526289</v>
      </c>
      <c r="J125" s="30">
        <f t="shared" si="3"/>
        <v>-0.1404189871</v>
      </c>
      <c r="K125" s="30">
        <f t="shared" si="1"/>
        <v>1</v>
      </c>
      <c r="L125" s="28">
        <f>'DIFENSORI - GE'!$D125*'Pesi e Budget Iniziale'!$H$5+'DIFENSORI - GE'!$E125*'Pesi e Budget Iniziale'!$H$6+'Pesi e Budget Iniziale'!$H$7*'DIFENSORI - GE'!F125+'DIFENSORI - GE'!$G125*'Pesi e Budget Iniziale'!$H$8+'Pesi e Budget Iniziale'!$H$9*'DIFENSORI - GE'!$H125+vlookup(B125,SQUADRE!$A$2:$B$21,2,false)*'Pesi e Budget Iniziale'!$H$10+'Pesi e Budget Iniziale'!$H$11*vlookup(B125,'FATTORE CASA'!$A$2:$B$21,2,false)+vlookup(B125,ALLENATORE!$A$2:$B$21,2,false)*'Pesi e Budget Iniziale'!$H$12</f>
        <v>76.81776289</v>
      </c>
      <c r="M125" s="30">
        <f t="shared" si="4"/>
        <v>3.835209572</v>
      </c>
      <c r="N125" s="30">
        <f t="shared" si="2"/>
        <v>3.835209572</v>
      </c>
      <c r="P125" s="21"/>
    </row>
    <row r="126" ht="12.75" customHeight="1">
      <c r="A126" s="13" t="s">
        <v>443</v>
      </c>
      <c r="B126" s="14" t="s">
        <v>115</v>
      </c>
      <c r="C126" s="14">
        <v>6.0</v>
      </c>
      <c r="D126" s="14">
        <v>7.0</v>
      </c>
      <c r="E126" s="14">
        <v>6.0</v>
      </c>
      <c r="F126" s="14">
        <v>6.0</v>
      </c>
      <c r="G126" s="14">
        <v>7.0</v>
      </c>
      <c r="H126" s="14">
        <v>7.0</v>
      </c>
      <c r="I126" s="28">
        <f>'DIFENSORI - GE'!$D126*'Pesi e Budget Iniziale'!$F$5+'DIFENSORI - GE'!$E126*'Pesi e Budget Iniziale'!$F$6+'Pesi e Budget Iniziale'!$F$7*'DIFENSORI - GE'!F126+'DIFENSORI - GE'!$G126*'Pesi e Budget Iniziale'!$F$8+'Pesi e Budget Iniziale'!$F$9*'DIFENSORI - GE'!$H126+vlookup(B126,SQUADRE!$A$2:$B$21,2,false)*'Pesi e Budget Iniziale'!$F$10+'Pesi e Budget Iniziale'!$F$11*vlookup(B126,'FATTORE CASA'!$A$2:$B$21,2,false)+vlookup(B126,ALLENATORE!$A$2:$B$21,2,false)*'Pesi e Budget Iniziale'!$F$12</f>
        <v>76.91089421</v>
      </c>
      <c r="J126" s="30">
        <f t="shared" si="3"/>
        <v>4.786279056</v>
      </c>
      <c r="K126" s="30">
        <f t="shared" si="1"/>
        <v>4.786279056</v>
      </c>
      <c r="L126" s="28">
        <f>'DIFENSORI - GE'!$D126*'Pesi e Budget Iniziale'!$H$5+'DIFENSORI - GE'!$E126*'Pesi e Budget Iniziale'!$H$6+'Pesi e Budget Iniziale'!$H$7*'DIFENSORI - GE'!F126+'DIFENSORI - GE'!$G126*'Pesi e Budget Iniziale'!$H$8+'Pesi e Budget Iniziale'!$H$9*'DIFENSORI - GE'!$H126+vlookup(B126,SQUADRE!$A$2:$B$21,2,false)*'Pesi e Budget Iniziale'!$H$10+'Pesi e Budget Iniziale'!$H$11*vlookup(B126,'FATTORE CASA'!$A$2:$B$21,2,false)+vlookup(B126,ALLENATORE!$A$2:$B$21,2,false)*'Pesi e Budget Iniziale'!$H$12</f>
        <v>81.20089421</v>
      </c>
      <c r="M126" s="30">
        <f t="shared" si="4"/>
        <v>8.238371224</v>
      </c>
      <c r="N126" s="30">
        <f t="shared" si="2"/>
        <v>8.238371224</v>
      </c>
      <c r="P126" s="21"/>
    </row>
    <row r="127" ht="12.75" customHeight="1">
      <c r="A127" s="13" t="s">
        <v>447</v>
      </c>
      <c r="B127" s="14" t="s">
        <v>131</v>
      </c>
      <c r="C127" s="14">
        <v>8.0</v>
      </c>
      <c r="D127" s="14">
        <v>7.0</v>
      </c>
      <c r="E127" s="14">
        <v>6.0</v>
      </c>
      <c r="F127" s="14">
        <v>5.0</v>
      </c>
      <c r="G127" s="14">
        <v>6.0</v>
      </c>
      <c r="H127" s="14">
        <v>6.0</v>
      </c>
      <c r="I127" s="28">
        <f>'DIFENSORI - GE'!$D127*'Pesi e Budget Iniziale'!$F$5+'DIFENSORI - GE'!$E127*'Pesi e Budget Iniziale'!$F$6+'Pesi e Budget Iniziale'!$F$7*'DIFENSORI - GE'!F127+'DIFENSORI - GE'!$G127*'Pesi e Budget Iniziale'!$F$8+'Pesi e Budget Iniziale'!$F$9*'DIFENSORI - GE'!$H127+vlookup(B127,SQUADRE!$A$2:$B$21,2,false)*'Pesi e Budget Iniziale'!$F$10+'Pesi e Budget Iniziale'!$F$11*vlookup(B127,'FATTORE CASA'!$A$2:$B$21,2,false)+vlookup(B127,ALLENATORE!$A$2:$B$21,2,false)*'Pesi e Budget Iniziale'!$F$12</f>
        <v>68.90307211</v>
      </c>
      <c r="J127" s="30">
        <f t="shared" si="3"/>
        <v>-5.013953106</v>
      </c>
      <c r="K127" s="30">
        <f t="shared" si="1"/>
        <v>1</v>
      </c>
      <c r="L127" s="28">
        <f>'DIFENSORI - GE'!$D127*'Pesi e Budget Iniziale'!$H$5+'DIFENSORI - GE'!$E127*'Pesi e Budget Iniziale'!$H$6+'Pesi e Budget Iniziale'!$H$7*'DIFENSORI - GE'!F127+'DIFENSORI - GE'!$G127*'Pesi e Budget Iniziale'!$H$8+'Pesi e Budget Iniziale'!$H$9*'DIFENSORI - GE'!$H127+vlookup(B127,SQUADRE!$A$2:$B$21,2,false)*'Pesi e Budget Iniziale'!$H$10+'Pesi e Budget Iniziale'!$H$11*vlookup(B127,'FATTORE CASA'!$A$2:$B$21,2,false)+vlookup(B127,ALLENATORE!$A$2:$B$21,2,false)*'Pesi e Budget Iniziale'!$H$12</f>
        <v>73.19307211</v>
      </c>
      <c r="M127" s="30">
        <f t="shared" si="4"/>
        <v>0.1939544195</v>
      </c>
      <c r="N127" s="30">
        <f t="shared" si="2"/>
        <v>0.1939544195</v>
      </c>
      <c r="P127" s="21"/>
    </row>
    <row r="128" ht="12.75" customHeight="1">
      <c r="A128" s="13" t="s">
        <v>451</v>
      </c>
      <c r="B128" s="14" t="s">
        <v>96</v>
      </c>
      <c r="C128" s="14">
        <v>8.0</v>
      </c>
      <c r="D128" s="14">
        <v>4.0</v>
      </c>
      <c r="E128" s="14">
        <v>5.0</v>
      </c>
      <c r="F128" s="14">
        <v>5.5</v>
      </c>
      <c r="G128" s="14">
        <v>6.0</v>
      </c>
      <c r="H128" s="14">
        <v>3.0</v>
      </c>
      <c r="I128" s="28">
        <f>'DIFENSORI - GE'!$D128*'Pesi e Budget Iniziale'!$F$5+'DIFENSORI - GE'!$E128*'Pesi e Budget Iniziale'!$F$6+'Pesi e Budget Iniziale'!$F$7*'DIFENSORI - GE'!F128+'DIFENSORI - GE'!$G128*'Pesi e Budget Iniziale'!$F$8+'Pesi e Budget Iniziale'!$F$9*'DIFENSORI - GE'!$H128+vlookup(B128,SQUADRE!$A$2:$B$21,2,false)*'Pesi e Budget Iniziale'!$F$10+'Pesi e Budget Iniziale'!$F$11*vlookup(B128,'FATTORE CASA'!$A$2:$B$21,2,false)+vlookup(B128,ALLENATORE!$A$2:$B$21,2,false)*'Pesi e Budget Iniziale'!$F$12</f>
        <v>63.40338105</v>
      </c>
      <c r="J128" s="30">
        <f t="shared" si="3"/>
        <v>-11.74465322</v>
      </c>
      <c r="K128" s="30">
        <f t="shared" si="1"/>
        <v>1</v>
      </c>
      <c r="L128" s="28">
        <f>'DIFENSORI - GE'!$D128*'Pesi e Budget Iniziale'!$H$5+'DIFENSORI - GE'!$E128*'Pesi e Budget Iniziale'!$H$6+'Pesi e Budget Iniziale'!$H$7*'DIFENSORI - GE'!F128+'DIFENSORI - GE'!$G128*'Pesi e Budget Iniziale'!$H$8+'Pesi e Budget Iniziale'!$H$9*'DIFENSORI - GE'!$H128+vlookup(B128,SQUADRE!$A$2:$B$21,2,false)*'Pesi e Budget Iniziale'!$H$10+'Pesi e Budget Iniziale'!$H$11*vlookup(B128,'FATTORE CASA'!$A$2:$B$21,2,false)+vlookup(B128,ALLENATORE!$A$2:$B$21,2,false)*'Pesi e Budget Iniziale'!$H$12</f>
        <v>66.97838105</v>
      </c>
      <c r="M128" s="30">
        <f t="shared" si="4"/>
        <v>-6.049136958</v>
      </c>
      <c r="N128" s="30">
        <f t="shared" si="2"/>
        <v>1</v>
      </c>
      <c r="P128" s="21"/>
    </row>
    <row r="129" ht="12.75" customHeight="1">
      <c r="A129" s="13" t="s">
        <v>455</v>
      </c>
      <c r="B129" s="14" t="s">
        <v>108</v>
      </c>
      <c r="C129" s="14">
        <v>7.0</v>
      </c>
      <c r="D129" s="14">
        <v>6.0</v>
      </c>
      <c r="E129" s="14">
        <v>7.0</v>
      </c>
      <c r="F129" s="14">
        <v>6.5</v>
      </c>
      <c r="G129" s="14">
        <v>4.0</v>
      </c>
      <c r="H129" s="14">
        <v>6.0</v>
      </c>
      <c r="I129" s="28">
        <f>'DIFENSORI - GE'!$D129*'Pesi e Budget Iniziale'!$F$5+'DIFENSORI - GE'!$E129*'Pesi e Budget Iniziale'!$F$6+'Pesi e Budget Iniziale'!$F$7*'DIFENSORI - GE'!F129+'DIFENSORI - GE'!$G129*'Pesi e Budget Iniziale'!$F$8+'Pesi e Budget Iniziale'!$F$9*'DIFENSORI - GE'!$H129+vlookup(B129,SQUADRE!$A$2:$B$21,2,false)*'Pesi e Budget Iniziale'!$F$10+'Pesi e Budget Iniziale'!$F$11*vlookup(B129,'FATTORE CASA'!$A$2:$B$21,2,false)+vlookup(B129,ALLENATORE!$A$2:$B$21,2,false)*'Pesi e Budget Iniziale'!$F$12</f>
        <v>64.76733421</v>
      </c>
      <c r="J129" s="30">
        <f t="shared" si="3"/>
        <v>-10.07540315</v>
      </c>
      <c r="K129" s="30">
        <f t="shared" si="1"/>
        <v>1</v>
      </c>
      <c r="L129" s="28">
        <f>'DIFENSORI - GE'!$D129*'Pesi e Budget Iniziale'!$H$5+'DIFENSORI - GE'!$E129*'Pesi e Budget Iniziale'!$H$6+'Pesi e Budget Iniziale'!$H$7*'DIFENSORI - GE'!F129+'DIFENSORI - GE'!$G129*'Pesi e Budget Iniziale'!$H$8+'Pesi e Budget Iniziale'!$H$9*'DIFENSORI - GE'!$H129+vlookup(B129,SQUADRE!$A$2:$B$21,2,false)*'Pesi e Budget Iniziale'!$H$10+'Pesi e Budget Iniziale'!$H$11*vlookup(B129,'FATTORE CASA'!$A$2:$B$21,2,false)+vlookup(B129,ALLENATORE!$A$2:$B$21,2,false)*'Pesi e Budget Iniziale'!$H$12</f>
        <v>69.77233421</v>
      </c>
      <c r="M129" s="30">
        <f t="shared" si="4"/>
        <v>-3.2424158</v>
      </c>
      <c r="N129" s="30">
        <f t="shared" si="2"/>
        <v>1</v>
      </c>
      <c r="P129" s="21"/>
    </row>
    <row r="130" ht="12.75" customHeight="1">
      <c r="A130" s="13" t="s">
        <v>459</v>
      </c>
      <c r="B130" s="14" t="s">
        <v>125</v>
      </c>
      <c r="C130" s="14">
        <v>8.0</v>
      </c>
      <c r="D130" s="14">
        <v>7.0</v>
      </c>
      <c r="E130" s="14">
        <v>5.0</v>
      </c>
      <c r="F130" s="14">
        <v>5.0</v>
      </c>
      <c r="G130" s="14">
        <v>5.0</v>
      </c>
      <c r="H130" s="14">
        <v>5.0</v>
      </c>
      <c r="I130" s="28">
        <f>'DIFENSORI - GE'!$D130*'Pesi e Budget Iniziale'!$F$5+'DIFENSORI - GE'!$E130*'Pesi e Budget Iniziale'!$F$6+'Pesi e Budget Iniziale'!$F$7*'DIFENSORI - GE'!F130+'DIFENSORI - GE'!$G130*'Pesi e Budget Iniziale'!$F$8+'Pesi e Budget Iniziale'!$F$9*'DIFENSORI - GE'!$H130+vlookup(B130,SQUADRE!$A$2:$B$21,2,false)*'Pesi e Budget Iniziale'!$F$10+'Pesi e Budget Iniziale'!$F$11*vlookup(B130,'FATTORE CASA'!$A$2:$B$21,2,false)+vlookup(B130,ALLENATORE!$A$2:$B$21,2,false)*'Pesi e Budget Iniziale'!$F$12</f>
        <v>63.04261053</v>
      </c>
      <c r="J130" s="30">
        <f t="shared" si="3"/>
        <v>-12.18617588</v>
      </c>
      <c r="K130" s="30">
        <f t="shared" si="1"/>
        <v>1</v>
      </c>
      <c r="L130" s="28">
        <f>'DIFENSORI - GE'!$D130*'Pesi e Budget Iniziale'!$H$5+'DIFENSORI - GE'!$E130*'Pesi e Budget Iniziale'!$H$6+'Pesi e Budget Iniziale'!$H$7*'DIFENSORI - GE'!F130+'DIFENSORI - GE'!$G130*'Pesi e Budget Iniziale'!$H$8+'Pesi e Budget Iniziale'!$H$9*'DIFENSORI - GE'!$H130+vlookup(B130,SQUADRE!$A$2:$B$21,2,false)*'Pesi e Budget Iniziale'!$H$10+'Pesi e Budget Iniziale'!$H$11*vlookup(B130,'FATTORE CASA'!$A$2:$B$21,2,false)+vlookup(B130,ALLENATORE!$A$2:$B$21,2,false)*'Pesi e Budget Iniziale'!$H$12</f>
        <v>66.61761053</v>
      </c>
      <c r="M130" s="30">
        <f t="shared" si="4"/>
        <v>-6.411556159</v>
      </c>
      <c r="N130" s="30">
        <f t="shared" si="2"/>
        <v>1</v>
      </c>
      <c r="P130" s="21"/>
    </row>
    <row r="131" ht="12.75" customHeight="1">
      <c r="A131" s="13" t="s">
        <v>462</v>
      </c>
      <c r="B131" s="14" t="s">
        <v>103</v>
      </c>
      <c r="C131" s="14">
        <v>7.0</v>
      </c>
      <c r="D131" s="14">
        <v>5.0</v>
      </c>
      <c r="E131" s="14">
        <v>6.0</v>
      </c>
      <c r="F131" s="14">
        <v>5.0</v>
      </c>
      <c r="G131" s="14">
        <v>6.0</v>
      </c>
      <c r="H131" s="14">
        <v>5.0</v>
      </c>
      <c r="I131" s="28">
        <f>'DIFENSORI - GE'!$D131*'Pesi e Budget Iniziale'!$F$5+'DIFENSORI - GE'!$E131*'Pesi e Budget Iniziale'!$F$6+'Pesi e Budget Iniziale'!$F$7*'DIFENSORI - GE'!F131+'DIFENSORI - GE'!$G131*'Pesi e Budget Iniziale'!$F$8+'Pesi e Budget Iniziale'!$F$9*'DIFENSORI - GE'!$H131+vlookup(B131,SQUADRE!$A$2:$B$21,2,false)*'Pesi e Budget Iniziale'!$F$10+'Pesi e Budget Iniziale'!$F$11*vlookup(B131,'FATTORE CASA'!$A$2:$B$21,2,false)+vlookup(B131,ALLENATORE!$A$2:$B$21,2,false)*'Pesi e Budget Iniziale'!$F$12</f>
        <v>63.05322947</v>
      </c>
      <c r="J131" s="30">
        <f t="shared" si="3"/>
        <v>-12.17318007</v>
      </c>
      <c r="K131" s="30">
        <f t="shared" si="1"/>
        <v>1</v>
      </c>
      <c r="L131" s="28">
        <f>'DIFENSORI - GE'!$D131*'Pesi e Budget Iniziale'!$H$5+'DIFENSORI - GE'!$E131*'Pesi e Budget Iniziale'!$H$6+'Pesi e Budget Iniziale'!$H$7*'DIFENSORI - GE'!F131+'DIFENSORI - GE'!$G131*'Pesi e Budget Iniziale'!$H$8+'Pesi e Budget Iniziale'!$H$9*'DIFENSORI - GE'!$H131+vlookup(B131,SQUADRE!$A$2:$B$21,2,false)*'Pesi e Budget Iniziale'!$H$10+'Pesi e Budget Iniziale'!$H$11*vlookup(B131,'FATTORE CASA'!$A$2:$B$21,2,false)+vlookup(B131,ALLENATORE!$A$2:$B$21,2,false)*'Pesi e Budget Iniziale'!$H$12</f>
        <v>67.34322947</v>
      </c>
      <c r="M131" s="30">
        <f t="shared" si="4"/>
        <v>-5.682621228</v>
      </c>
      <c r="N131" s="30">
        <f t="shared" si="2"/>
        <v>1</v>
      </c>
      <c r="P131" s="21"/>
    </row>
    <row r="132" ht="12.75" customHeight="1">
      <c r="A132" s="13" t="s">
        <v>466</v>
      </c>
      <c r="B132" s="14" t="s">
        <v>147</v>
      </c>
      <c r="C132" s="14">
        <v>6.0</v>
      </c>
      <c r="D132" s="14">
        <v>6.0</v>
      </c>
      <c r="E132" s="14">
        <v>5.0</v>
      </c>
      <c r="F132" s="14">
        <v>5.0</v>
      </c>
      <c r="G132" s="14">
        <v>6.0</v>
      </c>
      <c r="H132" s="14">
        <v>5.0</v>
      </c>
      <c r="I132" s="28">
        <f>'DIFENSORI - GE'!$D132*'Pesi e Budget Iniziale'!$F$5+'DIFENSORI - GE'!$E132*'Pesi e Budget Iniziale'!$F$6+'Pesi e Budget Iniziale'!$F$7*'DIFENSORI - GE'!F132+'DIFENSORI - GE'!$G132*'Pesi e Budget Iniziale'!$F$8+'Pesi e Budget Iniziale'!$F$9*'DIFENSORI - GE'!$H132+vlookup(B132,SQUADRE!$A$2:$B$21,2,false)*'Pesi e Budget Iniziale'!$F$10+'Pesi e Budget Iniziale'!$F$11*vlookup(B132,'FATTORE CASA'!$A$2:$B$21,2,false)+vlookup(B132,ALLENATORE!$A$2:$B$21,2,false)*'Pesi e Budget Iniziale'!$F$12</f>
        <v>64.07099263</v>
      </c>
      <c r="J132" s="30">
        <f t="shared" si="3"/>
        <v>-10.92760854</v>
      </c>
      <c r="K132" s="30">
        <f t="shared" si="1"/>
        <v>1</v>
      </c>
      <c r="L132" s="28">
        <f>'DIFENSORI - GE'!$D132*'Pesi e Budget Iniziale'!$H$5+'DIFENSORI - GE'!$E132*'Pesi e Budget Iniziale'!$H$6+'Pesi e Budget Iniziale'!$H$7*'DIFENSORI - GE'!F132+'DIFENSORI - GE'!$G132*'Pesi e Budget Iniziale'!$H$8+'Pesi e Budget Iniziale'!$H$9*'DIFENSORI - GE'!$H132+vlookup(B132,SQUADRE!$A$2:$B$21,2,false)*'Pesi e Budget Iniziale'!$H$10+'Pesi e Budget Iniziale'!$H$11*vlookup(B132,'FATTORE CASA'!$A$2:$B$21,2,false)+vlookup(B132,ALLENATORE!$A$2:$B$21,2,false)*'Pesi e Budget Iniziale'!$H$12</f>
        <v>67.64599263</v>
      </c>
      <c r="M132" s="30">
        <f t="shared" si="4"/>
        <v>-5.378474482</v>
      </c>
      <c r="N132" s="30">
        <f t="shared" si="2"/>
        <v>1</v>
      </c>
      <c r="P132" s="21"/>
    </row>
    <row r="133" ht="12.75" customHeight="1">
      <c r="A133" s="13" t="s">
        <v>471</v>
      </c>
      <c r="B133" s="14" t="s">
        <v>111</v>
      </c>
      <c r="C133" s="14">
        <v>8.0</v>
      </c>
      <c r="D133" s="14">
        <v>6.0</v>
      </c>
      <c r="E133" s="14">
        <v>6.0</v>
      </c>
      <c r="F133" s="14">
        <v>6.0</v>
      </c>
      <c r="G133" s="14">
        <v>6.0</v>
      </c>
      <c r="H133" s="14">
        <v>5.0</v>
      </c>
      <c r="I133" s="28">
        <f>'DIFENSORI - GE'!$D133*'Pesi e Budget Iniziale'!$F$5+'DIFENSORI - GE'!$E133*'Pesi e Budget Iniziale'!$F$6+'Pesi e Budget Iniziale'!$F$7*'DIFENSORI - GE'!F133+'DIFENSORI - GE'!$G133*'Pesi e Budget Iniziale'!$F$8+'Pesi e Budget Iniziale'!$F$9*'DIFENSORI - GE'!$H133+vlookup(B133,SQUADRE!$A$2:$B$21,2,false)*'Pesi e Budget Iniziale'!$F$10+'Pesi e Budget Iniziale'!$F$11*vlookup(B133,'FATTORE CASA'!$A$2:$B$21,2,false)+vlookup(B133,ALLENATORE!$A$2:$B$21,2,false)*'Pesi e Budget Iniziale'!$F$12</f>
        <v>70.33134789</v>
      </c>
      <c r="J133" s="30">
        <f t="shared" si="3"/>
        <v>-3.265982916</v>
      </c>
      <c r="K133" s="30">
        <f t="shared" si="1"/>
        <v>1</v>
      </c>
      <c r="L133" s="28">
        <f>'DIFENSORI - GE'!$D133*'Pesi e Budget Iniziale'!$H$5+'DIFENSORI - GE'!$E133*'Pesi e Budget Iniziale'!$H$6+'Pesi e Budget Iniziale'!$H$7*'DIFENSORI - GE'!F133+'DIFENSORI - GE'!$G133*'Pesi e Budget Iniziale'!$H$8+'Pesi e Budget Iniziale'!$H$9*'DIFENSORI - GE'!$H133+vlookup(B133,SQUADRE!$A$2:$B$21,2,false)*'Pesi e Budget Iniziale'!$H$10+'Pesi e Budget Iniziale'!$H$11*vlookup(B133,'FATTORE CASA'!$A$2:$B$21,2,false)+vlookup(B133,ALLENATORE!$A$2:$B$21,2,false)*'Pesi e Budget Iniziale'!$H$12</f>
        <v>74.62134789</v>
      </c>
      <c r="M133" s="30">
        <f t="shared" si="4"/>
        <v>1.628757242</v>
      </c>
      <c r="N133" s="30">
        <f t="shared" si="2"/>
        <v>1.628757242</v>
      </c>
      <c r="P133" s="21"/>
    </row>
    <row r="134" ht="12.75" customHeight="1">
      <c r="A134" s="13" t="s">
        <v>473</v>
      </c>
      <c r="B134" s="14" t="s">
        <v>108</v>
      </c>
      <c r="C134" s="14">
        <v>8.0</v>
      </c>
      <c r="D134" s="14">
        <v>7.0</v>
      </c>
      <c r="E134" s="14">
        <v>5.5</v>
      </c>
      <c r="F134" s="14">
        <v>6.0</v>
      </c>
      <c r="G134" s="14">
        <v>4.5</v>
      </c>
      <c r="H134" s="14">
        <v>6.0</v>
      </c>
      <c r="I134" s="28">
        <f>'DIFENSORI - GE'!$D134*'Pesi e Budget Iniziale'!$F$5+'DIFENSORI - GE'!$E134*'Pesi e Budget Iniziale'!$F$6+'Pesi e Budget Iniziale'!$F$7*'DIFENSORI - GE'!F134+'DIFENSORI - GE'!$G134*'Pesi e Budget Iniziale'!$F$8+'Pesi e Budget Iniziale'!$F$9*'DIFENSORI - GE'!$H134+vlookup(B134,SQUADRE!$A$2:$B$21,2,false)*'Pesi e Budget Iniziale'!$F$10+'Pesi e Budget Iniziale'!$F$11*vlookup(B134,'FATTORE CASA'!$A$2:$B$21,2,false)+vlookup(B134,ALLENATORE!$A$2:$B$21,2,false)*'Pesi e Budget Iniziale'!$F$12</f>
        <v>63.80585421</v>
      </c>
      <c r="J134" s="30">
        <f t="shared" si="3"/>
        <v>-11.25209353</v>
      </c>
      <c r="K134" s="30">
        <f t="shared" si="1"/>
        <v>1</v>
      </c>
      <c r="L134" s="28">
        <f>'DIFENSORI - GE'!$D134*'Pesi e Budget Iniziale'!$H$5+'DIFENSORI - GE'!$E134*'Pesi e Budget Iniziale'!$H$6+'Pesi e Budget Iniziale'!$H$7*'DIFENSORI - GE'!F134+'DIFENSORI - GE'!$G134*'Pesi e Budget Iniziale'!$H$8+'Pesi e Budget Iniziale'!$H$9*'DIFENSORI - GE'!$H134+vlookup(B134,SQUADRE!$A$2:$B$21,2,false)*'Pesi e Budget Iniziale'!$H$10+'Pesi e Budget Iniziale'!$H$11*vlookup(B134,'FATTORE CASA'!$A$2:$B$21,2,false)+vlookup(B134,ALLENATORE!$A$2:$B$21,2,false)*'Pesi e Budget Iniziale'!$H$12</f>
        <v>67.73835421</v>
      </c>
      <c r="M134" s="30">
        <f t="shared" si="4"/>
        <v>-5.285690822</v>
      </c>
      <c r="N134" s="30">
        <f t="shared" si="2"/>
        <v>1</v>
      </c>
      <c r="P134" s="21"/>
    </row>
    <row r="135" ht="12.75" customHeight="1">
      <c r="A135" s="13" t="s">
        <v>477</v>
      </c>
      <c r="B135" s="14" t="s">
        <v>131</v>
      </c>
      <c r="C135" s="14">
        <v>7.0</v>
      </c>
      <c r="D135" s="14">
        <v>7.0</v>
      </c>
      <c r="E135" s="14">
        <v>6.0</v>
      </c>
      <c r="F135" s="14">
        <v>5.0</v>
      </c>
      <c r="G135" s="14">
        <v>6.0</v>
      </c>
      <c r="H135" s="14">
        <v>5.0</v>
      </c>
      <c r="I135" s="28">
        <f>'DIFENSORI - GE'!$D135*'Pesi e Budget Iniziale'!$F$5+'DIFENSORI - GE'!$E135*'Pesi e Budget Iniziale'!$F$6+'Pesi e Budget Iniziale'!$F$7*'DIFENSORI - GE'!F135+'DIFENSORI - GE'!$G135*'Pesi e Budget Iniziale'!$F$8+'Pesi e Budget Iniziale'!$F$9*'DIFENSORI - GE'!$H135+vlookup(B135,SQUADRE!$A$2:$B$21,2,false)*'Pesi e Budget Iniziale'!$F$10+'Pesi e Budget Iniziale'!$F$11*vlookup(B135,'FATTORE CASA'!$A$2:$B$21,2,false)+vlookup(B135,ALLENATORE!$A$2:$B$21,2,false)*'Pesi e Budget Iniziale'!$F$12</f>
        <v>67.16978211</v>
      </c>
      <c r="J135" s="30">
        <f t="shared" si="3"/>
        <v>-7.135209571</v>
      </c>
      <c r="K135" s="30">
        <f t="shared" si="1"/>
        <v>1</v>
      </c>
      <c r="L135" s="28">
        <f>'DIFENSORI - GE'!$D135*'Pesi e Budget Iniziale'!$H$5+'DIFENSORI - GE'!$E135*'Pesi e Budget Iniziale'!$H$6+'Pesi e Budget Iniziale'!$H$7*'DIFENSORI - GE'!F135+'DIFENSORI - GE'!$G135*'Pesi e Budget Iniziale'!$H$8+'Pesi e Budget Iniziale'!$H$9*'DIFENSORI - GE'!$H135+vlookup(B135,SQUADRE!$A$2:$B$21,2,false)*'Pesi e Budget Iniziale'!$H$10+'Pesi e Budget Iniziale'!$H$11*vlookup(B135,'FATTORE CASA'!$A$2:$B$21,2,false)+vlookup(B135,ALLENATORE!$A$2:$B$21,2,false)*'Pesi e Budget Iniziale'!$H$12</f>
        <v>71.45978211</v>
      </c>
      <c r="M135" s="30">
        <f t="shared" si="4"/>
        <v>-1.547256489</v>
      </c>
      <c r="N135" s="30">
        <f t="shared" si="2"/>
        <v>1</v>
      </c>
      <c r="P135" s="21"/>
    </row>
    <row r="136" ht="12.75" customHeight="1">
      <c r="A136" s="13" t="s">
        <v>481</v>
      </c>
      <c r="B136" s="14" t="s">
        <v>122</v>
      </c>
      <c r="C136" s="14">
        <v>7.0</v>
      </c>
      <c r="D136" s="14">
        <v>5.0</v>
      </c>
      <c r="E136" s="14">
        <v>6.0</v>
      </c>
      <c r="F136" s="14">
        <v>5.0</v>
      </c>
      <c r="G136" s="14">
        <v>6.0</v>
      </c>
      <c r="H136" s="14">
        <v>4.5</v>
      </c>
      <c r="I136" s="28">
        <f>'DIFENSORI - GE'!$D136*'Pesi e Budget Iniziale'!$F$5+'DIFENSORI - GE'!$E136*'Pesi e Budget Iniziale'!$F$6+'Pesi e Budget Iniziale'!$F$7*'DIFENSORI - GE'!F136+'DIFENSORI - GE'!$G136*'Pesi e Budget Iniziale'!$F$8+'Pesi e Budget Iniziale'!$F$9*'DIFENSORI - GE'!$H136+vlookup(B136,SQUADRE!$A$2:$B$21,2,false)*'Pesi e Budget Iniziale'!$F$10+'Pesi e Budget Iniziale'!$F$11*vlookup(B136,'FATTORE CASA'!$A$2:$B$21,2,false)+vlookup(B136,ALLENATORE!$A$2:$B$21,2,false)*'Pesi e Budget Iniziale'!$F$12</f>
        <v>63.14885816</v>
      </c>
      <c r="J136" s="30">
        <f t="shared" si="3"/>
        <v>-12.05614658</v>
      </c>
      <c r="K136" s="30">
        <f t="shared" si="1"/>
        <v>1</v>
      </c>
      <c r="L136" s="28">
        <f>'DIFENSORI - GE'!$D136*'Pesi e Budget Iniziale'!$H$5+'DIFENSORI - GE'!$E136*'Pesi e Budget Iniziale'!$H$6+'Pesi e Budget Iniziale'!$H$7*'DIFENSORI - GE'!F136+'DIFENSORI - GE'!$G136*'Pesi e Budget Iniziale'!$H$8+'Pesi e Budget Iniziale'!$H$9*'DIFENSORI - GE'!$H136+vlookup(B136,SQUADRE!$A$2:$B$21,2,false)*'Pesi e Budget Iniziale'!$H$10+'Pesi e Budget Iniziale'!$H$11*vlookup(B136,'FATTORE CASA'!$A$2:$B$21,2,false)+vlookup(B136,ALLENATORE!$A$2:$B$21,2,false)*'Pesi e Budget Iniziale'!$H$12</f>
        <v>67.43885816</v>
      </c>
      <c r="M136" s="30">
        <f t="shared" si="4"/>
        <v>-5.586555533</v>
      </c>
      <c r="N136" s="30">
        <f t="shared" si="2"/>
        <v>1</v>
      </c>
      <c r="P136" s="21"/>
    </row>
    <row r="137" ht="12.75" customHeight="1">
      <c r="A137" s="13" t="s">
        <v>485</v>
      </c>
      <c r="B137" s="14" t="s">
        <v>122</v>
      </c>
      <c r="C137" s="14">
        <v>5.0</v>
      </c>
      <c r="D137" s="14">
        <v>6.0</v>
      </c>
      <c r="E137" s="14">
        <v>5.5</v>
      </c>
      <c r="F137" s="14">
        <v>4.0</v>
      </c>
      <c r="G137" s="14">
        <v>6.0</v>
      </c>
      <c r="H137" s="14">
        <v>5.0</v>
      </c>
      <c r="I137" s="28">
        <f>'DIFENSORI - GE'!$D137*'Pesi e Budget Iniziale'!$F$5+'DIFENSORI - GE'!$E137*'Pesi e Budget Iniziale'!$F$6+'Pesi e Budget Iniziale'!$F$7*'DIFENSORI - GE'!F137+'DIFENSORI - GE'!$G137*'Pesi e Budget Iniziale'!$F$8+'Pesi e Budget Iniziale'!$F$9*'DIFENSORI - GE'!$H137+vlookup(B137,SQUADRE!$A$2:$B$21,2,false)*'Pesi e Budget Iniziale'!$F$10+'Pesi e Budget Iniziale'!$F$11*vlookup(B137,'FATTORE CASA'!$A$2:$B$21,2,false)+vlookup(B137,ALLENATORE!$A$2:$B$21,2,false)*'Pesi e Budget Iniziale'!$F$12</f>
        <v>63.21112816</v>
      </c>
      <c r="J137" s="30">
        <f t="shared" si="3"/>
        <v>-11.97993854</v>
      </c>
      <c r="K137" s="30">
        <f t="shared" si="1"/>
        <v>1</v>
      </c>
      <c r="L137" s="28">
        <f>'DIFENSORI - GE'!$D137*'Pesi e Budget Iniziale'!$H$5+'DIFENSORI - GE'!$E137*'Pesi e Budget Iniziale'!$H$6+'Pesi e Budget Iniziale'!$H$7*'DIFENSORI - GE'!F137+'DIFENSORI - GE'!$G137*'Pesi e Budget Iniziale'!$H$8+'Pesi e Budget Iniziale'!$H$9*'DIFENSORI - GE'!$H137+vlookup(B137,SQUADRE!$A$2:$B$21,2,false)*'Pesi e Budget Iniziale'!$H$10+'Pesi e Budget Iniziale'!$H$11*vlookup(B137,'FATTORE CASA'!$A$2:$B$21,2,false)+vlookup(B137,ALLENATORE!$A$2:$B$21,2,false)*'Pesi e Budget Iniziale'!$H$12</f>
        <v>67.14362816</v>
      </c>
      <c r="M137" s="30">
        <f t="shared" si="4"/>
        <v>-5.883134695</v>
      </c>
      <c r="N137" s="30">
        <f t="shared" si="2"/>
        <v>1</v>
      </c>
      <c r="P137" s="21"/>
    </row>
    <row r="138" ht="12.75" customHeight="1">
      <c r="A138" s="13" t="s">
        <v>489</v>
      </c>
      <c r="B138" s="14" t="s">
        <v>122</v>
      </c>
      <c r="C138" s="14">
        <v>8.0</v>
      </c>
      <c r="D138" s="14">
        <v>5.5</v>
      </c>
      <c r="E138" s="14">
        <v>6.0</v>
      </c>
      <c r="F138" s="14">
        <v>4.0</v>
      </c>
      <c r="G138" s="14">
        <v>6.0</v>
      </c>
      <c r="H138" s="14">
        <v>5.0</v>
      </c>
      <c r="I138" s="28">
        <f>'DIFENSORI - GE'!$D138*'Pesi e Budget Iniziale'!$F$5+'DIFENSORI - GE'!$E138*'Pesi e Budget Iniziale'!$F$6+'Pesi e Budget Iniziale'!$F$7*'DIFENSORI - GE'!F138+'DIFENSORI - GE'!$G138*'Pesi e Budget Iniziale'!$F$8+'Pesi e Budget Iniziale'!$F$9*'DIFENSORI - GE'!$H138+vlookup(B138,SQUADRE!$A$2:$B$21,2,false)*'Pesi e Budget Iniziale'!$F$10+'Pesi e Budget Iniziale'!$F$11*vlookup(B138,'FATTORE CASA'!$A$2:$B$21,2,false)+vlookup(B138,ALLENATORE!$A$2:$B$21,2,false)*'Pesi e Budget Iniziale'!$F$12</f>
        <v>63.25987816</v>
      </c>
      <c r="J138" s="30">
        <f t="shared" si="3"/>
        <v>-11.92027671</v>
      </c>
      <c r="K138" s="30">
        <f t="shared" si="1"/>
        <v>1</v>
      </c>
      <c r="L138" s="28">
        <f>'DIFENSORI - GE'!$D138*'Pesi e Budget Iniziale'!$H$5+'DIFENSORI - GE'!$E138*'Pesi e Budget Iniziale'!$H$6+'Pesi e Budget Iniziale'!$H$7*'DIFENSORI - GE'!F138+'DIFENSORI - GE'!$G138*'Pesi e Budget Iniziale'!$H$8+'Pesi e Budget Iniziale'!$H$9*'DIFENSORI - GE'!$H138+vlookup(B138,SQUADRE!$A$2:$B$21,2,false)*'Pesi e Budget Iniziale'!$H$10+'Pesi e Budget Iniziale'!$H$11*vlookup(B138,'FATTORE CASA'!$A$2:$B$21,2,false)+vlookup(B138,ALLENATORE!$A$2:$B$21,2,false)*'Pesi e Budget Iniziale'!$H$12</f>
        <v>67.54987816</v>
      </c>
      <c r="M138" s="30">
        <f t="shared" si="4"/>
        <v>-5.475028186</v>
      </c>
      <c r="N138" s="30">
        <f t="shared" si="2"/>
        <v>1</v>
      </c>
      <c r="P138" s="21"/>
    </row>
    <row r="139" ht="12.75" customHeight="1">
      <c r="A139" s="13" t="s">
        <v>493</v>
      </c>
      <c r="B139" s="14" t="s">
        <v>96</v>
      </c>
      <c r="C139" s="14">
        <v>7.0</v>
      </c>
      <c r="D139" s="14">
        <v>4.0</v>
      </c>
      <c r="E139" s="14">
        <v>5.0</v>
      </c>
      <c r="F139" s="14">
        <v>5.5</v>
      </c>
      <c r="G139" s="14">
        <v>5.0</v>
      </c>
      <c r="H139" s="14">
        <v>3.0</v>
      </c>
      <c r="I139" s="28">
        <f>'DIFENSORI - GE'!$D139*'Pesi e Budget Iniziale'!$F$5+'DIFENSORI - GE'!$E139*'Pesi e Budget Iniziale'!$F$6+'Pesi e Budget Iniziale'!$F$7*'DIFENSORI - GE'!F139+'DIFENSORI - GE'!$G139*'Pesi e Budget Iniziale'!$F$8+'Pesi e Budget Iniziale'!$F$9*'DIFENSORI - GE'!$H139+vlookup(B139,SQUADRE!$A$2:$B$21,2,false)*'Pesi e Budget Iniziale'!$F$10+'Pesi e Budget Iniziale'!$F$11*vlookup(B139,'FATTORE CASA'!$A$2:$B$21,2,false)+vlookup(B139,ALLENATORE!$A$2:$B$21,2,false)*'Pesi e Budget Iniziale'!$F$12</f>
        <v>61.67009105</v>
      </c>
      <c r="J139" s="30">
        <f t="shared" si="3"/>
        <v>-13.86590968</v>
      </c>
      <c r="K139" s="30">
        <f t="shared" si="1"/>
        <v>1</v>
      </c>
      <c r="L139" s="28">
        <f>'DIFENSORI - GE'!$D139*'Pesi e Budget Iniziale'!$H$5+'DIFENSORI - GE'!$E139*'Pesi e Budget Iniziale'!$H$6+'Pesi e Budget Iniziale'!$H$7*'DIFENSORI - GE'!F139+'DIFENSORI - GE'!$G139*'Pesi e Budget Iniziale'!$H$8+'Pesi e Budget Iniziale'!$H$9*'DIFENSORI - GE'!$H139+vlookup(B139,SQUADRE!$A$2:$B$21,2,false)*'Pesi e Budget Iniziale'!$H$10+'Pesi e Budget Iniziale'!$H$11*vlookup(B139,'FATTORE CASA'!$A$2:$B$21,2,false)+vlookup(B139,ALLENATORE!$A$2:$B$21,2,false)*'Pesi e Budget Iniziale'!$H$12</f>
        <v>65.24509105</v>
      </c>
      <c r="M139" s="30">
        <f t="shared" si="4"/>
        <v>-7.790347867</v>
      </c>
      <c r="N139" s="30">
        <f t="shared" si="2"/>
        <v>1</v>
      </c>
      <c r="P139" s="21"/>
    </row>
    <row r="140" ht="12.75" customHeight="1">
      <c r="A140" s="13" t="s">
        <v>497</v>
      </c>
      <c r="B140" s="14" t="s">
        <v>111</v>
      </c>
      <c r="C140" s="14">
        <v>6.0</v>
      </c>
      <c r="D140" s="14">
        <v>5.5</v>
      </c>
      <c r="E140" s="14">
        <v>6.0</v>
      </c>
      <c r="F140" s="14">
        <v>6.0</v>
      </c>
      <c r="G140" s="14">
        <v>6.0</v>
      </c>
      <c r="H140" s="14">
        <v>5.0</v>
      </c>
      <c r="I140" s="28">
        <f>'DIFENSORI - GE'!$D140*'Pesi e Budget Iniziale'!$F$5+'DIFENSORI - GE'!$E140*'Pesi e Budget Iniziale'!$F$6+'Pesi e Budget Iniziale'!$F$7*'DIFENSORI - GE'!F140+'DIFENSORI - GE'!$G140*'Pesi e Budget Iniziale'!$F$8+'Pesi e Budget Iniziale'!$F$9*'DIFENSORI - GE'!$H140+vlookup(B140,SQUADRE!$A$2:$B$21,2,false)*'Pesi e Budget Iniziale'!$F$10+'Pesi e Budget Iniziale'!$F$11*vlookup(B140,'FATTORE CASA'!$A$2:$B$21,2,false)+vlookup(B140,ALLENATORE!$A$2:$B$21,2,false)*'Pesi e Budget Iniziale'!$F$12</f>
        <v>69.46197289</v>
      </c>
      <c r="J140" s="30">
        <f t="shared" si="3"/>
        <v>-4.329952211</v>
      </c>
      <c r="K140" s="30">
        <f t="shared" si="1"/>
        <v>1</v>
      </c>
      <c r="L140" s="28">
        <f>'DIFENSORI - GE'!$D140*'Pesi e Budget Iniziale'!$H$5+'DIFENSORI - GE'!$E140*'Pesi e Budget Iniziale'!$H$6+'Pesi e Budget Iniziale'!$H$7*'DIFENSORI - GE'!F140+'DIFENSORI - GE'!$G140*'Pesi e Budget Iniziale'!$H$8+'Pesi e Budget Iniziale'!$H$9*'DIFENSORI - GE'!$H140+vlookup(B140,SQUADRE!$A$2:$B$21,2,false)*'Pesi e Budget Iniziale'!$H$10+'Pesi e Budget Iniziale'!$H$11*vlookup(B140,'FATTORE CASA'!$A$2:$B$21,2,false)+vlookup(B140,ALLENATORE!$A$2:$B$21,2,false)*'Pesi e Budget Iniziale'!$H$12</f>
        <v>73.75197289</v>
      </c>
      <c r="M140" s="30">
        <f t="shared" si="4"/>
        <v>0.7554093125</v>
      </c>
      <c r="N140" s="30">
        <f t="shared" si="2"/>
        <v>0.7554093125</v>
      </c>
      <c r="P140" s="21"/>
    </row>
    <row r="141" ht="12.75" customHeight="1">
      <c r="A141" s="13" t="s">
        <v>501</v>
      </c>
      <c r="B141" s="14" t="s">
        <v>131</v>
      </c>
      <c r="C141" s="14">
        <v>8.0</v>
      </c>
      <c r="D141" s="14">
        <v>7.0</v>
      </c>
      <c r="E141" s="14">
        <v>6.0</v>
      </c>
      <c r="F141" s="14">
        <v>4.0</v>
      </c>
      <c r="G141" s="14">
        <v>7.0</v>
      </c>
      <c r="H141" s="14">
        <v>5.0</v>
      </c>
      <c r="I141" s="28">
        <f>'DIFENSORI - GE'!$D141*'Pesi e Budget Iniziale'!$F$5+'DIFENSORI - GE'!$E141*'Pesi e Budget Iniziale'!$F$6+'Pesi e Budget Iniziale'!$F$7*'DIFENSORI - GE'!F141+'DIFENSORI - GE'!$G141*'Pesi e Budget Iniziale'!$F$8+'Pesi e Budget Iniziale'!$F$9*'DIFENSORI - GE'!$H141+vlookup(B141,SQUADRE!$A$2:$B$21,2,false)*'Pesi e Budget Iniziale'!$F$10+'Pesi e Budget Iniziale'!$F$11*vlookup(B141,'FATTORE CASA'!$A$2:$B$21,2,false)+vlookup(B141,ALLENATORE!$A$2:$B$21,2,false)*'Pesi e Budget Iniziale'!$F$12</f>
        <v>67.27807211</v>
      </c>
      <c r="J141" s="30">
        <f t="shared" si="3"/>
        <v>-7.00268076</v>
      </c>
      <c r="K141" s="30">
        <f t="shared" si="1"/>
        <v>1</v>
      </c>
      <c r="L141" s="28">
        <f>'DIFENSORI - GE'!$D141*'Pesi e Budget Iniziale'!$H$5+'DIFENSORI - GE'!$E141*'Pesi e Budget Iniziale'!$H$6+'Pesi e Budget Iniziale'!$H$7*'DIFENSORI - GE'!F141+'DIFENSORI - GE'!$G141*'Pesi e Budget Iniziale'!$H$8+'Pesi e Budget Iniziale'!$H$9*'DIFENSORI - GE'!$H141+vlookup(B141,SQUADRE!$A$2:$B$21,2,false)*'Pesi e Budget Iniziale'!$H$10+'Pesi e Budget Iniziale'!$H$11*vlookup(B141,'FATTORE CASA'!$A$2:$B$21,2,false)+vlookup(B141,ALLENATORE!$A$2:$B$21,2,false)*'Pesi e Budget Iniziale'!$H$12</f>
        <v>71.56807211</v>
      </c>
      <c r="M141" s="30">
        <f t="shared" si="4"/>
        <v>-1.438471618</v>
      </c>
      <c r="N141" s="30">
        <f t="shared" si="2"/>
        <v>1</v>
      </c>
      <c r="P141" s="21"/>
    </row>
    <row r="142" ht="12.75" customHeight="1">
      <c r="A142" s="13" t="s">
        <v>504</v>
      </c>
      <c r="B142" s="14" t="s">
        <v>111</v>
      </c>
      <c r="C142" s="14">
        <v>8.0</v>
      </c>
      <c r="D142" s="14">
        <v>6.0</v>
      </c>
      <c r="E142" s="14">
        <v>6.0</v>
      </c>
      <c r="F142" s="14">
        <v>5.0</v>
      </c>
      <c r="G142" s="14">
        <v>6.0</v>
      </c>
      <c r="H142" s="14">
        <v>5.0</v>
      </c>
      <c r="I142" s="28">
        <f>'DIFENSORI - GE'!$D142*'Pesi e Budget Iniziale'!$F$5+'DIFENSORI - GE'!$E142*'Pesi e Budget Iniziale'!$F$6+'Pesi e Budget Iniziale'!$F$7*'DIFENSORI - GE'!F142+'DIFENSORI - GE'!$G142*'Pesi e Budget Iniziale'!$F$8+'Pesi e Budget Iniziale'!$F$9*'DIFENSORI - GE'!$H142+vlookup(B142,SQUADRE!$A$2:$B$21,2,false)*'Pesi e Budget Iniziale'!$F$10+'Pesi e Budget Iniziale'!$F$11*vlookup(B142,'FATTORE CASA'!$A$2:$B$21,2,false)+vlookup(B142,ALLENATORE!$A$2:$B$21,2,false)*'Pesi e Budget Iniziale'!$F$12</f>
        <v>68.70634789</v>
      </c>
      <c r="J142" s="30">
        <f t="shared" si="3"/>
        <v>-5.25471057</v>
      </c>
      <c r="K142" s="30">
        <f t="shared" si="1"/>
        <v>1</v>
      </c>
      <c r="L142" s="28">
        <f>'DIFENSORI - GE'!$D142*'Pesi e Budget Iniziale'!$H$5+'DIFENSORI - GE'!$E142*'Pesi e Budget Iniziale'!$H$6+'Pesi e Budget Iniziale'!$H$7*'DIFENSORI - GE'!F142+'DIFENSORI - GE'!$G142*'Pesi e Budget Iniziale'!$H$8+'Pesi e Budget Iniziale'!$H$9*'DIFENSORI - GE'!$H142+vlookup(B142,SQUADRE!$A$2:$B$21,2,false)*'Pesi e Budget Iniziale'!$H$10+'Pesi e Budget Iniziale'!$H$11*vlookup(B142,'FATTORE CASA'!$A$2:$B$21,2,false)+vlookup(B142,ALLENATORE!$A$2:$B$21,2,false)*'Pesi e Budget Iniziale'!$H$12</f>
        <v>72.99634789</v>
      </c>
      <c r="M142" s="30">
        <f t="shared" si="4"/>
        <v>-0.003668794906</v>
      </c>
      <c r="N142" s="30">
        <f t="shared" si="2"/>
        <v>1</v>
      </c>
      <c r="P142" s="21"/>
    </row>
    <row r="143" ht="12.75" customHeight="1">
      <c r="A143" s="13" t="s">
        <v>508</v>
      </c>
      <c r="B143" s="14" t="s">
        <v>131</v>
      </c>
      <c r="C143" s="14">
        <v>7.0</v>
      </c>
      <c r="D143" s="14">
        <v>7.0</v>
      </c>
      <c r="E143" s="14">
        <v>6.0</v>
      </c>
      <c r="F143" s="14">
        <v>5.0</v>
      </c>
      <c r="G143" s="14">
        <v>5.0</v>
      </c>
      <c r="H143" s="14">
        <v>5.0</v>
      </c>
      <c r="I143" s="28">
        <f>'DIFENSORI - GE'!$D143*'Pesi e Budget Iniziale'!$F$5+'DIFENSORI - GE'!$E143*'Pesi e Budget Iniziale'!$F$6+'Pesi e Budget Iniziale'!$F$7*'DIFENSORI - GE'!F143+'DIFENSORI - GE'!$G143*'Pesi e Budget Iniziale'!$F$8+'Pesi e Budget Iniziale'!$F$9*'DIFENSORI - GE'!$H143+vlookup(B143,SQUADRE!$A$2:$B$21,2,false)*'Pesi e Budget Iniziale'!$F$10+'Pesi e Budget Iniziale'!$F$11*vlookup(B143,'FATTORE CASA'!$A$2:$B$21,2,false)+vlookup(B143,ALLENATORE!$A$2:$B$21,2,false)*'Pesi e Budget Iniziale'!$F$12</f>
        <v>65.43649211</v>
      </c>
      <c r="J143" s="30">
        <f t="shared" si="3"/>
        <v>-9.256466035</v>
      </c>
      <c r="K143" s="30">
        <f t="shared" si="1"/>
        <v>1</v>
      </c>
      <c r="L143" s="28">
        <f>'DIFENSORI - GE'!$D143*'Pesi e Budget Iniziale'!$H$5+'DIFENSORI - GE'!$E143*'Pesi e Budget Iniziale'!$H$6+'Pesi e Budget Iniziale'!$H$7*'DIFENSORI - GE'!F143+'DIFENSORI - GE'!$G143*'Pesi e Budget Iniziale'!$H$8+'Pesi e Budget Iniziale'!$H$9*'DIFENSORI - GE'!$H143+vlookup(B143,SQUADRE!$A$2:$B$21,2,false)*'Pesi e Budget Iniziale'!$H$10+'Pesi e Budget Iniziale'!$H$11*vlookup(B143,'FATTORE CASA'!$A$2:$B$21,2,false)+vlookup(B143,ALLENATORE!$A$2:$B$21,2,false)*'Pesi e Budget Iniziale'!$H$12</f>
        <v>69.72649211</v>
      </c>
      <c r="M143" s="30">
        <f t="shared" si="4"/>
        <v>-3.288467398</v>
      </c>
      <c r="N143" s="30">
        <f t="shared" si="2"/>
        <v>1</v>
      </c>
      <c r="P143" s="21"/>
    </row>
    <row r="144" ht="12.75" customHeight="1">
      <c r="A144" s="13" t="s">
        <v>513</v>
      </c>
      <c r="B144" s="14" t="s">
        <v>131</v>
      </c>
      <c r="C144" s="14">
        <v>7.0</v>
      </c>
      <c r="D144" s="14">
        <v>7.0</v>
      </c>
      <c r="E144" s="14">
        <v>5.0</v>
      </c>
      <c r="F144" s="14">
        <v>4.0</v>
      </c>
      <c r="G144" s="14">
        <v>8.0</v>
      </c>
      <c r="H144" s="14">
        <v>5.0</v>
      </c>
      <c r="I144" s="28">
        <f>'DIFENSORI - GE'!$D144*'Pesi e Budget Iniziale'!$F$5+'DIFENSORI - GE'!$E144*'Pesi e Budget Iniziale'!$F$6+'Pesi e Budget Iniziale'!$F$7*'DIFENSORI - GE'!F144+'DIFENSORI - GE'!$G144*'Pesi e Budget Iniziale'!$F$8+'Pesi e Budget Iniziale'!$F$9*'DIFENSORI - GE'!$H144+vlookup(B144,SQUADRE!$A$2:$B$21,2,false)*'Pesi e Budget Iniziale'!$F$10+'Pesi e Budget Iniziale'!$F$11*vlookup(B144,'FATTORE CASA'!$A$2:$B$21,2,false)+vlookup(B144,ALLENATORE!$A$2:$B$21,2,false)*'Pesi e Budget Iniziale'!$F$12</f>
        <v>67.17511211</v>
      </c>
      <c r="J144" s="30">
        <f t="shared" si="3"/>
        <v>-7.128686544</v>
      </c>
      <c r="K144" s="30">
        <f t="shared" si="1"/>
        <v>1</v>
      </c>
      <c r="L144" s="28">
        <f>'DIFENSORI - GE'!$D144*'Pesi e Budget Iniziale'!$H$5+'DIFENSORI - GE'!$E144*'Pesi e Budget Iniziale'!$H$6+'Pesi e Budget Iniziale'!$H$7*'DIFENSORI - GE'!F144+'DIFENSORI - GE'!$G144*'Pesi e Budget Iniziale'!$H$8+'Pesi e Budget Iniziale'!$H$9*'DIFENSORI - GE'!$H144+vlookup(B144,SQUADRE!$A$2:$B$21,2,false)*'Pesi e Budget Iniziale'!$H$10+'Pesi e Budget Iniziale'!$H$11*vlookup(B144,'FATTORE CASA'!$A$2:$B$21,2,false)+vlookup(B144,ALLENATORE!$A$2:$B$21,2,false)*'Pesi e Budget Iniziale'!$H$12</f>
        <v>70.75011211</v>
      </c>
      <c r="M144" s="30">
        <f t="shared" si="4"/>
        <v>-2.260169588</v>
      </c>
      <c r="N144" s="30">
        <f t="shared" si="2"/>
        <v>1</v>
      </c>
      <c r="P144" s="21"/>
    </row>
    <row r="145" ht="12.75" customHeight="1">
      <c r="A145" s="13" t="s">
        <v>518</v>
      </c>
      <c r="B145" s="14" t="s">
        <v>108</v>
      </c>
      <c r="C145" s="14">
        <v>7.0</v>
      </c>
      <c r="D145" s="14">
        <v>6.0</v>
      </c>
      <c r="E145" s="14">
        <v>6.5</v>
      </c>
      <c r="F145" s="14">
        <v>4.5</v>
      </c>
      <c r="G145" s="14">
        <v>6.0</v>
      </c>
      <c r="H145" s="14">
        <v>5.0</v>
      </c>
      <c r="I145" s="28">
        <f>'DIFENSORI - GE'!$D145*'Pesi e Budget Iniziale'!$F$5+'DIFENSORI - GE'!$E145*'Pesi e Budget Iniziale'!$F$6+'Pesi e Budget Iniziale'!$F$7*'DIFENSORI - GE'!F145+'DIFENSORI - GE'!$G145*'Pesi e Budget Iniziale'!$F$8+'Pesi e Budget Iniziale'!$F$9*'DIFENSORI - GE'!$H145+vlookup(B145,SQUADRE!$A$2:$B$21,2,false)*'Pesi e Budget Iniziale'!$F$10+'Pesi e Budget Iniziale'!$F$11*vlookup(B145,'FATTORE CASA'!$A$2:$B$21,2,false)+vlookup(B145,ALLENATORE!$A$2:$B$21,2,false)*'Pesi e Budget Iniziale'!$F$12</f>
        <v>62.33249921</v>
      </c>
      <c r="J145" s="30">
        <f t="shared" si="3"/>
        <v>-13.05523312</v>
      </c>
      <c r="K145" s="30">
        <f t="shared" si="1"/>
        <v>1</v>
      </c>
      <c r="L145" s="28">
        <f>'DIFENSORI - GE'!$D145*'Pesi e Budget Iniziale'!$H$5+'DIFENSORI - GE'!$E145*'Pesi e Budget Iniziale'!$H$6+'Pesi e Budget Iniziale'!$H$7*'DIFENSORI - GE'!F145+'DIFENSORI - GE'!$G145*'Pesi e Budget Iniziale'!$H$8+'Pesi e Budget Iniziale'!$H$9*'DIFENSORI - GE'!$H145+vlookup(B145,SQUADRE!$A$2:$B$21,2,false)*'Pesi e Budget Iniziale'!$H$10+'Pesi e Budget Iniziale'!$H$11*vlookup(B145,'FATTORE CASA'!$A$2:$B$21,2,false)+vlookup(B145,ALLENATORE!$A$2:$B$21,2,false)*'Pesi e Budget Iniziale'!$H$12</f>
        <v>66.97999921</v>
      </c>
      <c r="M145" s="30">
        <f t="shared" si="4"/>
        <v>-6.047511405</v>
      </c>
      <c r="N145" s="30">
        <f t="shared" si="2"/>
        <v>1</v>
      </c>
      <c r="P145" s="21"/>
    </row>
    <row r="146" ht="12.75" customHeight="1">
      <c r="A146" s="13" t="s">
        <v>522</v>
      </c>
      <c r="B146" s="14" t="s">
        <v>99</v>
      </c>
      <c r="C146" s="14">
        <v>7.0</v>
      </c>
      <c r="D146" s="14">
        <v>7.0</v>
      </c>
      <c r="E146" s="14">
        <v>6.0</v>
      </c>
      <c r="F146" s="14">
        <v>5.0</v>
      </c>
      <c r="G146" s="14">
        <v>6.0</v>
      </c>
      <c r="H146" s="14">
        <v>6.0</v>
      </c>
      <c r="I146" s="28">
        <f>'DIFENSORI - GE'!$D146*'Pesi e Budget Iniziale'!$F$5+'DIFENSORI - GE'!$E146*'Pesi e Budget Iniziale'!$F$6+'Pesi e Budget Iniziale'!$F$7*'DIFENSORI - GE'!F146+'DIFENSORI - GE'!$G146*'Pesi e Budget Iniziale'!$F$8+'Pesi e Budget Iniziale'!$F$9*'DIFENSORI - GE'!$H146+vlookup(B146,SQUADRE!$A$2:$B$21,2,false)*'Pesi e Budget Iniziale'!$F$10+'Pesi e Budget Iniziale'!$F$11*vlookup(B146,'FATTORE CASA'!$A$2:$B$21,2,false)+vlookup(B146,ALLENATORE!$A$2:$B$21,2,false)*'Pesi e Budget Iniziale'!$F$12</f>
        <v>74.78789842</v>
      </c>
      <c r="J146" s="30">
        <f t="shared" si="3"/>
        <v>2.188088019</v>
      </c>
      <c r="K146" s="30">
        <f t="shared" si="1"/>
        <v>2.188088019</v>
      </c>
      <c r="L146" s="28">
        <f>'DIFENSORI - GE'!$D146*'Pesi e Budget Iniziale'!$H$5+'DIFENSORI - GE'!$E146*'Pesi e Budget Iniziale'!$H$6+'Pesi e Budget Iniziale'!$H$7*'DIFENSORI - GE'!F146+'DIFENSORI - GE'!$G146*'Pesi e Budget Iniziale'!$H$8+'Pesi e Budget Iniziale'!$H$9*'DIFENSORI - GE'!$H146+vlookup(B146,SQUADRE!$A$2:$B$21,2,false)*'Pesi e Budget Iniziale'!$H$10+'Pesi e Budget Iniziale'!$H$11*vlookup(B146,'FATTORE CASA'!$A$2:$B$21,2,false)+vlookup(B146,ALLENATORE!$A$2:$B$21,2,false)*'Pesi e Budget Iniziale'!$H$12</f>
        <v>79.07789842</v>
      </c>
      <c r="M146" s="30">
        <f t="shared" si="4"/>
        <v>6.105673622</v>
      </c>
      <c r="N146" s="30">
        <f t="shared" si="2"/>
        <v>6.105673622</v>
      </c>
      <c r="P146" s="21"/>
    </row>
    <row r="147" ht="12.75" customHeight="1">
      <c r="A147" s="13" t="s">
        <v>526</v>
      </c>
      <c r="B147" s="14" t="s">
        <v>103</v>
      </c>
      <c r="C147" s="14">
        <v>6.0</v>
      </c>
      <c r="D147" s="14">
        <v>5.0</v>
      </c>
      <c r="E147" s="14">
        <v>6.0</v>
      </c>
      <c r="F147" s="14">
        <v>4.5</v>
      </c>
      <c r="G147" s="14">
        <v>6.0</v>
      </c>
      <c r="H147" s="14">
        <v>4.0</v>
      </c>
      <c r="I147" s="28">
        <f>'DIFENSORI - GE'!$D147*'Pesi e Budget Iniziale'!$F$5+'DIFENSORI - GE'!$E147*'Pesi e Budget Iniziale'!$F$6+'Pesi e Budget Iniziale'!$F$7*'DIFENSORI - GE'!F147+'DIFENSORI - GE'!$G147*'Pesi e Budget Iniziale'!$F$8+'Pesi e Budget Iniziale'!$F$9*'DIFENSORI - GE'!$H147+vlookup(B147,SQUADRE!$A$2:$B$21,2,false)*'Pesi e Budget Iniziale'!$F$10+'Pesi e Budget Iniziale'!$F$11*vlookup(B147,'FATTORE CASA'!$A$2:$B$21,2,false)+vlookup(B147,ALLENATORE!$A$2:$B$21,2,false)*'Pesi e Budget Iniziale'!$F$12</f>
        <v>60.50743947</v>
      </c>
      <c r="J147" s="30">
        <f t="shared" si="3"/>
        <v>-15.28880036</v>
      </c>
      <c r="K147" s="30">
        <f t="shared" si="1"/>
        <v>1</v>
      </c>
      <c r="L147" s="28">
        <f>'DIFENSORI - GE'!$D147*'Pesi e Budget Iniziale'!$H$5+'DIFENSORI - GE'!$E147*'Pesi e Budget Iniziale'!$H$6+'Pesi e Budget Iniziale'!$H$7*'DIFENSORI - GE'!F147+'DIFENSORI - GE'!$G147*'Pesi e Budget Iniziale'!$H$8+'Pesi e Budget Iniziale'!$H$9*'DIFENSORI - GE'!$H147+vlookup(B147,SQUADRE!$A$2:$B$21,2,false)*'Pesi e Budget Iniziale'!$H$10+'Pesi e Budget Iniziale'!$H$11*vlookup(B147,'FATTORE CASA'!$A$2:$B$21,2,false)+vlookup(B147,ALLENATORE!$A$2:$B$21,2,false)*'Pesi e Budget Iniziale'!$H$12</f>
        <v>64.79743947</v>
      </c>
      <c r="M147" s="30">
        <f t="shared" si="4"/>
        <v>-8.240045155</v>
      </c>
      <c r="N147" s="30">
        <f t="shared" si="2"/>
        <v>1</v>
      </c>
      <c r="P147" s="21"/>
    </row>
    <row r="148" ht="12.75" customHeight="1">
      <c r="A148" s="13" t="s">
        <v>530</v>
      </c>
      <c r="B148" s="14" t="s">
        <v>48</v>
      </c>
      <c r="C148" s="14">
        <v>6.0</v>
      </c>
      <c r="D148" s="14">
        <v>3.0</v>
      </c>
      <c r="E148" s="14">
        <v>3.0</v>
      </c>
      <c r="F148" s="14">
        <v>6.0</v>
      </c>
      <c r="G148" s="14">
        <v>4.0</v>
      </c>
      <c r="H148" s="14">
        <v>3.0</v>
      </c>
      <c r="I148" s="28">
        <f>'DIFENSORI - GE'!$D148*'Pesi e Budget Iniziale'!$F$5+'DIFENSORI - GE'!$E148*'Pesi e Budget Iniziale'!$F$6+'Pesi e Budget Iniziale'!$F$7*'DIFENSORI - GE'!F148+'DIFENSORI - GE'!$G148*'Pesi e Budget Iniziale'!$F$8+'Pesi e Budget Iniziale'!$F$9*'DIFENSORI - GE'!$H148+vlookup(B148,SQUADRE!$A$2:$B$21,2,false)*'Pesi e Budget Iniziale'!$F$10+'Pesi e Budget Iniziale'!$F$11*vlookup(B148,'FATTORE CASA'!$A$2:$B$21,2,false)+vlookup(B148,ALLENATORE!$A$2:$B$21,2,false)*'Pesi e Budget Iniziale'!$F$12</f>
        <v>53.17950368</v>
      </c>
      <c r="J148" s="30">
        <f t="shared" si="3"/>
        <v>-24.25696562</v>
      </c>
      <c r="K148" s="30">
        <f t="shared" si="1"/>
        <v>1</v>
      </c>
      <c r="L148" s="28">
        <f>'DIFENSORI - GE'!$D148*'Pesi e Budget Iniziale'!$H$5+'DIFENSORI - GE'!$E148*'Pesi e Budget Iniziale'!$H$6+'Pesi e Budget Iniziale'!$H$7*'DIFENSORI - GE'!F148+'DIFENSORI - GE'!$G148*'Pesi e Budget Iniziale'!$H$8+'Pesi e Budget Iniziale'!$H$9*'DIFENSORI - GE'!$H148+vlookup(B148,SQUADRE!$A$2:$B$21,2,false)*'Pesi e Budget Iniziale'!$H$10+'Pesi e Budget Iniziale'!$H$11*vlookup(B148,'FATTORE CASA'!$A$2:$B$21,2,false)+vlookup(B148,ALLENATORE!$A$2:$B$21,2,false)*'Pesi e Budget Iniziale'!$H$12</f>
        <v>55.32450368</v>
      </c>
      <c r="M148" s="30">
        <f t="shared" si="4"/>
        <v>-17.75627102</v>
      </c>
      <c r="N148" s="30">
        <f t="shared" si="2"/>
        <v>1</v>
      </c>
      <c r="P148" s="21"/>
    </row>
    <row r="149" ht="12.75" customHeight="1">
      <c r="A149" s="13" t="s">
        <v>535</v>
      </c>
      <c r="B149" s="14" t="s">
        <v>93</v>
      </c>
      <c r="C149" s="14">
        <v>6.0</v>
      </c>
      <c r="D149" s="14">
        <v>5.0</v>
      </c>
      <c r="E149" s="14">
        <v>5.0</v>
      </c>
      <c r="F149" s="14">
        <v>5.0</v>
      </c>
      <c r="G149" s="14">
        <v>5.0</v>
      </c>
      <c r="H149" s="14">
        <v>5.0</v>
      </c>
      <c r="I149" s="28">
        <f>'DIFENSORI - GE'!$D149*'Pesi e Budget Iniziale'!$F$5+'DIFENSORI - GE'!$E149*'Pesi e Budget Iniziale'!$F$6+'Pesi e Budget Iniziale'!$F$7*'DIFENSORI - GE'!F149+'DIFENSORI - GE'!$G149*'Pesi e Budget Iniziale'!$F$8+'Pesi e Budget Iniziale'!$F$9*'DIFENSORI - GE'!$H149+vlookup(B149,SQUADRE!$A$2:$B$21,2,false)*'Pesi e Budget Iniziale'!$F$10+'Pesi e Budget Iniziale'!$F$11*vlookup(B149,'FATTORE CASA'!$A$2:$B$21,2,false)+vlookup(B149,ALLENATORE!$A$2:$B$21,2,false)*'Pesi e Budget Iniziale'!$F$12</f>
        <v>63.02721579</v>
      </c>
      <c r="J149" s="30">
        <f t="shared" si="3"/>
        <v>-12.20501646</v>
      </c>
      <c r="K149" s="30">
        <f t="shared" si="1"/>
        <v>1</v>
      </c>
      <c r="L149" s="28">
        <f>'DIFENSORI - GE'!$D149*'Pesi e Budget Iniziale'!$H$5+'DIFENSORI - GE'!$E149*'Pesi e Budget Iniziale'!$H$6+'Pesi e Budget Iniziale'!$H$7*'DIFENSORI - GE'!F149+'DIFENSORI - GE'!$G149*'Pesi e Budget Iniziale'!$H$8+'Pesi e Budget Iniziale'!$H$9*'DIFENSORI - GE'!$H149+vlookup(B149,SQUADRE!$A$2:$B$21,2,false)*'Pesi e Budget Iniziale'!$H$10+'Pesi e Budget Iniziale'!$H$11*vlookup(B149,'FATTORE CASA'!$A$2:$B$21,2,false)+vlookup(B149,ALLENATORE!$A$2:$B$21,2,false)*'Pesi e Budget Iniziale'!$H$12</f>
        <v>66.60221579</v>
      </c>
      <c r="M149" s="30">
        <f t="shared" si="4"/>
        <v>-6.427021247</v>
      </c>
      <c r="N149" s="30">
        <f t="shared" si="2"/>
        <v>1</v>
      </c>
      <c r="P149" s="21"/>
    </row>
    <row r="150" ht="12.75" customHeight="1">
      <c r="A150" s="13" t="s">
        <v>539</v>
      </c>
      <c r="B150" s="14" t="s">
        <v>93</v>
      </c>
      <c r="C150" s="14">
        <v>6.0</v>
      </c>
      <c r="D150" s="14">
        <v>5.0</v>
      </c>
      <c r="E150" s="14">
        <v>5.0</v>
      </c>
      <c r="F150" s="14">
        <v>5.0</v>
      </c>
      <c r="G150" s="14">
        <v>5.0</v>
      </c>
      <c r="H150" s="14">
        <v>5.0</v>
      </c>
      <c r="I150" s="28">
        <f>'DIFENSORI - GE'!$D150*'Pesi e Budget Iniziale'!$F$5+'DIFENSORI - GE'!$E150*'Pesi e Budget Iniziale'!$F$6+'Pesi e Budget Iniziale'!$F$7*'DIFENSORI - GE'!F150+'DIFENSORI - GE'!$G150*'Pesi e Budget Iniziale'!$F$8+'Pesi e Budget Iniziale'!$F$9*'DIFENSORI - GE'!$H150+vlookup(B150,SQUADRE!$A$2:$B$21,2,false)*'Pesi e Budget Iniziale'!$F$10+'Pesi e Budget Iniziale'!$F$11*vlookup(B150,'FATTORE CASA'!$A$2:$B$21,2,false)+vlookup(B150,ALLENATORE!$A$2:$B$21,2,false)*'Pesi e Budget Iniziale'!$F$12</f>
        <v>63.02721579</v>
      </c>
      <c r="J150" s="30">
        <f t="shared" si="3"/>
        <v>-12.20501646</v>
      </c>
      <c r="K150" s="30">
        <f t="shared" si="1"/>
        <v>1</v>
      </c>
      <c r="L150" s="28">
        <f>'DIFENSORI - GE'!$D150*'Pesi e Budget Iniziale'!$H$5+'DIFENSORI - GE'!$E150*'Pesi e Budget Iniziale'!$H$6+'Pesi e Budget Iniziale'!$H$7*'DIFENSORI - GE'!F150+'DIFENSORI - GE'!$G150*'Pesi e Budget Iniziale'!$H$8+'Pesi e Budget Iniziale'!$H$9*'DIFENSORI - GE'!$H150+vlookup(B150,SQUADRE!$A$2:$B$21,2,false)*'Pesi e Budget Iniziale'!$H$10+'Pesi e Budget Iniziale'!$H$11*vlookup(B150,'FATTORE CASA'!$A$2:$B$21,2,false)+vlookup(B150,ALLENATORE!$A$2:$B$21,2,false)*'Pesi e Budget Iniziale'!$H$12</f>
        <v>66.60221579</v>
      </c>
      <c r="M150" s="30">
        <f t="shared" si="4"/>
        <v>-6.427021247</v>
      </c>
      <c r="N150" s="30">
        <f t="shared" si="2"/>
        <v>1</v>
      </c>
      <c r="P150" s="21"/>
    </row>
    <row r="151" ht="12.75" customHeight="1">
      <c r="A151" s="13" t="s">
        <v>543</v>
      </c>
      <c r="B151" s="14" t="s">
        <v>115</v>
      </c>
      <c r="C151" s="14">
        <v>7.0</v>
      </c>
      <c r="D151" s="14">
        <v>7.0</v>
      </c>
      <c r="E151" s="14">
        <v>7.0</v>
      </c>
      <c r="F151" s="14">
        <v>4.0</v>
      </c>
      <c r="G151" s="14">
        <v>5.0</v>
      </c>
      <c r="H151" s="14">
        <v>7.0</v>
      </c>
      <c r="I151" s="28">
        <f>'DIFENSORI - GE'!$D151*'Pesi e Budget Iniziale'!$F$5+'DIFENSORI - GE'!$E151*'Pesi e Budget Iniziale'!$F$6+'Pesi e Budget Iniziale'!$F$7*'DIFENSORI - GE'!F151+'DIFENSORI - GE'!$G151*'Pesi e Budget Iniziale'!$F$8+'Pesi e Budget Iniziale'!$F$9*'DIFENSORI - GE'!$H151+vlookup(B151,SQUADRE!$A$2:$B$21,2,false)*'Pesi e Budget Iniziale'!$F$10+'Pesi e Budget Iniziale'!$F$11*vlookup(B151,'FATTORE CASA'!$A$2:$B$21,2,false)+vlookup(B151,ALLENATORE!$A$2:$B$21,2,false)*'Pesi e Budget Iniziale'!$F$12</f>
        <v>72.03056421</v>
      </c>
      <c r="J151" s="30">
        <f t="shared" si="3"/>
        <v>-1.186426931</v>
      </c>
      <c r="K151" s="30">
        <f t="shared" si="1"/>
        <v>1</v>
      </c>
      <c r="L151" s="28">
        <f>'DIFENSORI - GE'!$D151*'Pesi e Budget Iniziale'!$H$5+'DIFENSORI - GE'!$E151*'Pesi e Budget Iniziale'!$H$6+'Pesi e Budget Iniziale'!$H$7*'DIFENSORI - GE'!F151+'DIFENSORI - GE'!$G151*'Pesi e Budget Iniziale'!$H$8+'Pesi e Budget Iniziale'!$H$9*'DIFENSORI - GE'!$H151+vlookup(B151,SQUADRE!$A$2:$B$21,2,false)*'Pesi e Budget Iniziale'!$H$10+'Pesi e Budget Iniziale'!$H$11*vlookup(B151,'FATTORE CASA'!$A$2:$B$21,2,false)+vlookup(B151,ALLENATORE!$A$2:$B$21,2,false)*'Pesi e Budget Iniziale'!$H$12</f>
        <v>77.03556421</v>
      </c>
      <c r="M151" s="30">
        <f t="shared" si="4"/>
        <v>4.054006211</v>
      </c>
      <c r="N151" s="30">
        <f t="shared" si="2"/>
        <v>4.054006211</v>
      </c>
      <c r="P151" s="21"/>
    </row>
    <row r="152" ht="12.75" customHeight="1">
      <c r="A152" s="13" t="s">
        <v>547</v>
      </c>
      <c r="B152" s="14" t="s">
        <v>147</v>
      </c>
      <c r="C152" s="14">
        <v>8.0</v>
      </c>
      <c r="D152" s="14">
        <v>4.0</v>
      </c>
      <c r="E152" s="14">
        <v>6.0</v>
      </c>
      <c r="F152" s="14">
        <v>5.0</v>
      </c>
      <c r="G152" s="14">
        <v>5.0</v>
      </c>
      <c r="H152" s="14">
        <v>5.0</v>
      </c>
      <c r="I152" s="28">
        <f>'DIFENSORI - GE'!$D152*'Pesi e Budget Iniziale'!$F$5+'DIFENSORI - GE'!$E152*'Pesi e Budget Iniziale'!$F$6+'Pesi e Budget Iniziale'!$F$7*'DIFENSORI - GE'!F152+'DIFENSORI - GE'!$G152*'Pesi e Budget Iniziale'!$F$8+'Pesi e Budget Iniziale'!$F$9*'DIFENSORI - GE'!$H152+vlookup(B152,SQUADRE!$A$2:$B$21,2,false)*'Pesi e Budget Iniziale'!$F$10+'Pesi e Budget Iniziale'!$F$11*vlookup(B152,'FATTORE CASA'!$A$2:$B$21,2,false)+vlookup(B152,ALLENATORE!$A$2:$B$21,2,false)*'Pesi e Budget Iniziale'!$F$12</f>
        <v>60.69645263</v>
      </c>
      <c r="J152" s="30">
        <f t="shared" si="3"/>
        <v>-15.05747993</v>
      </c>
      <c r="K152" s="30">
        <f t="shared" si="1"/>
        <v>1</v>
      </c>
      <c r="L152" s="28">
        <f>'DIFENSORI - GE'!$D152*'Pesi e Budget Iniziale'!$H$5+'DIFENSORI - GE'!$E152*'Pesi e Budget Iniziale'!$H$6+'Pesi e Budget Iniziale'!$H$7*'DIFENSORI - GE'!F152+'DIFENSORI - GE'!$G152*'Pesi e Budget Iniziale'!$H$8+'Pesi e Budget Iniziale'!$H$9*'DIFENSORI - GE'!$H152+vlookup(B152,SQUADRE!$A$2:$B$21,2,false)*'Pesi e Budget Iniziale'!$H$10+'Pesi e Budget Iniziale'!$H$11*vlookup(B152,'FATTORE CASA'!$A$2:$B$21,2,false)+vlookup(B152,ALLENATORE!$A$2:$B$21,2,false)*'Pesi e Budget Iniziale'!$H$12</f>
        <v>64.98645263</v>
      </c>
      <c r="M152" s="30">
        <f t="shared" si="4"/>
        <v>-8.050168231</v>
      </c>
      <c r="N152" s="30">
        <f t="shared" si="2"/>
        <v>1</v>
      </c>
      <c r="P152" s="21"/>
    </row>
    <row r="153" ht="12.75" customHeight="1">
      <c r="A153" s="13" t="s">
        <v>551</v>
      </c>
      <c r="B153" s="14" t="s">
        <v>122</v>
      </c>
      <c r="C153" s="14">
        <v>8.0</v>
      </c>
      <c r="D153" s="14">
        <v>5.0</v>
      </c>
      <c r="E153" s="14">
        <v>6.0</v>
      </c>
      <c r="F153" s="14">
        <v>4.0</v>
      </c>
      <c r="G153" s="14">
        <v>5.5</v>
      </c>
      <c r="H153" s="14">
        <v>4.5</v>
      </c>
      <c r="I153" s="28">
        <f>'DIFENSORI - GE'!$D153*'Pesi e Budget Iniziale'!$F$5+'DIFENSORI - GE'!$E153*'Pesi e Budget Iniziale'!$F$6+'Pesi e Budget Iniziale'!$F$7*'DIFENSORI - GE'!F153+'DIFENSORI - GE'!$G153*'Pesi e Budget Iniziale'!$F$8+'Pesi e Budget Iniziale'!$F$9*'DIFENSORI - GE'!$H153+vlookup(B153,SQUADRE!$A$2:$B$21,2,false)*'Pesi e Budget Iniziale'!$F$10+'Pesi e Budget Iniziale'!$F$11*vlookup(B153,'FATTORE CASA'!$A$2:$B$21,2,false)+vlookup(B153,ALLENATORE!$A$2:$B$21,2,false)*'Pesi e Budget Iniziale'!$F$12</f>
        <v>60.65721316</v>
      </c>
      <c r="J153" s="30">
        <f t="shared" si="3"/>
        <v>-15.10550247</v>
      </c>
      <c r="K153" s="30">
        <f t="shared" si="1"/>
        <v>1</v>
      </c>
      <c r="L153" s="28">
        <f>'DIFENSORI - GE'!$D153*'Pesi e Budget Iniziale'!$H$5+'DIFENSORI - GE'!$E153*'Pesi e Budget Iniziale'!$H$6+'Pesi e Budget Iniziale'!$H$7*'DIFENSORI - GE'!F153+'DIFENSORI - GE'!$G153*'Pesi e Budget Iniziale'!$H$8+'Pesi e Budget Iniziale'!$H$9*'DIFENSORI - GE'!$H153+vlookup(B153,SQUADRE!$A$2:$B$21,2,false)*'Pesi e Budget Iniziale'!$H$10+'Pesi e Budget Iniziale'!$H$11*vlookup(B153,'FATTORE CASA'!$A$2:$B$21,2,false)+vlookup(B153,ALLENATORE!$A$2:$B$21,2,false)*'Pesi e Budget Iniziale'!$H$12</f>
        <v>64.94721316</v>
      </c>
      <c r="M153" s="30">
        <f t="shared" si="4"/>
        <v>-8.089587024</v>
      </c>
      <c r="N153" s="30">
        <f t="shared" si="2"/>
        <v>1</v>
      </c>
      <c r="P153" s="21"/>
    </row>
    <row r="154" ht="12.75" customHeight="1">
      <c r="A154" s="13" t="s">
        <v>555</v>
      </c>
      <c r="B154" s="14" t="s">
        <v>125</v>
      </c>
      <c r="C154" s="14">
        <v>8.0</v>
      </c>
      <c r="D154" s="14">
        <v>5.0</v>
      </c>
      <c r="E154" s="14">
        <v>6.0</v>
      </c>
      <c r="F154" s="14">
        <v>5.0</v>
      </c>
      <c r="G154" s="14">
        <v>5.0</v>
      </c>
      <c r="H154" s="14">
        <v>4.0</v>
      </c>
      <c r="I154" s="28">
        <f>'DIFENSORI - GE'!$D154*'Pesi e Budget Iniziale'!$F$5+'DIFENSORI - GE'!$E154*'Pesi e Budget Iniziale'!$F$6+'Pesi e Budget Iniziale'!$F$7*'DIFENSORI - GE'!F154+'DIFENSORI - GE'!$G154*'Pesi e Budget Iniziale'!$F$8+'Pesi e Budget Iniziale'!$F$9*'DIFENSORI - GE'!$H154+vlookup(B154,SQUADRE!$A$2:$B$21,2,false)*'Pesi e Budget Iniziale'!$F$10+'Pesi e Budget Iniziale'!$F$11*vlookup(B154,'FATTORE CASA'!$A$2:$B$21,2,false)+vlookup(B154,ALLENATORE!$A$2:$B$21,2,false)*'Pesi e Budget Iniziale'!$F$12</f>
        <v>59.66807053</v>
      </c>
      <c r="J154" s="30">
        <f t="shared" si="3"/>
        <v>-16.31604727</v>
      </c>
      <c r="K154" s="30">
        <f t="shared" si="1"/>
        <v>1</v>
      </c>
      <c r="L154" s="28">
        <f>'DIFENSORI - GE'!$D154*'Pesi e Budget Iniziale'!$H$5+'DIFENSORI - GE'!$E154*'Pesi e Budget Iniziale'!$H$6+'Pesi e Budget Iniziale'!$H$7*'DIFENSORI - GE'!F154+'DIFENSORI - GE'!$G154*'Pesi e Budget Iniziale'!$H$8+'Pesi e Budget Iniziale'!$H$9*'DIFENSORI - GE'!$H154+vlookup(B154,SQUADRE!$A$2:$B$21,2,false)*'Pesi e Budget Iniziale'!$H$10+'Pesi e Budget Iniziale'!$H$11*vlookup(B154,'FATTORE CASA'!$A$2:$B$21,2,false)+vlookup(B154,ALLENATORE!$A$2:$B$21,2,false)*'Pesi e Budget Iniziale'!$H$12</f>
        <v>63.95807053</v>
      </c>
      <c r="M154" s="30">
        <f t="shared" si="4"/>
        <v>-9.083249908</v>
      </c>
      <c r="N154" s="30">
        <f t="shared" si="2"/>
        <v>1</v>
      </c>
      <c r="P154" s="21"/>
    </row>
    <row r="155" ht="12.75" customHeight="1">
      <c r="A155" s="13" t="s">
        <v>559</v>
      </c>
      <c r="B155" s="14" t="s">
        <v>115</v>
      </c>
      <c r="C155" s="14">
        <v>8.0</v>
      </c>
      <c r="D155" s="14">
        <v>5.0</v>
      </c>
      <c r="E155" s="14">
        <v>6.0</v>
      </c>
      <c r="F155" s="14">
        <v>6.0</v>
      </c>
      <c r="G155" s="14">
        <v>7.5</v>
      </c>
      <c r="H155" s="14">
        <v>4.5</v>
      </c>
      <c r="I155" s="28">
        <f>'DIFENSORI - GE'!$D155*'Pesi e Budget Iniziale'!$F$5+'DIFENSORI - GE'!$E155*'Pesi e Budget Iniziale'!$F$6+'Pesi e Budget Iniziale'!$F$7*'DIFENSORI - GE'!F155+'DIFENSORI - GE'!$G155*'Pesi e Budget Iniziale'!$F$8+'Pesi e Budget Iniziale'!$F$9*'DIFENSORI - GE'!$H155+vlookup(B155,SQUADRE!$A$2:$B$21,2,false)*'Pesi e Budget Iniziale'!$F$10+'Pesi e Budget Iniziale'!$F$11*vlookup(B155,'FATTORE CASA'!$A$2:$B$21,2,false)+vlookup(B155,ALLENATORE!$A$2:$B$21,2,false)*'Pesi e Budget Iniziale'!$F$12</f>
        <v>69.96681421</v>
      </c>
      <c r="J155" s="30">
        <f t="shared" si="3"/>
        <v>-3.712111051</v>
      </c>
      <c r="K155" s="30">
        <f t="shared" si="1"/>
        <v>1</v>
      </c>
      <c r="L155" s="28">
        <f>'DIFENSORI - GE'!$D155*'Pesi e Budget Iniziale'!$H$5+'DIFENSORI - GE'!$E155*'Pesi e Budget Iniziale'!$H$6+'Pesi e Budget Iniziale'!$H$7*'DIFENSORI - GE'!F155+'DIFENSORI - GE'!$G155*'Pesi e Budget Iniziale'!$H$8+'Pesi e Budget Iniziale'!$H$9*'DIFENSORI - GE'!$H155+vlookup(B155,SQUADRE!$A$2:$B$21,2,false)*'Pesi e Budget Iniziale'!$H$10+'Pesi e Budget Iniziale'!$H$11*vlookup(B155,'FATTORE CASA'!$A$2:$B$21,2,false)+vlookup(B155,ALLENATORE!$A$2:$B$21,2,false)*'Pesi e Budget Iniziale'!$H$12</f>
        <v>74.25681421</v>
      </c>
      <c r="M155" s="30">
        <f t="shared" si="4"/>
        <v>1.262557687</v>
      </c>
      <c r="N155" s="30">
        <f t="shared" si="2"/>
        <v>1.262557687</v>
      </c>
      <c r="P155" s="21"/>
    </row>
    <row r="156" ht="12.75" customHeight="1">
      <c r="A156" s="13" t="s">
        <v>564</v>
      </c>
      <c r="B156" s="14" t="s">
        <v>103</v>
      </c>
      <c r="C156" s="14">
        <v>5.0</v>
      </c>
      <c r="D156" s="14">
        <v>5.0</v>
      </c>
      <c r="E156" s="14">
        <v>4.0</v>
      </c>
      <c r="F156" s="14">
        <v>5.5</v>
      </c>
      <c r="G156" s="14">
        <v>5.5</v>
      </c>
      <c r="H156" s="14">
        <v>4.0</v>
      </c>
      <c r="I156" s="28">
        <f>'DIFENSORI - GE'!$D156*'Pesi e Budget Iniziale'!$F$5+'DIFENSORI - GE'!$E156*'Pesi e Budget Iniziale'!$F$6+'Pesi e Budget Iniziale'!$F$7*'DIFENSORI - GE'!F156+'DIFENSORI - GE'!$G156*'Pesi e Budget Iniziale'!$F$8+'Pesi e Budget Iniziale'!$F$9*'DIFENSORI - GE'!$H156+vlookup(B156,SQUADRE!$A$2:$B$21,2,false)*'Pesi e Budget Iniziale'!$F$10+'Pesi e Budget Iniziale'!$F$11*vlookup(B156,'FATTORE CASA'!$A$2:$B$21,2,false)+vlookup(B156,ALLENATORE!$A$2:$B$21,2,false)*'Pesi e Budget Iniziale'!$F$12</f>
        <v>57.59329447</v>
      </c>
      <c r="J156" s="30">
        <f t="shared" si="3"/>
        <v>-18.85522543</v>
      </c>
      <c r="K156" s="30">
        <f t="shared" si="1"/>
        <v>1</v>
      </c>
      <c r="L156" s="28">
        <f>'DIFENSORI - GE'!$D156*'Pesi e Budget Iniziale'!$H$5+'DIFENSORI - GE'!$E156*'Pesi e Budget Iniziale'!$H$6+'Pesi e Budget Iniziale'!$H$7*'DIFENSORI - GE'!F156+'DIFENSORI - GE'!$G156*'Pesi e Budget Iniziale'!$H$8+'Pesi e Budget Iniziale'!$H$9*'DIFENSORI - GE'!$H156+vlookup(B156,SQUADRE!$A$2:$B$21,2,false)*'Pesi e Budget Iniziale'!$H$10+'Pesi e Budget Iniziale'!$H$11*vlookup(B156,'FATTORE CASA'!$A$2:$B$21,2,false)+vlookup(B156,ALLENATORE!$A$2:$B$21,2,false)*'Pesi e Budget Iniziale'!$H$12</f>
        <v>60.45329447</v>
      </c>
      <c r="M156" s="30">
        <f t="shared" si="4"/>
        <v>-12.60404233</v>
      </c>
      <c r="N156" s="30">
        <f t="shared" si="2"/>
        <v>1</v>
      </c>
      <c r="P156" s="21"/>
    </row>
    <row r="157" ht="12.75" customHeight="1">
      <c r="A157" s="13" t="s">
        <v>566</v>
      </c>
      <c r="B157" s="14" t="s">
        <v>115</v>
      </c>
      <c r="C157" s="14">
        <v>8.0</v>
      </c>
      <c r="D157" s="14">
        <v>7.0</v>
      </c>
      <c r="E157" s="14">
        <v>5.5</v>
      </c>
      <c r="F157" s="14">
        <v>4.0</v>
      </c>
      <c r="G157" s="14">
        <v>5.5</v>
      </c>
      <c r="H157" s="14">
        <v>6.5</v>
      </c>
      <c r="I157" s="28">
        <f>'DIFENSORI - GE'!$D157*'Pesi e Budget Iniziale'!$F$5+'DIFENSORI - GE'!$E157*'Pesi e Budget Iniziale'!$F$6+'Pesi e Budget Iniziale'!$F$7*'DIFENSORI - GE'!F157+'DIFENSORI - GE'!$G157*'Pesi e Budget Iniziale'!$F$8+'Pesi e Budget Iniziale'!$F$9*'DIFENSORI - GE'!$H157+vlookup(B157,SQUADRE!$A$2:$B$21,2,false)*'Pesi e Budget Iniziale'!$F$10+'Pesi e Budget Iniziale'!$F$11*vlookup(B157,'FATTORE CASA'!$A$2:$B$21,2,false)+vlookup(B157,ALLENATORE!$A$2:$B$21,2,false)*'Pesi e Budget Iniziale'!$F$12</f>
        <v>69.27618921</v>
      </c>
      <c r="J157" s="30">
        <f t="shared" si="3"/>
        <v>-4.557320303</v>
      </c>
      <c r="K157" s="30">
        <f t="shared" si="1"/>
        <v>1</v>
      </c>
      <c r="L157" s="28">
        <f>'DIFENSORI - GE'!$D157*'Pesi e Budget Iniziale'!$H$5+'DIFENSORI - GE'!$E157*'Pesi e Budget Iniziale'!$H$6+'Pesi e Budget Iniziale'!$H$7*'DIFENSORI - GE'!F157+'DIFENSORI - GE'!$G157*'Pesi e Budget Iniziale'!$H$8+'Pesi e Budget Iniziale'!$H$9*'DIFENSORI - GE'!$H157+vlookup(B157,SQUADRE!$A$2:$B$21,2,false)*'Pesi e Budget Iniziale'!$H$10+'Pesi e Budget Iniziale'!$H$11*vlookup(B157,'FATTORE CASA'!$A$2:$B$21,2,false)+vlookup(B157,ALLENATORE!$A$2:$B$21,2,false)*'Pesi e Budget Iniziale'!$H$12</f>
        <v>73.20868921</v>
      </c>
      <c r="M157" s="30">
        <f t="shared" si="4"/>
        <v>0.2096428929</v>
      </c>
      <c r="N157" s="30">
        <f t="shared" si="2"/>
        <v>0.2096428929</v>
      </c>
      <c r="P157" s="21"/>
    </row>
    <row r="158" ht="12.75" customHeight="1">
      <c r="A158" s="13" t="s">
        <v>568</v>
      </c>
      <c r="B158" s="14" t="s">
        <v>122</v>
      </c>
      <c r="C158" s="14">
        <v>5.0</v>
      </c>
      <c r="D158" s="14">
        <v>5.0</v>
      </c>
      <c r="E158" s="14">
        <v>5.0</v>
      </c>
      <c r="F158" s="14">
        <v>4.0</v>
      </c>
      <c r="G158" s="14">
        <v>5.5</v>
      </c>
      <c r="H158" s="14">
        <v>4.0</v>
      </c>
      <c r="I158" s="28">
        <f>'DIFENSORI - GE'!$D158*'Pesi e Budget Iniziale'!$F$5+'DIFENSORI - GE'!$E158*'Pesi e Budget Iniziale'!$F$6+'Pesi e Budget Iniziale'!$F$7*'DIFENSORI - GE'!F158+'DIFENSORI - GE'!$G158*'Pesi e Budget Iniziale'!$F$8+'Pesi e Budget Iniziale'!$F$9*'DIFENSORI - GE'!$H158+vlookup(B158,SQUADRE!$A$2:$B$21,2,false)*'Pesi e Budget Iniziale'!$F$10+'Pesi e Budget Iniziale'!$F$11*vlookup(B158,'FATTORE CASA'!$A$2:$B$21,2,false)+vlookup(B158,ALLENATORE!$A$2:$B$21,2,false)*'Pesi e Budget Iniziale'!$F$12</f>
        <v>57.95431816</v>
      </c>
      <c r="J158" s="30">
        <f t="shared" si="3"/>
        <v>-18.41339295</v>
      </c>
      <c r="K158" s="30">
        <f t="shared" si="1"/>
        <v>1</v>
      </c>
      <c r="L158" s="28">
        <f>'DIFENSORI - GE'!$D158*'Pesi e Budget Iniziale'!$H$5+'DIFENSORI - GE'!$E158*'Pesi e Budget Iniziale'!$H$6+'Pesi e Budget Iniziale'!$H$7*'DIFENSORI - GE'!F158+'DIFENSORI - GE'!$G158*'Pesi e Budget Iniziale'!$H$8+'Pesi e Budget Iniziale'!$H$9*'DIFENSORI - GE'!$H158+vlookup(B158,SQUADRE!$A$2:$B$21,2,false)*'Pesi e Budget Iniziale'!$H$10+'Pesi e Budget Iniziale'!$H$11*vlookup(B158,'FATTORE CASA'!$A$2:$B$21,2,false)+vlookup(B158,ALLENATORE!$A$2:$B$21,2,false)*'Pesi e Budget Iniziale'!$H$12</f>
        <v>61.52931816</v>
      </c>
      <c r="M158" s="30">
        <f t="shared" si="4"/>
        <v>-11.52310136</v>
      </c>
      <c r="N158" s="30">
        <f t="shared" si="2"/>
        <v>1</v>
      </c>
      <c r="P158" s="21"/>
    </row>
    <row r="159" ht="12.75" customHeight="1">
      <c r="A159" s="13" t="s">
        <v>570</v>
      </c>
      <c r="B159" s="14" t="s">
        <v>108</v>
      </c>
      <c r="C159" s="14">
        <v>6.0</v>
      </c>
      <c r="D159" s="14">
        <v>5.0</v>
      </c>
      <c r="E159" s="14">
        <v>6.0</v>
      </c>
      <c r="F159" s="14">
        <v>5.0</v>
      </c>
      <c r="G159" s="14">
        <v>6.5</v>
      </c>
      <c r="H159" s="14">
        <v>3.0</v>
      </c>
      <c r="I159" s="28">
        <f>'DIFENSORI - GE'!$D159*'Pesi e Budget Iniziale'!$F$5+'DIFENSORI - GE'!$E159*'Pesi e Budget Iniziale'!$F$6+'Pesi e Budget Iniziale'!$F$7*'DIFENSORI - GE'!F159+'DIFENSORI - GE'!$G159*'Pesi e Budget Iniziale'!$F$8+'Pesi e Budget Iniziale'!$F$9*'DIFENSORI - GE'!$H159+vlookup(B159,SQUADRE!$A$2:$B$21,2,false)*'Pesi e Budget Iniziale'!$F$10+'Pesi e Budget Iniziale'!$F$11*vlookup(B159,'FATTORE CASA'!$A$2:$B$21,2,false)+vlookup(B159,ALLENATORE!$A$2:$B$21,2,false)*'Pesi e Budget Iniziale'!$F$12</f>
        <v>57.88818921</v>
      </c>
      <c r="J159" s="30">
        <f t="shared" si="3"/>
        <v>-18.4943237</v>
      </c>
      <c r="K159" s="30">
        <f t="shared" si="1"/>
        <v>1</v>
      </c>
      <c r="L159" s="28">
        <f>'DIFENSORI - GE'!$D159*'Pesi e Budget Iniziale'!$H$5+'DIFENSORI - GE'!$E159*'Pesi e Budget Iniziale'!$H$6+'Pesi e Budget Iniziale'!$H$7*'DIFENSORI - GE'!F159+'DIFENSORI - GE'!$G159*'Pesi e Budget Iniziale'!$H$8+'Pesi e Budget Iniziale'!$H$9*'DIFENSORI - GE'!$H159+vlookup(B159,SQUADRE!$A$2:$B$21,2,false)*'Pesi e Budget Iniziale'!$H$10+'Pesi e Budget Iniziale'!$H$11*vlookup(B159,'FATTORE CASA'!$A$2:$B$21,2,false)+vlookup(B159,ALLENATORE!$A$2:$B$21,2,false)*'Pesi e Budget Iniziale'!$H$12</f>
        <v>62.17818921</v>
      </c>
      <c r="M159" s="30">
        <f t="shared" si="4"/>
        <v>-10.87126505</v>
      </c>
      <c r="N159" s="30">
        <f t="shared" si="2"/>
        <v>1</v>
      </c>
      <c r="P159" s="21"/>
    </row>
    <row r="160" ht="12.75" customHeight="1">
      <c r="A160" s="13" t="s">
        <v>572</v>
      </c>
      <c r="B160" s="14" t="s">
        <v>99</v>
      </c>
      <c r="C160" s="14">
        <v>7.0</v>
      </c>
      <c r="D160" s="14">
        <v>8.0</v>
      </c>
      <c r="E160" s="14">
        <v>4.0</v>
      </c>
      <c r="F160" s="14">
        <v>5.0</v>
      </c>
      <c r="G160" s="14">
        <v>4.0</v>
      </c>
      <c r="H160" s="14">
        <v>4.5</v>
      </c>
      <c r="I160" s="28">
        <f>'DIFENSORI - GE'!$D160*'Pesi e Budget Iniziale'!$F$5+'DIFENSORI - GE'!$E160*'Pesi e Budget Iniziale'!$F$6+'Pesi e Budget Iniziale'!$F$7*'DIFENSORI - GE'!F160+'DIFENSORI - GE'!$G160*'Pesi e Budget Iniziale'!$F$8+'Pesi e Budget Iniziale'!$F$9*'DIFENSORI - GE'!$H160+vlookup(B160,SQUADRE!$A$2:$B$21,2,false)*'Pesi e Budget Iniziale'!$F$10+'Pesi e Budget Iniziale'!$F$11*vlookup(B160,'FATTORE CASA'!$A$2:$B$21,2,false)+vlookup(B160,ALLENATORE!$A$2:$B$21,2,false)*'Pesi e Budget Iniziale'!$F$12</f>
        <v>66.78763342</v>
      </c>
      <c r="J160" s="30">
        <f t="shared" si="3"/>
        <v>-7.602895513</v>
      </c>
      <c r="K160" s="30">
        <f t="shared" si="1"/>
        <v>1</v>
      </c>
      <c r="L160" s="28">
        <f>'DIFENSORI - GE'!$D160*'Pesi e Budget Iniziale'!$H$5+'DIFENSORI - GE'!$E160*'Pesi e Budget Iniziale'!$H$6+'Pesi e Budget Iniziale'!$H$7*'DIFENSORI - GE'!F160+'DIFENSORI - GE'!$G160*'Pesi e Budget Iniziale'!$H$8+'Pesi e Budget Iniziale'!$H$9*'DIFENSORI - GE'!$H160+vlookup(B160,SQUADRE!$A$2:$B$21,2,false)*'Pesi e Budget Iniziale'!$H$10+'Pesi e Budget Iniziale'!$H$11*vlookup(B160,'FATTORE CASA'!$A$2:$B$21,2,false)+vlookup(B160,ALLENATORE!$A$2:$B$21,2,false)*'Pesi e Budget Iniziale'!$H$12</f>
        <v>69.64763342</v>
      </c>
      <c r="M160" s="30">
        <f t="shared" si="4"/>
        <v>-3.367686456</v>
      </c>
      <c r="N160" s="30">
        <f t="shared" si="2"/>
        <v>1</v>
      </c>
      <c r="P160" s="21"/>
    </row>
    <row r="161" ht="12.75" customHeight="1">
      <c r="A161" s="13" t="s">
        <v>574</v>
      </c>
      <c r="B161" s="14" t="s">
        <v>147</v>
      </c>
      <c r="C161" s="14">
        <v>7.0</v>
      </c>
      <c r="D161" s="14">
        <v>4.0</v>
      </c>
      <c r="E161" s="14">
        <v>5.0</v>
      </c>
      <c r="F161" s="14">
        <v>6.0</v>
      </c>
      <c r="G161" s="14">
        <v>6.0</v>
      </c>
      <c r="H161" s="14">
        <v>2.0</v>
      </c>
      <c r="I161" s="28">
        <f>'DIFENSORI - GE'!$D161*'Pesi e Budget Iniziale'!$F$5+'DIFENSORI - GE'!$E161*'Pesi e Budget Iniziale'!$F$6+'Pesi e Budget Iniziale'!$F$7*'DIFENSORI - GE'!F161+'DIFENSORI - GE'!$G161*'Pesi e Budget Iniziale'!$F$8+'Pesi e Budget Iniziale'!$F$9*'DIFENSORI - GE'!$H161+vlookup(B161,SQUADRE!$A$2:$B$21,2,false)*'Pesi e Budget Iniziale'!$F$10+'Pesi e Budget Iniziale'!$F$11*vlookup(B161,'FATTORE CASA'!$A$2:$B$21,2,false)+vlookup(B161,ALLENATORE!$A$2:$B$21,2,false)*'Pesi e Budget Iniziale'!$F$12</f>
        <v>57.01862263</v>
      </c>
      <c r="J161" s="30">
        <f t="shared" si="3"/>
        <v>-19.55852745</v>
      </c>
      <c r="K161" s="30">
        <f t="shared" si="1"/>
        <v>1</v>
      </c>
      <c r="L161" s="28">
        <f>'DIFENSORI - GE'!$D161*'Pesi e Budget Iniziale'!$H$5+'DIFENSORI - GE'!$E161*'Pesi e Budget Iniziale'!$H$6+'Pesi e Budget Iniziale'!$H$7*'DIFENSORI - GE'!F161+'DIFENSORI - GE'!$G161*'Pesi e Budget Iniziale'!$H$8+'Pesi e Budget Iniziale'!$H$9*'DIFENSORI - GE'!$H161+vlookup(B161,SQUADRE!$A$2:$B$21,2,false)*'Pesi e Budget Iniziale'!$H$10+'Pesi e Budget Iniziale'!$H$11*vlookup(B161,'FATTORE CASA'!$A$2:$B$21,2,false)+vlookup(B161,ALLENATORE!$A$2:$B$21,2,false)*'Pesi e Budget Iniziale'!$H$12</f>
        <v>60.59362263</v>
      </c>
      <c r="M161" s="30">
        <f t="shared" si="4"/>
        <v>-12.46307289</v>
      </c>
      <c r="N161" s="30">
        <f t="shared" si="2"/>
        <v>1</v>
      </c>
      <c r="P161" s="21"/>
    </row>
    <row r="162" ht="12.75" customHeight="1">
      <c r="A162" s="13" t="s">
        <v>576</v>
      </c>
      <c r="B162" s="14" t="s">
        <v>111</v>
      </c>
      <c r="C162" s="14">
        <v>8.0</v>
      </c>
      <c r="D162" s="14">
        <v>5.0</v>
      </c>
      <c r="E162" s="14">
        <v>5.0</v>
      </c>
      <c r="F162" s="14">
        <v>5.0</v>
      </c>
      <c r="G162" s="14">
        <v>6.0</v>
      </c>
      <c r="H162" s="14">
        <v>4.0</v>
      </c>
      <c r="I162" s="28">
        <f>'DIFENSORI - GE'!$D162*'Pesi e Budget Iniziale'!$F$5+'DIFENSORI - GE'!$E162*'Pesi e Budget Iniziale'!$F$6+'Pesi e Budget Iniziale'!$F$7*'DIFENSORI - GE'!F162+'DIFENSORI - GE'!$G162*'Pesi e Budget Iniziale'!$F$8+'Pesi e Budget Iniziale'!$F$9*'DIFENSORI - GE'!$H162+vlookup(B162,SQUADRE!$A$2:$B$21,2,false)*'Pesi e Budget Iniziale'!$F$10+'Pesi e Budget Iniziale'!$F$11*vlookup(B162,'FATTORE CASA'!$A$2:$B$21,2,false)+vlookup(B162,ALLENATORE!$A$2:$B$21,2,false)*'Pesi e Budget Iniziale'!$F$12</f>
        <v>63.39805789</v>
      </c>
      <c r="J162" s="30">
        <f t="shared" si="3"/>
        <v>-11.75116787</v>
      </c>
      <c r="K162" s="30">
        <f t="shared" si="1"/>
        <v>1</v>
      </c>
      <c r="L162" s="28">
        <f>'DIFENSORI - GE'!$D162*'Pesi e Budget Iniziale'!$H$5+'DIFENSORI - GE'!$E162*'Pesi e Budget Iniziale'!$H$6+'Pesi e Budget Iniziale'!$H$7*'DIFENSORI - GE'!F162+'DIFENSORI - GE'!$G162*'Pesi e Budget Iniziale'!$H$8+'Pesi e Budget Iniziale'!$H$9*'DIFENSORI - GE'!$H162+vlookup(B162,SQUADRE!$A$2:$B$21,2,false)*'Pesi e Budget Iniziale'!$H$10+'Pesi e Budget Iniziale'!$H$11*vlookup(B162,'FATTORE CASA'!$A$2:$B$21,2,false)+vlookup(B162,ALLENATORE!$A$2:$B$21,2,false)*'Pesi e Budget Iniziale'!$H$12</f>
        <v>66.97305789</v>
      </c>
      <c r="M162" s="30">
        <f t="shared" si="4"/>
        <v>-6.054484442</v>
      </c>
      <c r="N162" s="30">
        <f t="shared" si="2"/>
        <v>1</v>
      </c>
      <c r="P162" s="21"/>
    </row>
    <row r="163" ht="12.75" customHeight="1">
      <c r="A163" s="13" t="s">
        <v>578</v>
      </c>
      <c r="B163" s="14" t="s">
        <v>108</v>
      </c>
      <c r="C163" s="14">
        <v>6.0</v>
      </c>
      <c r="D163" s="14">
        <v>5.0</v>
      </c>
      <c r="E163" s="14">
        <v>6.0</v>
      </c>
      <c r="F163" s="14">
        <v>5.0</v>
      </c>
      <c r="G163" s="14">
        <v>6.0</v>
      </c>
      <c r="H163" s="14">
        <v>3.0</v>
      </c>
      <c r="I163" s="28">
        <f>'DIFENSORI - GE'!$D163*'Pesi e Budget Iniziale'!$F$5+'DIFENSORI - GE'!$E163*'Pesi e Budget Iniziale'!$F$6+'Pesi e Budget Iniziale'!$F$7*'DIFENSORI - GE'!F163+'DIFENSORI - GE'!$G163*'Pesi e Budget Iniziale'!$F$8+'Pesi e Budget Iniziale'!$F$9*'DIFENSORI - GE'!$H163+vlookup(B163,SQUADRE!$A$2:$B$21,2,false)*'Pesi e Budget Iniziale'!$F$10+'Pesi e Budget Iniziale'!$F$11*vlookup(B163,'FATTORE CASA'!$A$2:$B$21,2,false)+vlookup(B163,ALLENATORE!$A$2:$B$21,2,false)*'Pesi e Budget Iniziale'!$F$12</f>
        <v>57.02154421</v>
      </c>
      <c r="J163" s="30">
        <f t="shared" si="3"/>
        <v>-19.55495193</v>
      </c>
      <c r="K163" s="30">
        <f t="shared" si="1"/>
        <v>1</v>
      </c>
      <c r="L163" s="28">
        <f>'DIFENSORI - GE'!$D163*'Pesi e Budget Iniziale'!$H$5+'DIFENSORI - GE'!$E163*'Pesi e Budget Iniziale'!$H$6+'Pesi e Budget Iniziale'!$H$7*'DIFENSORI - GE'!F163+'DIFENSORI - GE'!$G163*'Pesi e Budget Iniziale'!$H$8+'Pesi e Budget Iniziale'!$H$9*'DIFENSORI - GE'!$H163+vlookup(B163,SQUADRE!$A$2:$B$21,2,false)*'Pesi e Budget Iniziale'!$H$10+'Pesi e Budget Iniziale'!$H$11*vlookup(B163,'FATTORE CASA'!$A$2:$B$21,2,false)+vlookup(B163,ALLENATORE!$A$2:$B$21,2,false)*'Pesi e Budget Iniziale'!$H$12</f>
        <v>61.31154421</v>
      </c>
      <c r="M163" s="30">
        <f t="shared" si="4"/>
        <v>-11.7418705</v>
      </c>
      <c r="N163" s="30">
        <f t="shared" si="2"/>
        <v>1</v>
      </c>
      <c r="P163" s="21"/>
    </row>
    <row r="164" ht="12.75" customHeight="1">
      <c r="A164" s="13" t="s">
        <v>580</v>
      </c>
      <c r="B164" s="14" t="s">
        <v>108</v>
      </c>
      <c r="C164" s="14">
        <v>5.0</v>
      </c>
      <c r="D164" s="14">
        <v>6.0</v>
      </c>
      <c r="E164" s="14">
        <v>5.0</v>
      </c>
      <c r="F164" s="14">
        <v>6.0</v>
      </c>
      <c r="G164" s="14">
        <v>4.0</v>
      </c>
      <c r="H164" s="14">
        <v>4.0</v>
      </c>
      <c r="I164" s="28">
        <f>'DIFENSORI - GE'!$D164*'Pesi e Budget Iniziale'!$F$5+'DIFENSORI - GE'!$E164*'Pesi e Budget Iniziale'!$F$6+'Pesi e Budget Iniziale'!$F$7*'DIFENSORI - GE'!F164+'DIFENSORI - GE'!$G164*'Pesi e Budget Iniziale'!$F$8+'Pesi e Budget Iniziale'!$F$9*'DIFENSORI - GE'!$H164+vlookup(B164,SQUADRE!$A$2:$B$21,2,false)*'Pesi e Budget Iniziale'!$F$10+'Pesi e Budget Iniziale'!$F$11*vlookup(B164,'FATTORE CASA'!$A$2:$B$21,2,false)+vlookup(B164,ALLENATORE!$A$2:$B$21,2,false)*'Pesi e Budget Iniziale'!$F$12</f>
        <v>56.81575421</v>
      </c>
      <c r="J164" s="30">
        <f t="shared" si="3"/>
        <v>-19.8068044</v>
      </c>
      <c r="K164" s="30">
        <f t="shared" si="1"/>
        <v>1</v>
      </c>
      <c r="L164" s="28">
        <f>'DIFENSORI - GE'!$D164*'Pesi e Budget Iniziale'!$H$5+'DIFENSORI - GE'!$E164*'Pesi e Budget Iniziale'!$H$6+'Pesi e Budget Iniziale'!$H$7*'DIFENSORI - GE'!F164+'DIFENSORI - GE'!$G164*'Pesi e Budget Iniziale'!$H$8+'Pesi e Budget Iniziale'!$H$9*'DIFENSORI - GE'!$H164+vlookup(B164,SQUADRE!$A$2:$B$21,2,false)*'Pesi e Budget Iniziale'!$H$10+'Pesi e Budget Iniziale'!$H$11*vlookup(B164,'FATTORE CASA'!$A$2:$B$21,2,false)+vlookup(B164,ALLENATORE!$A$2:$B$21,2,false)*'Pesi e Budget Iniziale'!$H$12</f>
        <v>60.39075421</v>
      </c>
      <c r="M164" s="30">
        <f t="shared" si="4"/>
        <v>-12.66686839</v>
      </c>
      <c r="N164" s="30">
        <f t="shared" si="2"/>
        <v>1</v>
      </c>
      <c r="P164" s="21"/>
    </row>
    <row r="165" ht="12.75" customHeight="1">
      <c r="A165" s="13" t="s">
        <v>582</v>
      </c>
      <c r="B165" s="14" t="s">
        <v>122</v>
      </c>
      <c r="C165" s="14">
        <v>5.0</v>
      </c>
      <c r="D165" s="14">
        <v>4.0</v>
      </c>
      <c r="E165" s="14">
        <v>5.0</v>
      </c>
      <c r="F165" s="14">
        <v>4.0</v>
      </c>
      <c r="G165" s="14">
        <v>5.5</v>
      </c>
      <c r="H165" s="14">
        <v>4.0</v>
      </c>
      <c r="I165" s="28">
        <f>'DIFENSORI - GE'!$D165*'Pesi e Budget Iniziale'!$F$5+'DIFENSORI - GE'!$E165*'Pesi e Budget Iniziale'!$F$6+'Pesi e Budget Iniziale'!$F$7*'DIFENSORI - GE'!F165+'DIFENSORI - GE'!$G165*'Pesi e Budget Iniziale'!$F$8+'Pesi e Budget Iniziale'!$F$9*'DIFENSORI - GE'!$H165+vlookup(B165,SQUADRE!$A$2:$B$21,2,false)*'Pesi e Budget Iniziale'!$F$10+'Pesi e Budget Iniziale'!$F$11*vlookup(B165,'FATTORE CASA'!$A$2:$B$21,2,false)+vlookup(B165,ALLENATORE!$A$2:$B$21,2,false)*'Pesi e Budget Iniziale'!$F$12</f>
        <v>56.21556816</v>
      </c>
      <c r="J165" s="30">
        <f t="shared" si="3"/>
        <v>-20.54133154</v>
      </c>
      <c r="K165" s="30">
        <f t="shared" si="1"/>
        <v>1</v>
      </c>
      <c r="L165" s="28">
        <f>'DIFENSORI - GE'!$D165*'Pesi e Budget Iniziale'!$H$5+'DIFENSORI - GE'!$E165*'Pesi e Budget Iniziale'!$H$6+'Pesi e Budget Iniziale'!$H$7*'DIFENSORI - GE'!F165+'DIFENSORI - GE'!$G165*'Pesi e Budget Iniziale'!$H$8+'Pesi e Budget Iniziale'!$H$9*'DIFENSORI - GE'!$H165+vlookup(B165,SQUADRE!$A$2:$B$21,2,false)*'Pesi e Budget Iniziale'!$H$10+'Pesi e Budget Iniziale'!$H$11*vlookup(B165,'FATTORE CASA'!$A$2:$B$21,2,false)+vlookup(B165,ALLENATORE!$A$2:$B$21,2,false)*'Pesi e Budget Iniziale'!$H$12</f>
        <v>59.79056816</v>
      </c>
      <c r="M165" s="30">
        <f t="shared" si="4"/>
        <v>-13.26979722</v>
      </c>
      <c r="N165" s="30">
        <f t="shared" si="2"/>
        <v>1</v>
      </c>
      <c r="P165" s="21"/>
    </row>
    <row r="166" ht="12.75" customHeight="1">
      <c r="A166" s="13" t="s">
        <v>584</v>
      </c>
      <c r="B166" s="14" t="s">
        <v>131</v>
      </c>
      <c r="C166" s="14">
        <v>4.0</v>
      </c>
      <c r="D166" s="14">
        <v>5.0</v>
      </c>
      <c r="E166" s="14">
        <v>5.0</v>
      </c>
      <c r="F166" s="14">
        <v>4.0</v>
      </c>
      <c r="G166" s="14">
        <v>7.0</v>
      </c>
      <c r="H166" s="14">
        <v>4.0</v>
      </c>
      <c r="I166" s="28">
        <f>'DIFENSORI - GE'!$D166*'Pesi e Budget Iniziale'!$F$5+'DIFENSORI - GE'!$E166*'Pesi e Budget Iniziale'!$F$6+'Pesi e Budget Iniziale'!$F$7*'DIFENSORI - GE'!F166+'DIFENSORI - GE'!$G166*'Pesi e Budget Iniziale'!$F$8+'Pesi e Budget Iniziale'!$F$9*'DIFENSORI - GE'!$H166+vlookup(B166,SQUADRE!$A$2:$B$21,2,false)*'Pesi e Budget Iniziale'!$F$10+'Pesi e Budget Iniziale'!$F$11*vlookup(B166,'FATTORE CASA'!$A$2:$B$21,2,false)+vlookup(B166,ALLENATORE!$A$2:$B$21,2,false)*'Pesi e Budget Iniziale'!$F$12</f>
        <v>60.23103211</v>
      </c>
      <c r="J166" s="30">
        <f t="shared" si="3"/>
        <v>-15.62707665</v>
      </c>
      <c r="K166" s="30">
        <f t="shared" si="1"/>
        <v>1</v>
      </c>
      <c r="L166" s="28">
        <f>'DIFENSORI - GE'!$D166*'Pesi e Budget Iniziale'!$H$5+'DIFENSORI - GE'!$E166*'Pesi e Budget Iniziale'!$H$6+'Pesi e Budget Iniziale'!$H$7*'DIFENSORI - GE'!F166+'DIFENSORI - GE'!$G166*'Pesi e Budget Iniziale'!$H$8+'Pesi e Budget Iniziale'!$H$9*'DIFENSORI - GE'!$H166+vlookup(B166,SQUADRE!$A$2:$B$21,2,false)*'Pesi e Budget Iniziale'!$H$10+'Pesi e Budget Iniziale'!$H$11*vlookup(B166,'FATTORE CASA'!$A$2:$B$21,2,false)+vlookup(B166,ALLENATORE!$A$2:$B$21,2,false)*'Pesi e Budget Iniziale'!$H$12</f>
        <v>63.80603211</v>
      </c>
      <c r="M166" s="30">
        <f t="shared" si="4"/>
        <v>-9.235983125</v>
      </c>
      <c r="N166" s="30">
        <f t="shared" si="2"/>
        <v>1</v>
      </c>
      <c r="P166" s="21"/>
    </row>
    <row r="167" ht="12.75" customHeight="1">
      <c r="A167" s="13" t="s">
        <v>586</v>
      </c>
      <c r="B167" s="14" t="s">
        <v>115</v>
      </c>
      <c r="C167" s="14">
        <v>5.0</v>
      </c>
      <c r="D167" s="14">
        <v>5.5</v>
      </c>
      <c r="E167" s="14">
        <v>6.0</v>
      </c>
      <c r="F167" s="14">
        <v>4.0</v>
      </c>
      <c r="G167" s="14">
        <v>6.5</v>
      </c>
      <c r="H167" s="14">
        <v>4.5</v>
      </c>
      <c r="I167" s="28">
        <f>'DIFENSORI - GE'!$D167*'Pesi e Budget Iniziale'!$F$5+'DIFENSORI - GE'!$E167*'Pesi e Budget Iniziale'!$F$6+'Pesi e Budget Iniziale'!$F$7*'DIFENSORI - GE'!F167+'DIFENSORI - GE'!$G167*'Pesi e Budget Iniziale'!$F$8+'Pesi e Budget Iniziale'!$F$9*'DIFENSORI - GE'!$H167+vlookup(B167,SQUADRE!$A$2:$B$21,2,false)*'Pesi e Budget Iniziale'!$F$10+'Pesi e Budget Iniziale'!$F$11*vlookup(B167,'FATTORE CASA'!$A$2:$B$21,2,false)+vlookup(B167,ALLENATORE!$A$2:$B$21,2,false)*'Pesi e Budget Iniziale'!$F$12</f>
        <v>65.85289921</v>
      </c>
      <c r="J167" s="30">
        <f t="shared" si="3"/>
        <v>-8.746853527</v>
      </c>
      <c r="K167" s="30">
        <f t="shared" si="1"/>
        <v>1</v>
      </c>
      <c r="L167" s="28">
        <f>'DIFENSORI - GE'!$D167*'Pesi e Budget Iniziale'!$H$5+'DIFENSORI - GE'!$E167*'Pesi e Budget Iniziale'!$H$6+'Pesi e Budget Iniziale'!$H$7*'DIFENSORI - GE'!F167+'DIFENSORI - GE'!$G167*'Pesi e Budget Iniziale'!$H$8+'Pesi e Budget Iniziale'!$H$9*'DIFENSORI - GE'!$H167+vlookup(B167,SQUADRE!$A$2:$B$21,2,false)*'Pesi e Budget Iniziale'!$H$10+'Pesi e Budget Iniziale'!$H$11*vlookup(B167,'FATTORE CASA'!$A$2:$B$21,2,false)+vlookup(B167,ALLENATORE!$A$2:$B$21,2,false)*'Pesi e Budget Iniziale'!$H$12</f>
        <v>70.14289921</v>
      </c>
      <c r="M167" s="30">
        <f t="shared" si="4"/>
        <v>-2.870157366</v>
      </c>
      <c r="N167" s="30">
        <f t="shared" si="2"/>
        <v>1</v>
      </c>
      <c r="P167" s="21"/>
    </row>
    <row r="168" ht="12.75" customHeight="1">
      <c r="A168" s="13" t="s">
        <v>588</v>
      </c>
      <c r="B168" s="14" t="s">
        <v>147</v>
      </c>
      <c r="C168" s="14">
        <v>7.0</v>
      </c>
      <c r="D168" s="14">
        <v>4.0</v>
      </c>
      <c r="E168" s="14">
        <v>5.0</v>
      </c>
      <c r="F168" s="14">
        <v>5.0</v>
      </c>
      <c r="G168" s="14">
        <v>5.0</v>
      </c>
      <c r="H168" s="14">
        <v>3.0</v>
      </c>
      <c r="I168" s="28">
        <f>'DIFENSORI - GE'!$D168*'Pesi e Budget Iniziale'!$F$5+'DIFENSORI - GE'!$E168*'Pesi e Budget Iniziale'!$F$6+'Pesi e Budget Iniziale'!$F$7*'DIFENSORI - GE'!F168+'DIFENSORI - GE'!$G168*'Pesi e Budget Iniziale'!$F$8+'Pesi e Budget Iniziale'!$F$9*'DIFENSORI - GE'!$H168+vlookup(B168,SQUADRE!$A$2:$B$21,2,false)*'Pesi e Budget Iniziale'!$F$10+'Pesi e Budget Iniziale'!$F$11*vlookup(B168,'FATTORE CASA'!$A$2:$B$21,2,false)+vlookup(B168,ALLENATORE!$A$2:$B$21,2,false)*'Pesi e Budget Iniziale'!$F$12</f>
        <v>55.39362263</v>
      </c>
      <c r="J168" s="30">
        <f t="shared" si="3"/>
        <v>-21.54725511</v>
      </c>
      <c r="K168" s="30">
        <f t="shared" si="1"/>
        <v>1</v>
      </c>
      <c r="L168" s="28">
        <f>'DIFENSORI - GE'!$D168*'Pesi e Budget Iniziale'!$H$5+'DIFENSORI - GE'!$E168*'Pesi e Budget Iniziale'!$H$6+'Pesi e Budget Iniziale'!$H$7*'DIFENSORI - GE'!F168+'DIFENSORI - GE'!$G168*'Pesi e Budget Iniziale'!$H$8+'Pesi e Budget Iniziale'!$H$9*'DIFENSORI - GE'!$H168+vlookup(B168,SQUADRE!$A$2:$B$21,2,false)*'Pesi e Budget Iniziale'!$H$10+'Pesi e Budget Iniziale'!$H$11*vlookup(B168,'FATTORE CASA'!$A$2:$B$21,2,false)+vlookup(B168,ALLENATORE!$A$2:$B$21,2,false)*'Pesi e Budget Iniziale'!$H$12</f>
        <v>58.96862263</v>
      </c>
      <c r="M168" s="30">
        <f t="shared" si="4"/>
        <v>-14.09549893</v>
      </c>
      <c r="N168" s="30">
        <f t="shared" si="2"/>
        <v>1</v>
      </c>
      <c r="P168" s="21"/>
    </row>
    <row r="169" ht="12.75" customHeight="1">
      <c r="A169" s="13" t="s">
        <v>590</v>
      </c>
      <c r="B169" s="14" t="s">
        <v>131</v>
      </c>
      <c r="C169" s="14">
        <v>8.0</v>
      </c>
      <c r="D169" s="14">
        <v>5.0</v>
      </c>
      <c r="E169" s="14">
        <v>5.0</v>
      </c>
      <c r="F169" s="14">
        <v>5.0</v>
      </c>
      <c r="G169" s="14">
        <v>5.0</v>
      </c>
      <c r="H169" s="14">
        <v>4.0</v>
      </c>
      <c r="I169" s="28">
        <f>'DIFENSORI - GE'!$D169*'Pesi e Budget Iniziale'!$F$5+'DIFENSORI - GE'!$E169*'Pesi e Budget Iniziale'!$F$6+'Pesi e Budget Iniziale'!$F$7*'DIFENSORI - GE'!F169+'DIFENSORI - GE'!$G169*'Pesi e Budget Iniziale'!$F$8+'Pesi e Budget Iniziale'!$F$9*'DIFENSORI - GE'!$H169+vlookup(B169,SQUADRE!$A$2:$B$21,2,false)*'Pesi e Budget Iniziale'!$F$10+'Pesi e Budget Iniziale'!$F$11*vlookup(B169,'FATTORE CASA'!$A$2:$B$21,2,false)+vlookup(B169,ALLENATORE!$A$2:$B$21,2,false)*'Pesi e Budget Iniziale'!$F$12</f>
        <v>58.38945211</v>
      </c>
      <c r="J169" s="30">
        <f t="shared" si="3"/>
        <v>-17.88086193</v>
      </c>
      <c r="K169" s="30">
        <f t="shared" si="1"/>
        <v>1</v>
      </c>
      <c r="L169" s="28">
        <f>'DIFENSORI - GE'!$D169*'Pesi e Budget Iniziale'!$H$5+'DIFENSORI - GE'!$E169*'Pesi e Budget Iniziale'!$H$6+'Pesi e Budget Iniziale'!$H$7*'DIFENSORI - GE'!F169+'DIFENSORI - GE'!$G169*'Pesi e Budget Iniziale'!$H$8+'Pesi e Budget Iniziale'!$H$9*'DIFENSORI - GE'!$H169+vlookup(B169,SQUADRE!$A$2:$B$21,2,false)*'Pesi e Budget Iniziale'!$H$10+'Pesi e Budget Iniziale'!$H$11*vlookup(B169,'FATTORE CASA'!$A$2:$B$21,2,false)+vlookup(B169,ALLENATORE!$A$2:$B$21,2,false)*'Pesi e Budget Iniziale'!$H$12</f>
        <v>61.96445211</v>
      </c>
      <c r="M169" s="30">
        <f t="shared" si="4"/>
        <v>-11.0859789</v>
      </c>
      <c r="N169" s="30">
        <f t="shared" si="2"/>
        <v>1</v>
      </c>
      <c r="P169" s="16"/>
    </row>
    <row r="170" ht="12.75" customHeight="1">
      <c r="A170" s="13" t="s">
        <v>592</v>
      </c>
      <c r="B170" s="14" t="s">
        <v>103</v>
      </c>
      <c r="C170" s="14">
        <v>6.0</v>
      </c>
      <c r="D170" s="14">
        <v>3.0</v>
      </c>
      <c r="E170" s="14">
        <v>4.5</v>
      </c>
      <c r="F170" s="14">
        <v>6.5</v>
      </c>
      <c r="G170" s="14">
        <v>5.5</v>
      </c>
      <c r="H170" s="14">
        <v>2.0</v>
      </c>
      <c r="I170" s="28">
        <f>'DIFENSORI - GE'!$D170*'Pesi e Budget Iniziale'!$F$5+'DIFENSORI - GE'!$E170*'Pesi e Budget Iniziale'!$F$6+'Pesi e Budget Iniziale'!$F$7*'DIFENSORI - GE'!F170+'DIFENSORI - GE'!$G170*'Pesi e Budget Iniziale'!$F$8+'Pesi e Budget Iniziale'!$F$9*'DIFENSORI - GE'!$H170+vlookup(B170,SQUADRE!$A$2:$B$21,2,false)*'Pesi e Budget Iniziale'!$F$10+'Pesi e Budget Iniziale'!$F$11*vlookup(B170,'FATTORE CASA'!$A$2:$B$21,2,false)+vlookup(B170,ALLENATORE!$A$2:$B$21,2,false)*'Pesi e Budget Iniziale'!$F$12</f>
        <v>53.19233947</v>
      </c>
      <c r="J170" s="30">
        <f t="shared" si="3"/>
        <v>-24.24125676</v>
      </c>
      <c r="K170" s="30">
        <f t="shared" si="1"/>
        <v>1</v>
      </c>
      <c r="L170" s="28">
        <f>'DIFENSORI - GE'!$D170*'Pesi e Budget Iniziale'!$H$5+'DIFENSORI - GE'!$E170*'Pesi e Budget Iniziale'!$H$6+'Pesi e Budget Iniziale'!$H$7*'DIFENSORI - GE'!F170+'DIFENSORI - GE'!$G170*'Pesi e Budget Iniziale'!$H$8+'Pesi e Budget Iniziale'!$H$9*'DIFENSORI - GE'!$H170+vlookup(B170,SQUADRE!$A$2:$B$21,2,false)*'Pesi e Budget Iniziale'!$H$10+'Pesi e Budget Iniziale'!$H$11*vlookup(B170,'FATTORE CASA'!$A$2:$B$21,2,false)+vlookup(B170,ALLENATORE!$A$2:$B$21,2,false)*'Pesi e Budget Iniziale'!$H$12</f>
        <v>56.40983947</v>
      </c>
      <c r="M170" s="30">
        <f t="shared" si="4"/>
        <v>-16.66597539</v>
      </c>
      <c r="N170" s="30">
        <f t="shared" si="2"/>
        <v>1</v>
      </c>
      <c r="P170" s="21"/>
    </row>
    <row r="171" ht="12.75" customHeight="1">
      <c r="A171" s="13" t="s">
        <v>493</v>
      </c>
      <c r="B171" s="14" t="s">
        <v>99</v>
      </c>
      <c r="C171" s="14">
        <v>5.0</v>
      </c>
      <c r="D171" s="14">
        <v>6.5</v>
      </c>
      <c r="E171" s="14">
        <v>4.5</v>
      </c>
      <c r="F171" s="14">
        <v>5.0</v>
      </c>
      <c r="G171" s="14">
        <v>4.0</v>
      </c>
      <c r="H171" s="14">
        <v>4.0</v>
      </c>
      <c r="I171" s="28">
        <f>'DIFENSORI - GE'!$D171*'Pesi e Budget Iniziale'!$F$5+'DIFENSORI - GE'!$E171*'Pesi e Budget Iniziale'!$F$6+'Pesi e Budget Iniziale'!$F$7*'DIFENSORI - GE'!F171+'DIFENSORI - GE'!$G171*'Pesi e Budget Iniziale'!$F$8+'Pesi e Budget Iniziale'!$F$9*'DIFENSORI - GE'!$H171+vlookup(B171,SQUADRE!$A$2:$B$21,2,false)*'Pesi e Budget Iniziale'!$F$10+'Pesi e Budget Iniziale'!$F$11*vlookup(B171,'FATTORE CASA'!$A$2:$B$21,2,false)+vlookup(B171,ALLENATORE!$A$2:$B$21,2,false)*'Pesi e Budget Iniziale'!$F$12</f>
        <v>64.23098842</v>
      </c>
      <c r="J171" s="30">
        <f t="shared" si="3"/>
        <v>-10.7318005</v>
      </c>
      <c r="K171" s="30">
        <f t="shared" si="1"/>
        <v>1</v>
      </c>
      <c r="L171" s="28">
        <f>'DIFENSORI - GE'!$D171*'Pesi e Budget Iniziale'!$H$5+'DIFENSORI - GE'!$E171*'Pesi e Budget Iniziale'!$H$6+'Pesi e Budget Iniziale'!$H$7*'DIFENSORI - GE'!F171+'DIFENSORI - GE'!$G171*'Pesi e Budget Iniziale'!$H$8+'Pesi e Budget Iniziale'!$H$9*'DIFENSORI - GE'!$H171+vlookup(B171,SQUADRE!$A$2:$B$21,2,false)*'Pesi e Budget Iniziale'!$H$10+'Pesi e Budget Iniziale'!$H$11*vlookup(B171,'FATTORE CASA'!$A$2:$B$21,2,false)+vlookup(B171,ALLENATORE!$A$2:$B$21,2,false)*'Pesi e Budget Iniziale'!$H$12</f>
        <v>67.44848842</v>
      </c>
      <c r="M171" s="30">
        <f t="shared" si="4"/>
        <v>-5.576881261</v>
      </c>
      <c r="N171" s="30">
        <f t="shared" si="2"/>
        <v>1</v>
      </c>
      <c r="P171" s="21"/>
    </row>
    <row r="172" ht="12.75" customHeight="1">
      <c r="A172" s="13" t="s">
        <v>595</v>
      </c>
      <c r="B172" s="14" t="s">
        <v>65</v>
      </c>
      <c r="C172" s="14">
        <v>4.0</v>
      </c>
      <c r="D172" s="14">
        <v>4.0</v>
      </c>
      <c r="E172" s="14">
        <v>4.0</v>
      </c>
      <c r="F172" s="14">
        <v>3.0</v>
      </c>
      <c r="G172" s="14">
        <v>4.0</v>
      </c>
      <c r="H172" s="14">
        <v>2.0</v>
      </c>
      <c r="I172" s="28">
        <f>'DIFENSORI - GE'!$D172*'Pesi e Budget Iniziale'!$F$5+'DIFENSORI - GE'!$E172*'Pesi e Budget Iniziale'!$F$6+'Pesi e Budget Iniziale'!$F$7*'DIFENSORI - GE'!F172+'DIFENSORI - GE'!$G172*'Pesi e Budget Iniziale'!$F$8+'Pesi e Budget Iniziale'!$F$9*'DIFENSORI - GE'!$H172+vlookup(B172,SQUADRE!$A$2:$B$21,2,false)*'Pesi e Budget Iniziale'!$F$10+'Pesi e Budget Iniziale'!$F$11*vlookup(B172,'FATTORE CASA'!$A$2:$B$21,2,false)+vlookup(B172,ALLENATORE!$A$2:$B$21,2,false)*'Pesi e Budget Iniziale'!$F$12</f>
        <v>51.90997158</v>
      </c>
      <c r="J172" s="30">
        <f t="shared" si="3"/>
        <v>-25.81066014</v>
      </c>
      <c r="K172" s="30">
        <f t="shared" si="1"/>
        <v>1</v>
      </c>
      <c r="L172" s="28">
        <f>'DIFENSORI - GE'!$D172*'Pesi e Budget Iniziale'!$H$5+'DIFENSORI - GE'!$E172*'Pesi e Budget Iniziale'!$H$6+'Pesi e Budget Iniziale'!$H$7*'DIFENSORI - GE'!F172+'DIFENSORI - GE'!$G172*'Pesi e Budget Iniziale'!$H$8+'Pesi e Budget Iniziale'!$H$9*'DIFENSORI - GE'!$H172+vlookup(B172,SQUADRE!$A$2:$B$21,2,false)*'Pesi e Budget Iniziale'!$H$10+'Pesi e Budget Iniziale'!$H$11*vlookup(B172,'FATTORE CASA'!$A$2:$B$21,2,false)+vlookup(B172,ALLENATORE!$A$2:$B$21,2,false)*'Pesi e Budget Iniziale'!$H$12</f>
        <v>54.76997158</v>
      </c>
      <c r="M172" s="30">
        <f t="shared" si="4"/>
        <v>-18.31333727</v>
      </c>
      <c r="N172" s="30">
        <f t="shared" si="2"/>
        <v>1</v>
      </c>
      <c r="P172" s="21"/>
    </row>
    <row r="173" ht="12.75" customHeight="1">
      <c r="A173" s="13" t="s">
        <v>597</v>
      </c>
      <c r="B173" s="14" t="s">
        <v>115</v>
      </c>
      <c r="C173" s="14">
        <v>6.0</v>
      </c>
      <c r="D173" s="14">
        <v>6.5</v>
      </c>
      <c r="E173" s="14">
        <v>5.5</v>
      </c>
      <c r="F173" s="14">
        <v>3.0</v>
      </c>
      <c r="G173" s="14">
        <v>4.5</v>
      </c>
      <c r="H173" s="14">
        <v>6.0</v>
      </c>
      <c r="I173" s="28">
        <f>'DIFENSORI - GE'!$D173*'Pesi e Budget Iniziale'!$F$5+'DIFENSORI - GE'!$E173*'Pesi e Budget Iniziale'!$F$6+'Pesi e Budget Iniziale'!$F$7*'DIFENSORI - GE'!F173+'DIFENSORI - GE'!$G173*'Pesi e Budget Iniziale'!$F$8+'Pesi e Budget Iniziale'!$F$9*'DIFENSORI - GE'!$H173+vlookup(B173,SQUADRE!$A$2:$B$21,2,false)*'Pesi e Budget Iniziale'!$F$10+'Pesi e Budget Iniziale'!$F$11*vlookup(B173,'FATTORE CASA'!$A$2:$B$21,2,false)+vlookup(B173,ALLENATORE!$A$2:$B$21,2,false)*'Pesi e Budget Iniziale'!$F$12</f>
        <v>64.18187921</v>
      </c>
      <c r="J173" s="30">
        <f t="shared" si="3"/>
        <v>-10.79190195</v>
      </c>
      <c r="K173" s="30">
        <f t="shared" si="1"/>
        <v>1</v>
      </c>
      <c r="L173" s="28">
        <f>'DIFENSORI - GE'!$D173*'Pesi e Budget Iniziale'!$H$5+'DIFENSORI - GE'!$E173*'Pesi e Budget Iniziale'!$H$6+'Pesi e Budget Iniziale'!$H$7*'DIFENSORI - GE'!F173+'DIFENSORI - GE'!$G173*'Pesi e Budget Iniziale'!$H$8+'Pesi e Budget Iniziale'!$H$9*'DIFENSORI - GE'!$H173+vlookup(B173,SQUADRE!$A$2:$B$21,2,false)*'Pesi e Budget Iniziale'!$H$10+'Pesi e Budget Iniziale'!$H$11*vlookup(B173,'FATTORE CASA'!$A$2:$B$21,2,false)+vlookup(B173,ALLENATORE!$A$2:$B$21,2,false)*'Pesi e Budget Iniziale'!$H$12</f>
        <v>68.11437921</v>
      </c>
      <c r="M173" s="30">
        <f t="shared" si="4"/>
        <v>-4.907947437</v>
      </c>
      <c r="N173" s="30">
        <f t="shared" si="2"/>
        <v>1</v>
      </c>
      <c r="P173" s="21"/>
    </row>
    <row r="174" ht="12.75" customHeight="1">
      <c r="A174" s="13" t="s">
        <v>599</v>
      </c>
      <c r="B174" s="14" t="s">
        <v>131</v>
      </c>
      <c r="C174" s="14">
        <v>6.0</v>
      </c>
      <c r="D174" s="14">
        <v>5.0</v>
      </c>
      <c r="E174" s="14">
        <v>4.0</v>
      </c>
      <c r="F174" s="14">
        <v>5.0</v>
      </c>
      <c r="G174" s="14">
        <v>6.0</v>
      </c>
      <c r="H174" s="14">
        <v>3.0</v>
      </c>
      <c r="I174" s="28">
        <f>'DIFENSORI - GE'!$D174*'Pesi e Budget Iniziale'!$F$5+'DIFENSORI - GE'!$E174*'Pesi e Budget Iniziale'!$F$6+'Pesi e Budget Iniziale'!$F$7*'DIFENSORI - GE'!F174+'DIFENSORI - GE'!$G174*'Pesi e Budget Iniziale'!$F$8+'Pesi e Budget Iniziale'!$F$9*'DIFENSORI - GE'!$H174+vlookup(B174,SQUADRE!$A$2:$B$21,2,false)*'Pesi e Budget Iniziale'!$F$10+'Pesi e Budget Iniziale'!$F$11*vlookup(B174,'FATTORE CASA'!$A$2:$B$21,2,false)+vlookup(B174,ALLENATORE!$A$2:$B$21,2,false)*'Pesi e Budget Iniziale'!$F$12</f>
        <v>56.55320211</v>
      </c>
      <c r="J174" s="30">
        <f t="shared" si="3"/>
        <v>-20.12812417</v>
      </c>
      <c r="K174" s="30">
        <f t="shared" si="1"/>
        <v>1</v>
      </c>
      <c r="L174" s="28">
        <f>'DIFENSORI - GE'!$D174*'Pesi e Budget Iniziale'!$H$5+'DIFENSORI - GE'!$E174*'Pesi e Budget Iniziale'!$H$6+'Pesi e Budget Iniziale'!$H$7*'DIFENSORI - GE'!F174+'DIFENSORI - GE'!$G174*'Pesi e Budget Iniziale'!$H$8+'Pesi e Budget Iniziale'!$H$9*'DIFENSORI - GE'!$H174+vlookup(B174,SQUADRE!$A$2:$B$21,2,false)*'Pesi e Budget Iniziale'!$H$10+'Pesi e Budget Iniziale'!$H$11*vlookup(B174,'FATTORE CASA'!$A$2:$B$21,2,false)+vlookup(B174,ALLENATORE!$A$2:$B$21,2,false)*'Pesi e Budget Iniziale'!$H$12</f>
        <v>59.41320211</v>
      </c>
      <c r="M174" s="30">
        <f t="shared" si="4"/>
        <v>-13.64888778</v>
      </c>
      <c r="N174" s="30">
        <f t="shared" si="2"/>
        <v>1</v>
      </c>
      <c r="P174" s="21"/>
    </row>
    <row r="175" ht="12.75" customHeight="1">
      <c r="A175" s="13" t="s">
        <v>601</v>
      </c>
      <c r="B175" s="14" t="s">
        <v>147</v>
      </c>
      <c r="C175" s="14">
        <v>7.0</v>
      </c>
      <c r="D175" s="14">
        <v>3.0</v>
      </c>
      <c r="E175" s="14">
        <v>5.0</v>
      </c>
      <c r="F175" s="14">
        <v>5.0</v>
      </c>
      <c r="G175" s="14">
        <v>6.0</v>
      </c>
      <c r="H175" s="14">
        <v>2.0</v>
      </c>
      <c r="I175" s="28">
        <f>'DIFENSORI - GE'!$D175*'Pesi e Budget Iniziale'!$F$5+'DIFENSORI - GE'!$E175*'Pesi e Budget Iniziale'!$F$6+'Pesi e Budget Iniziale'!$F$7*'DIFENSORI - GE'!F175+'DIFENSORI - GE'!$G175*'Pesi e Budget Iniziale'!$F$8+'Pesi e Budget Iniziale'!$F$9*'DIFENSORI - GE'!$H175+vlookup(B175,SQUADRE!$A$2:$B$21,2,false)*'Pesi e Budget Iniziale'!$F$10+'Pesi e Budget Iniziale'!$F$11*vlookup(B175,'FATTORE CASA'!$A$2:$B$21,2,false)+vlookup(B175,ALLENATORE!$A$2:$B$21,2,false)*'Pesi e Budget Iniziale'!$F$12</f>
        <v>53.65487263</v>
      </c>
      <c r="J175" s="30">
        <f t="shared" si="3"/>
        <v>-23.6751937</v>
      </c>
      <c r="K175" s="30">
        <f t="shared" si="1"/>
        <v>1</v>
      </c>
      <c r="L175" s="28">
        <f>'DIFENSORI - GE'!$D175*'Pesi e Budget Iniziale'!$H$5+'DIFENSORI - GE'!$E175*'Pesi e Budget Iniziale'!$H$6+'Pesi e Budget Iniziale'!$H$7*'DIFENSORI - GE'!F175+'DIFENSORI - GE'!$G175*'Pesi e Budget Iniziale'!$H$8+'Pesi e Budget Iniziale'!$H$9*'DIFENSORI - GE'!$H175+vlookup(B175,SQUADRE!$A$2:$B$21,2,false)*'Pesi e Budget Iniziale'!$H$10+'Pesi e Budget Iniziale'!$H$11*vlookup(B175,'FATTORE CASA'!$A$2:$B$21,2,false)+vlookup(B175,ALLENATORE!$A$2:$B$21,2,false)*'Pesi e Budget Iniziale'!$H$12</f>
        <v>57.22987263</v>
      </c>
      <c r="M175" s="30">
        <f t="shared" si="4"/>
        <v>-15.84219479</v>
      </c>
      <c r="N175" s="30">
        <f t="shared" si="2"/>
        <v>1</v>
      </c>
      <c r="P175" s="21"/>
    </row>
    <row r="176" ht="12.75" customHeight="1">
      <c r="A176" s="13" t="s">
        <v>602</v>
      </c>
      <c r="B176" s="14" t="s">
        <v>111</v>
      </c>
      <c r="C176" s="14">
        <v>6.0</v>
      </c>
      <c r="D176" s="14">
        <v>4.0</v>
      </c>
      <c r="E176" s="14">
        <v>5.0</v>
      </c>
      <c r="F176" s="14">
        <v>5.0</v>
      </c>
      <c r="G176" s="14">
        <v>5.0</v>
      </c>
      <c r="H176" s="14">
        <v>3.0</v>
      </c>
      <c r="I176" s="28">
        <f>'DIFENSORI - GE'!$D176*'Pesi e Budget Iniziale'!$F$5+'DIFENSORI - GE'!$E176*'Pesi e Budget Iniziale'!$F$6+'Pesi e Budget Iniziale'!$F$7*'DIFENSORI - GE'!F176+'DIFENSORI - GE'!$G176*'Pesi e Budget Iniziale'!$F$8+'Pesi e Budget Iniziale'!$F$9*'DIFENSORI - GE'!$H176+vlookup(B176,SQUADRE!$A$2:$B$21,2,false)*'Pesi e Budget Iniziale'!$F$10+'Pesi e Budget Iniziale'!$F$11*vlookup(B176,'FATTORE CASA'!$A$2:$B$21,2,false)+vlookup(B176,ALLENATORE!$A$2:$B$21,2,false)*'Pesi e Budget Iniziale'!$F$12</f>
        <v>58.19272789</v>
      </c>
      <c r="J176" s="30">
        <f t="shared" si="3"/>
        <v>-18.12161939</v>
      </c>
      <c r="K176" s="30">
        <f t="shared" si="1"/>
        <v>1</v>
      </c>
      <c r="L176" s="28">
        <f>'DIFENSORI - GE'!$D176*'Pesi e Budget Iniziale'!$H$5+'DIFENSORI - GE'!$E176*'Pesi e Budget Iniziale'!$H$6+'Pesi e Budget Iniziale'!$H$7*'DIFENSORI - GE'!F176+'DIFENSORI - GE'!$G176*'Pesi e Budget Iniziale'!$H$8+'Pesi e Budget Iniziale'!$H$9*'DIFENSORI - GE'!$H176+vlookup(B176,SQUADRE!$A$2:$B$21,2,false)*'Pesi e Budget Iniziale'!$H$10+'Pesi e Budget Iniziale'!$H$11*vlookup(B176,'FATTORE CASA'!$A$2:$B$21,2,false)+vlookup(B176,ALLENATORE!$A$2:$B$21,2,false)*'Pesi e Budget Iniziale'!$H$12</f>
        <v>61.76772789</v>
      </c>
      <c r="M176" s="30">
        <f t="shared" si="4"/>
        <v>-11.28360212</v>
      </c>
      <c r="N176" s="30">
        <f t="shared" si="2"/>
        <v>1</v>
      </c>
      <c r="P176" s="21"/>
    </row>
    <row r="177" ht="12.75" customHeight="1">
      <c r="A177" s="13" t="s">
        <v>604</v>
      </c>
      <c r="B177" s="14" t="s">
        <v>125</v>
      </c>
      <c r="C177" s="14">
        <v>9.0</v>
      </c>
      <c r="D177" s="14">
        <v>4.0</v>
      </c>
      <c r="E177" s="14">
        <v>4.0</v>
      </c>
      <c r="F177" s="14">
        <v>6.0</v>
      </c>
      <c r="G177" s="14">
        <v>4.0</v>
      </c>
      <c r="H177" s="14">
        <v>2.0</v>
      </c>
      <c r="I177" s="28">
        <f>'DIFENSORI - GE'!$D177*'Pesi e Budget Iniziale'!$F$5+'DIFENSORI - GE'!$E177*'Pesi e Budget Iniziale'!$F$6+'Pesi e Budget Iniziale'!$F$7*'DIFENSORI - GE'!F177+'DIFENSORI - GE'!$G177*'Pesi e Budget Iniziale'!$F$8+'Pesi e Budget Iniziale'!$F$9*'DIFENSORI - GE'!$H177+vlookup(B177,SQUADRE!$A$2:$B$21,2,false)*'Pesi e Budget Iniziale'!$F$10+'Pesi e Budget Iniziale'!$F$11*vlookup(B177,'FATTORE CASA'!$A$2:$B$21,2,false)+vlookup(B177,ALLENATORE!$A$2:$B$21,2,false)*'Pesi e Budget Iniziale'!$F$12</f>
        <v>50.68195053</v>
      </c>
      <c r="J177" s="30">
        <f t="shared" si="3"/>
        <v>-27.3135521</v>
      </c>
      <c r="K177" s="30">
        <f t="shared" si="1"/>
        <v>1</v>
      </c>
      <c r="L177" s="28">
        <f>'DIFENSORI - GE'!$D177*'Pesi e Budget Iniziale'!$H$5+'DIFENSORI - GE'!$E177*'Pesi e Budget Iniziale'!$H$6+'Pesi e Budget Iniziale'!$H$7*'DIFENSORI - GE'!F177+'DIFENSORI - GE'!$G177*'Pesi e Budget Iniziale'!$H$8+'Pesi e Budget Iniziale'!$H$9*'DIFENSORI - GE'!$H177+vlookup(B177,SQUADRE!$A$2:$B$21,2,false)*'Pesi e Budget Iniziale'!$H$10+'Pesi e Budget Iniziale'!$H$11*vlookup(B177,'FATTORE CASA'!$A$2:$B$21,2,false)+vlookup(B177,ALLENATORE!$A$2:$B$21,2,false)*'Pesi e Budget Iniziale'!$H$12</f>
        <v>53.54195053</v>
      </c>
      <c r="M177" s="30">
        <f t="shared" si="4"/>
        <v>-19.54697021</v>
      </c>
      <c r="N177" s="30">
        <f t="shared" si="2"/>
        <v>1</v>
      </c>
      <c r="P177" s="21"/>
    </row>
    <row r="178" ht="12.75" customHeight="1">
      <c r="A178" s="13" t="s">
        <v>606</v>
      </c>
      <c r="B178" s="14" t="s">
        <v>103</v>
      </c>
      <c r="C178" s="14">
        <v>8.0</v>
      </c>
      <c r="D178" s="14">
        <v>3.5</v>
      </c>
      <c r="E178" s="14">
        <v>3.5</v>
      </c>
      <c r="F178" s="14">
        <v>6.0</v>
      </c>
      <c r="G178" s="14">
        <v>5.0</v>
      </c>
      <c r="H178" s="14">
        <v>2.0</v>
      </c>
      <c r="I178" s="28">
        <f>'DIFENSORI - GE'!$D178*'Pesi e Budget Iniziale'!$F$5+'DIFENSORI - GE'!$E178*'Pesi e Budget Iniziale'!$F$6+'Pesi e Budget Iniziale'!$F$7*'DIFENSORI - GE'!F178+'DIFENSORI - GE'!$G178*'Pesi e Budget Iniziale'!$F$8+'Pesi e Budget Iniziale'!$F$9*'DIFENSORI - GE'!$H178+vlookup(B178,SQUADRE!$A$2:$B$21,2,false)*'Pesi e Budget Iniziale'!$F$10+'Pesi e Budget Iniziale'!$F$11*vlookup(B178,'FATTORE CASA'!$A$2:$B$21,2,false)+vlookup(B178,ALLENATORE!$A$2:$B$21,2,false)*'Pesi e Budget Iniziale'!$F$12</f>
        <v>50.54631947</v>
      </c>
      <c r="J178" s="30">
        <f t="shared" si="3"/>
        <v>-27.47954177</v>
      </c>
      <c r="K178" s="30">
        <f t="shared" si="1"/>
        <v>1</v>
      </c>
      <c r="L178" s="28">
        <f>'DIFENSORI - GE'!$D178*'Pesi e Budget Iniziale'!$H$5+'DIFENSORI - GE'!$E178*'Pesi e Budget Iniziale'!$H$6+'Pesi e Budget Iniziale'!$H$7*'DIFENSORI - GE'!F178+'DIFENSORI - GE'!$G178*'Pesi e Budget Iniziale'!$H$8+'Pesi e Budget Iniziale'!$H$9*'DIFENSORI - GE'!$H178+vlookup(B178,SQUADRE!$A$2:$B$21,2,false)*'Pesi e Budget Iniziale'!$H$10+'Pesi e Budget Iniziale'!$H$11*vlookup(B178,'FATTORE CASA'!$A$2:$B$21,2,false)+vlookup(B178,ALLENATORE!$A$2:$B$21,2,false)*'Pesi e Budget Iniziale'!$H$12</f>
        <v>53.04881947</v>
      </c>
      <c r="M178" s="30">
        <f t="shared" si="4"/>
        <v>-20.04235481</v>
      </c>
      <c r="N178" s="30">
        <f t="shared" si="2"/>
        <v>1</v>
      </c>
      <c r="P178" s="21"/>
    </row>
    <row r="179" ht="12.75" customHeight="1">
      <c r="A179" s="13" t="s">
        <v>608</v>
      </c>
      <c r="B179" s="14" t="s">
        <v>99</v>
      </c>
      <c r="C179" s="14">
        <v>7.0</v>
      </c>
      <c r="D179" s="14">
        <v>4.5</v>
      </c>
      <c r="E179" s="14">
        <v>5.5</v>
      </c>
      <c r="F179" s="14">
        <v>4.0</v>
      </c>
      <c r="G179" s="14">
        <v>5.0</v>
      </c>
      <c r="H179" s="14">
        <v>4.0</v>
      </c>
      <c r="I179" s="28">
        <f>'DIFENSORI - GE'!$D179*'Pesi e Budget Iniziale'!$F$5+'DIFENSORI - GE'!$E179*'Pesi e Budget Iniziale'!$F$6+'Pesi e Budget Iniziale'!$F$7*'DIFENSORI - GE'!F179+'DIFENSORI - GE'!$G179*'Pesi e Budget Iniziale'!$F$8+'Pesi e Budget Iniziale'!$F$9*'DIFENSORI - GE'!$H179+vlookup(B179,SQUADRE!$A$2:$B$21,2,false)*'Pesi e Budget Iniziale'!$F$10+'Pesi e Budget Iniziale'!$F$11*vlookup(B179,'FATTORE CASA'!$A$2:$B$21,2,false)+vlookup(B179,ALLENATORE!$A$2:$B$21,2,false)*'Pesi e Budget Iniziale'!$F$12</f>
        <v>62.69802842</v>
      </c>
      <c r="J179" s="30">
        <f t="shared" si="3"/>
        <v>-12.60788662</v>
      </c>
      <c r="K179" s="30">
        <f t="shared" si="1"/>
        <v>1</v>
      </c>
      <c r="L179" s="28">
        <f>'DIFENSORI - GE'!$D179*'Pesi e Budget Iniziale'!$H$5+'DIFENSORI - GE'!$E179*'Pesi e Budget Iniziale'!$H$6+'Pesi e Budget Iniziale'!$H$7*'DIFENSORI - GE'!F179+'DIFENSORI - GE'!$G179*'Pesi e Budget Iniziale'!$H$8+'Pesi e Budget Iniziale'!$H$9*'DIFENSORI - GE'!$H179+vlookup(B179,SQUADRE!$A$2:$B$21,2,false)*'Pesi e Budget Iniziale'!$H$10+'Pesi e Budget Iniziale'!$H$11*vlookup(B179,'FATTORE CASA'!$A$2:$B$21,2,false)+vlookup(B179,ALLENATORE!$A$2:$B$21,2,false)*'Pesi e Budget Iniziale'!$H$12</f>
        <v>66.63052842</v>
      </c>
      <c r="M179" s="30">
        <f t="shared" si="4"/>
        <v>-6.398579231</v>
      </c>
      <c r="N179" s="30">
        <f t="shared" si="2"/>
        <v>1</v>
      </c>
      <c r="P179" s="21"/>
    </row>
    <row r="180" ht="12.75" customHeight="1">
      <c r="A180" s="13" t="s">
        <v>610</v>
      </c>
      <c r="B180" s="14" t="s">
        <v>99</v>
      </c>
      <c r="C180" s="14">
        <v>7.0</v>
      </c>
      <c r="D180" s="14">
        <v>4.5</v>
      </c>
      <c r="E180" s="14">
        <v>5.0</v>
      </c>
      <c r="F180" s="14">
        <v>5.0</v>
      </c>
      <c r="G180" s="14">
        <v>5.0</v>
      </c>
      <c r="H180" s="14">
        <v>4.0</v>
      </c>
      <c r="I180" s="28">
        <f>'DIFENSORI - GE'!$D180*'Pesi e Budget Iniziale'!$F$5+'DIFENSORI - GE'!$E180*'Pesi e Budget Iniziale'!$F$6+'Pesi e Budget Iniziale'!$F$7*'DIFENSORI - GE'!F180+'DIFENSORI - GE'!$G180*'Pesi e Budget Iniziale'!$F$8+'Pesi e Budget Iniziale'!$F$9*'DIFENSORI - GE'!$H180+vlookup(B180,SQUADRE!$A$2:$B$21,2,false)*'Pesi e Budget Iniziale'!$F$10+'Pesi e Budget Iniziale'!$F$11*vlookup(B180,'FATTORE CASA'!$A$2:$B$21,2,false)+vlookup(B180,ALLENATORE!$A$2:$B$21,2,false)*'Pesi e Budget Iniziale'!$F$12</f>
        <v>63.40490342</v>
      </c>
      <c r="J180" s="30">
        <f t="shared" si="3"/>
        <v>-11.74279009</v>
      </c>
      <c r="K180" s="30">
        <f t="shared" si="1"/>
        <v>1</v>
      </c>
      <c r="L180" s="28">
        <f>'DIFENSORI - GE'!$D180*'Pesi e Budget Iniziale'!$H$5+'DIFENSORI - GE'!$E180*'Pesi e Budget Iniziale'!$H$6+'Pesi e Budget Iniziale'!$H$7*'DIFENSORI - GE'!F180+'DIFENSORI - GE'!$G180*'Pesi e Budget Iniziale'!$H$8+'Pesi e Budget Iniziale'!$H$9*'DIFENSORI - GE'!$H180+vlookup(B180,SQUADRE!$A$2:$B$21,2,false)*'Pesi e Budget Iniziale'!$H$10+'Pesi e Budget Iniziale'!$H$11*vlookup(B180,'FATTORE CASA'!$A$2:$B$21,2,false)+vlookup(B180,ALLENATORE!$A$2:$B$21,2,false)*'Pesi e Budget Iniziale'!$H$12</f>
        <v>66.97990342</v>
      </c>
      <c r="M180" s="30">
        <f t="shared" si="4"/>
        <v>-6.047607633</v>
      </c>
      <c r="N180" s="30">
        <f t="shared" si="2"/>
        <v>1</v>
      </c>
      <c r="P180" s="21"/>
    </row>
    <row r="181" ht="12.75" customHeight="1">
      <c r="A181" s="13" t="s">
        <v>612</v>
      </c>
      <c r="B181" s="14" t="s">
        <v>115</v>
      </c>
      <c r="C181" s="14">
        <v>7.0</v>
      </c>
      <c r="D181" s="14">
        <v>5.0</v>
      </c>
      <c r="E181" s="14">
        <v>4.5</v>
      </c>
      <c r="F181" s="14">
        <v>3.0</v>
      </c>
      <c r="G181" s="14">
        <v>6.5</v>
      </c>
      <c r="H181" s="14">
        <v>3.0</v>
      </c>
      <c r="I181" s="28">
        <f>'DIFENSORI - GE'!$D181*'Pesi e Budget Iniziale'!$F$5+'DIFENSORI - GE'!$E181*'Pesi e Budget Iniziale'!$F$6+'Pesi e Budget Iniziale'!$F$7*'DIFENSORI - GE'!F181+'DIFENSORI - GE'!$G181*'Pesi e Budget Iniziale'!$F$8+'Pesi e Budget Iniziale'!$F$9*'DIFENSORI - GE'!$H181+vlookup(B181,SQUADRE!$A$2:$B$21,2,false)*'Pesi e Budget Iniziale'!$F$10+'Pesi e Budget Iniziale'!$F$11*vlookup(B181,'FATTORE CASA'!$A$2:$B$21,2,false)+vlookup(B181,ALLENATORE!$A$2:$B$21,2,false)*'Pesi e Budget Iniziale'!$F$12</f>
        <v>58.00421421</v>
      </c>
      <c r="J181" s="30">
        <f t="shared" si="3"/>
        <v>-18.35232854</v>
      </c>
      <c r="K181" s="30">
        <f t="shared" si="1"/>
        <v>1</v>
      </c>
      <c r="L181" s="28">
        <f>'DIFENSORI - GE'!$D181*'Pesi e Budget Iniziale'!$H$5+'DIFENSORI - GE'!$E181*'Pesi e Budget Iniziale'!$H$6+'Pesi e Budget Iniziale'!$H$7*'DIFENSORI - GE'!F181+'DIFENSORI - GE'!$G181*'Pesi e Budget Iniziale'!$H$8+'Pesi e Budget Iniziale'!$H$9*'DIFENSORI - GE'!$H181+vlookup(B181,SQUADRE!$A$2:$B$21,2,false)*'Pesi e Budget Iniziale'!$H$10+'Pesi e Budget Iniziale'!$H$11*vlookup(B181,'FATTORE CASA'!$A$2:$B$21,2,false)+vlookup(B181,ALLENATORE!$A$2:$B$21,2,false)*'Pesi e Budget Iniziale'!$H$12</f>
        <v>61.22171421</v>
      </c>
      <c r="M181" s="30">
        <f t="shared" si="4"/>
        <v>-11.83211101</v>
      </c>
      <c r="N181" s="30">
        <f t="shared" si="2"/>
        <v>1</v>
      </c>
      <c r="P181" s="21"/>
    </row>
    <row r="182" ht="12.75" customHeight="1">
      <c r="A182" s="13" t="s">
        <v>614</v>
      </c>
      <c r="B182" s="14" t="s">
        <v>125</v>
      </c>
      <c r="C182" s="14">
        <v>6.0</v>
      </c>
      <c r="D182" s="14">
        <v>2.0</v>
      </c>
      <c r="E182" s="14">
        <v>4.0</v>
      </c>
      <c r="F182" s="14">
        <v>4.0</v>
      </c>
      <c r="G182" s="14">
        <v>6.0</v>
      </c>
      <c r="H182" s="14">
        <v>2.0</v>
      </c>
      <c r="I182" s="28">
        <f>'DIFENSORI - GE'!$D182*'Pesi e Budget Iniziale'!$F$5+'DIFENSORI - GE'!$E182*'Pesi e Budget Iniziale'!$F$6+'Pesi e Budget Iniziale'!$F$7*'DIFENSORI - GE'!F182+'DIFENSORI - GE'!$G182*'Pesi e Budget Iniziale'!$F$8+'Pesi e Budget Iniziale'!$F$9*'DIFENSORI - GE'!$H182+vlookup(B182,SQUADRE!$A$2:$B$21,2,false)*'Pesi e Budget Iniziale'!$F$10+'Pesi e Budget Iniziale'!$F$11*vlookup(B182,'FATTORE CASA'!$A$2:$B$21,2,false)+vlookup(B182,ALLENATORE!$A$2:$B$21,2,false)*'Pesi e Budget Iniziale'!$F$12</f>
        <v>47.42103053</v>
      </c>
      <c r="J182" s="30">
        <f t="shared" si="3"/>
        <v>-31.30437165</v>
      </c>
      <c r="K182" s="30">
        <f t="shared" si="1"/>
        <v>1</v>
      </c>
      <c r="L182" s="28">
        <f>'DIFENSORI - GE'!$D182*'Pesi e Budget Iniziale'!$H$5+'DIFENSORI - GE'!$E182*'Pesi e Budget Iniziale'!$H$6+'Pesi e Budget Iniziale'!$H$7*'DIFENSORI - GE'!F182+'DIFENSORI - GE'!$G182*'Pesi e Budget Iniziale'!$H$8+'Pesi e Budget Iniziale'!$H$9*'DIFENSORI - GE'!$H182+vlookup(B182,SQUADRE!$A$2:$B$21,2,false)*'Pesi e Budget Iniziale'!$H$10+'Pesi e Budget Iniziale'!$H$11*vlookup(B182,'FATTORE CASA'!$A$2:$B$21,2,false)+vlookup(B182,ALLENATORE!$A$2:$B$21,2,false)*'Pesi e Budget Iniziale'!$H$12</f>
        <v>50.28103053</v>
      </c>
      <c r="M182" s="30">
        <f t="shared" si="4"/>
        <v>-22.82279219</v>
      </c>
      <c r="N182" s="30">
        <f t="shared" si="2"/>
        <v>1</v>
      </c>
      <c r="P182" s="21"/>
    </row>
    <row r="183" ht="12.75" customHeight="1">
      <c r="A183" s="13" t="s">
        <v>616</v>
      </c>
      <c r="B183" s="14" t="s">
        <v>115</v>
      </c>
      <c r="C183" s="14">
        <v>7.0</v>
      </c>
      <c r="D183" s="14">
        <v>4.0</v>
      </c>
      <c r="E183" s="14">
        <v>4.5</v>
      </c>
      <c r="F183" s="14">
        <v>3.0</v>
      </c>
      <c r="G183" s="14">
        <v>7.0</v>
      </c>
      <c r="H183" s="14">
        <v>3.0</v>
      </c>
      <c r="I183" s="28">
        <f>'DIFENSORI - GE'!$D183*'Pesi e Budget Iniziale'!$F$5+'DIFENSORI - GE'!$E183*'Pesi e Budget Iniziale'!$F$6+'Pesi e Budget Iniziale'!$F$7*'DIFENSORI - GE'!F183+'DIFENSORI - GE'!$G183*'Pesi e Budget Iniziale'!$F$8+'Pesi e Budget Iniziale'!$F$9*'DIFENSORI - GE'!$H183+vlookup(B183,SQUADRE!$A$2:$B$21,2,false)*'Pesi e Budget Iniziale'!$F$10+'Pesi e Budget Iniziale'!$F$11*vlookup(B183,'FATTORE CASA'!$A$2:$B$21,2,false)+vlookup(B183,ALLENATORE!$A$2:$B$21,2,false)*'Pesi e Budget Iniziale'!$F$12</f>
        <v>57.13210921</v>
      </c>
      <c r="J183" s="30">
        <f t="shared" si="3"/>
        <v>-19.4196389</v>
      </c>
      <c r="K183" s="30">
        <f t="shared" si="1"/>
        <v>1</v>
      </c>
      <c r="L183" s="28">
        <f>'DIFENSORI - GE'!$D183*'Pesi e Budget Iniziale'!$H$5+'DIFENSORI - GE'!$E183*'Pesi e Budget Iniziale'!$H$6+'Pesi e Budget Iniziale'!$H$7*'DIFENSORI - GE'!F183+'DIFENSORI - GE'!$G183*'Pesi e Budget Iniziale'!$H$8+'Pesi e Budget Iniziale'!$H$9*'DIFENSORI - GE'!$H183+vlookup(B183,SQUADRE!$A$2:$B$21,2,false)*'Pesi e Budget Iniziale'!$H$10+'Pesi e Budget Iniziale'!$H$11*vlookup(B183,'FATTORE CASA'!$A$2:$B$21,2,false)+vlookup(B183,ALLENATORE!$A$2:$B$21,2,false)*'Pesi e Budget Iniziale'!$H$12</f>
        <v>60.34960921</v>
      </c>
      <c r="M183" s="30">
        <f t="shared" si="4"/>
        <v>-12.70820142</v>
      </c>
      <c r="N183" s="30">
        <f t="shared" si="2"/>
        <v>1</v>
      </c>
      <c r="P183" s="21"/>
    </row>
    <row r="184" ht="12.75" customHeight="1">
      <c r="A184" s="13" t="s">
        <v>618</v>
      </c>
      <c r="B184" s="14" t="s">
        <v>115</v>
      </c>
      <c r="C184" s="14">
        <v>7.0</v>
      </c>
      <c r="D184" s="14">
        <v>4.0</v>
      </c>
      <c r="E184" s="14">
        <v>5.0</v>
      </c>
      <c r="F184" s="14">
        <v>3.0</v>
      </c>
      <c r="G184" s="14">
        <v>6.5</v>
      </c>
      <c r="H184" s="14">
        <v>3.0</v>
      </c>
      <c r="I184" s="28">
        <f>'DIFENSORI - GE'!$D184*'Pesi e Budget Iniziale'!$F$5+'DIFENSORI - GE'!$E184*'Pesi e Budget Iniziale'!$F$6+'Pesi e Budget Iniziale'!$F$7*'DIFENSORI - GE'!F184+'DIFENSORI - GE'!$G184*'Pesi e Budget Iniziale'!$F$8+'Pesi e Budget Iniziale'!$F$9*'DIFENSORI - GE'!$H184+vlookup(B184,SQUADRE!$A$2:$B$21,2,false)*'Pesi e Budget Iniziale'!$F$10+'Pesi e Budget Iniziale'!$F$11*vlookup(B184,'FATTORE CASA'!$A$2:$B$21,2,false)+vlookup(B184,ALLENATORE!$A$2:$B$21,2,false)*'Pesi e Budget Iniziale'!$F$12</f>
        <v>57.18358921</v>
      </c>
      <c r="J184" s="30">
        <f t="shared" si="3"/>
        <v>-19.35663601</v>
      </c>
      <c r="K184" s="30">
        <f t="shared" si="1"/>
        <v>1</v>
      </c>
      <c r="L184" s="28">
        <f>'DIFENSORI - GE'!$D184*'Pesi e Budget Iniziale'!$H$5+'DIFENSORI - GE'!$E184*'Pesi e Budget Iniziale'!$H$6+'Pesi e Budget Iniziale'!$H$7*'DIFENSORI - GE'!F184+'DIFENSORI - GE'!$G184*'Pesi e Budget Iniziale'!$H$8+'Pesi e Budget Iniziale'!$H$9*'DIFENSORI - GE'!$H184+vlookup(B184,SQUADRE!$A$2:$B$21,2,false)*'Pesi e Budget Iniziale'!$H$10+'Pesi e Budget Iniziale'!$H$11*vlookup(B184,'FATTORE CASA'!$A$2:$B$21,2,false)+vlookup(B184,ALLENATORE!$A$2:$B$21,2,false)*'Pesi e Budget Iniziale'!$H$12</f>
        <v>60.75858921</v>
      </c>
      <c r="M184" s="30">
        <f t="shared" si="4"/>
        <v>-12.29735244</v>
      </c>
      <c r="N184" s="30">
        <f t="shared" si="2"/>
        <v>1</v>
      </c>
      <c r="P184" s="21"/>
    </row>
    <row r="185" ht="12.75" customHeight="1">
      <c r="A185" s="13" t="s">
        <v>619</v>
      </c>
      <c r="B185" s="14" t="s">
        <v>99</v>
      </c>
      <c r="C185" s="14">
        <v>5.0</v>
      </c>
      <c r="D185" s="14">
        <v>4.5</v>
      </c>
      <c r="E185" s="14">
        <v>4.0</v>
      </c>
      <c r="F185" s="14">
        <v>3.0</v>
      </c>
      <c r="G185" s="14">
        <v>5.0</v>
      </c>
      <c r="H185" s="14">
        <v>3.0</v>
      </c>
      <c r="I185" s="28">
        <f>'DIFENSORI - GE'!$D185*'Pesi e Budget Iniziale'!$F$5+'DIFENSORI - GE'!$E185*'Pesi e Budget Iniziale'!$F$6+'Pesi e Budget Iniziale'!$F$7*'DIFENSORI - GE'!F185+'DIFENSORI - GE'!$G185*'Pesi e Budget Iniziale'!$F$8+'Pesi e Budget Iniziale'!$F$9*'DIFENSORI - GE'!$H185+vlookup(B185,SQUADRE!$A$2:$B$21,2,false)*'Pesi e Budget Iniziale'!$F$10+'Pesi e Budget Iniziale'!$F$11*vlookup(B185,'FATTORE CASA'!$A$2:$B$21,2,false)+vlookup(B185,ALLENATORE!$A$2:$B$21,2,false)*'Pesi e Budget Iniziale'!$F$12</f>
        <v>56.58536342</v>
      </c>
      <c r="J185" s="30">
        <f t="shared" si="3"/>
        <v>-20.08876411</v>
      </c>
      <c r="K185" s="30">
        <f t="shared" si="1"/>
        <v>1</v>
      </c>
      <c r="L185" s="28">
        <f>'DIFENSORI - GE'!$D185*'Pesi e Budget Iniziale'!$H$5+'DIFENSORI - GE'!$E185*'Pesi e Budget Iniziale'!$H$6+'Pesi e Budget Iniziale'!$H$7*'DIFENSORI - GE'!F185+'DIFENSORI - GE'!$G185*'Pesi e Budget Iniziale'!$H$8+'Pesi e Budget Iniziale'!$H$9*'DIFENSORI - GE'!$H185+vlookup(B185,SQUADRE!$A$2:$B$21,2,false)*'Pesi e Budget Iniziale'!$H$10+'Pesi e Budget Iniziale'!$H$11*vlookup(B185,'FATTORE CASA'!$A$2:$B$21,2,false)+vlookup(B185,ALLENATORE!$A$2:$B$21,2,false)*'Pesi e Budget Iniziale'!$H$12</f>
        <v>59.44536342</v>
      </c>
      <c r="M185" s="30">
        <f t="shared" si="4"/>
        <v>-13.61657949</v>
      </c>
      <c r="N185" s="30">
        <f t="shared" si="2"/>
        <v>1</v>
      </c>
      <c r="P185" s="21"/>
    </row>
    <row r="186" ht="12.75" customHeight="1">
      <c r="A186" s="13" t="s">
        <v>621</v>
      </c>
      <c r="B186" s="14" t="s">
        <v>99</v>
      </c>
      <c r="C186" s="14"/>
      <c r="D186" s="14">
        <v>4.0</v>
      </c>
      <c r="E186" s="14">
        <v>4.0</v>
      </c>
      <c r="F186" s="14">
        <v>5.0</v>
      </c>
      <c r="G186" s="14">
        <v>4.0</v>
      </c>
      <c r="H186" s="14">
        <v>2.0</v>
      </c>
      <c r="I186" s="28">
        <f>'DIFENSORI - GE'!$D186*'Pesi e Budget Iniziale'!$F$5+'DIFENSORI - GE'!$E186*'Pesi e Budget Iniziale'!$F$6+'Pesi e Budget Iniziale'!$F$7*'DIFENSORI - GE'!F186+'DIFENSORI - GE'!$G186*'Pesi e Budget Iniziale'!$F$8+'Pesi e Budget Iniziale'!$F$9*'DIFENSORI - GE'!$H186+vlookup(B186,SQUADRE!$A$2:$B$21,2,false)*'Pesi e Budget Iniziale'!$F$10+'Pesi e Budget Iniziale'!$F$11*vlookup(B186,'FATTORE CASA'!$A$2:$B$21,2,false)+vlookup(B186,ALLENATORE!$A$2:$B$21,2,false)*'Pesi e Budget Iniziale'!$F$12</f>
        <v>55.49940842</v>
      </c>
      <c r="J186" s="30">
        <f t="shared" si="3"/>
        <v>-21.41779103</v>
      </c>
      <c r="K186" s="30">
        <f t="shared" si="1"/>
        <v>1</v>
      </c>
      <c r="L186" s="28">
        <f>'DIFENSORI - GE'!$D186*'Pesi e Budget Iniziale'!$H$5+'DIFENSORI - GE'!$E186*'Pesi e Budget Iniziale'!$H$6+'Pesi e Budget Iniziale'!$H$7*'DIFENSORI - GE'!F186+'DIFENSORI - GE'!$G186*'Pesi e Budget Iniziale'!$H$8+'Pesi e Budget Iniziale'!$H$9*'DIFENSORI - GE'!$H186+vlookup(B186,SQUADRE!$A$2:$B$21,2,false)*'Pesi e Budget Iniziale'!$H$10+'Pesi e Budget Iniziale'!$H$11*vlookup(B186,'FATTORE CASA'!$A$2:$B$21,2,false)+vlookup(B186,ALLENATORE!$A$2:$B$21,2,false)*'Pesi e Budget Iniziale'!$H$12</f>
        <v>58.35940842</v>
      </c>
      <c r="M186" s="30">
        <f t="shared" si="4"/>
        <v>-14.70749717</v>
      </c>
      <c r="N186" s="30">
        <f t="shared" si="2"/>
        <v>1</v>
      </c>
      <c r="P186" s="21"/>
    </row>
    <row r="187" ht="12.75" customHeight="1">
      <c r="A187" s="13" t="s">
        <v>623</v>
      </c>
      <c r="B187" s="14" t="s">
        <v>48</v>
      </c>
      <c r="C187" s="14"/>
      <c r="D187" s="14">
        <v>2.0</v>
      </c>
      <c r="E187" s="14">
        <v>3.0</v>
      </c>
      <c r="F187" s="14">
        <v>3.0</v>
      </c>
      <c r="G187" s="14">
        <v>3.0</v>
      </c>
      <c r="H187" s="14">
        <v>2.0</v>
      </c>
      <c r="I187" s="28">
        <f>'DIFENSORI - GE'!$D187*'Pesi e Budget Iniziale'!$F$5+'DIFENSORI - GE'!$E187*'Pesi e Budget Iniziale'!$F$6+'Pesi e Budget Iniziale'!$F$7*'DIFENSORI - GE'!F187+'DIFENSORI - GE'!$G187*'Pesi e Budget Iniziale'!$F$8+'Pesi e Budget Iniziale'!$F$9*'DIFENSORI - GE'!$H187+vlookup(B187,SQUADRE!$A$2:$B$21,2,false)*'Pesi e Budget Iniziale'!$F$10+'Pesi e Budget Iniziale'!$F$11*vlookup(B187,'FATTORE CASA'!$A$2:$B$21,2,false)+vlookup(B187,ALLENATORE!$A$2:$B$21,2,false)*'Pesi e Budget Iniziale'!$F$12</f>
        <v>43.09917368</v>
      </c>
      <c r="J187" s="30">
        <f t="shared" si="3"/>
        <v>-36.59360009</v>
      </c>
      <c r="K187" s="30">
        <f t="shared" si="1"/>
        <v>1</v>
      </c>
      <c r="L187" s="28">
        <f>'DIFENSORI - GE'!$D187*'Pesi e Budget Iniziale'!$H$5+'DIFENSORI - GE'!$E187*'Pesi e Budget Iniziale'!$H$6+'Pesi e Budget Iniziale'!$H$7*'DIFENSORI - GE'!F187+'DIFENSORI - GE'!$G187*'Pesi e Budget Iniziale'!$H$8+'Pesi e Budget Iniziale'!$H$9*'DIFENSORI - GE'!$H187+vlookup(B187,SQUADRE!$A$2:$B$21,2,false)*'Pesi e Budget Iniziale'!$H$10+'Pesi e Budget Iniziale'!$H$11*vlookup(B187,'FATTORE CASA'!$A$2:$B$21,2,false)+vlookup(B187,ALLENATORE!$A$2:$B$21,2,false)*'Pesi e Budget Iniziale'!$H$12</f>
        <v>45.24417368</v>
      </c>
      <c r="M187" s="30">
        <f t="shared" si="4"/>
        <v>-27.88266681</v>
      </c>
      <c r="N187" s="30">
        <f t="shared" si="2"/>
        <v>1</v>
      </c>
      <c r="P187" s="21"/>
    </row>
    <row r="188" ht="12.75" customHeight="1">
      <c r="A188" s="13" t="s">
        <v>625</v>
      </c>
      <c r="B188" s="14" t="s">
        <v>115</v>
      </c>
      <c r="C188" s="14"/>
      <c r="D188" s="14">
        <v>3.0</v>
      </c>
      <c r="E188" s="14">
        <v>5.0</v>
      </c>
      <c r="F188" s="14">
        <v>3.0</v>
      </c>
      <c r="G188" s="14">
        <v>6.5</v>
      </c>
      <c r="H188" s="14">
        <v>3.0</v>
      </c>
      <c r="I188" s="28">
        <f>'DIFENSORI - GE'!$D188*'Pesi e Budget Iniziale'!$F$5+'DIFENSORI - GE'!$E188*'Pesi e Budget Iniziale'!$F$6+'Pesi e Budget Iniziale'!$F$7*'DIFENSORI - GE'!F188+'DIFENSORI - GE'!$G188*'Pesi e Budget Iniziale'!$F$8+'Pesi e Budget Iniziale'!$F$9*'DIFENSORI - GE'!$H188+vlookup(B188,SQUADRE!$A$2:$B$21,2,false)*'Pesi e Budget Iniziale'!$F$10+'Pesi e Budget Iniziale'!$F$11*vlookup(B188,'FATTORE CASA'!$A$2:$B$21,2,false)+vlookup(B188,ALLENATORE!$A$2:$B$21,2,false)*'Pesi e Budget Iniziale'!$F$12</f>
        <v>55.44483921</v>
      </c>
      <c r="J188" s="30">
        <f t="shared" si="3"/>
        <v>-21.4845746</v>
      </c>
      <c r="K188" s="30">
        <f t="shared" si="1"/>
        <v>1</v>
      </c>
      <c r="L188" s="28">
        <f>'DIFENSORI - GE'!$D188*'Pesi e Budget Iniziale'!$H$5+'DIFENSORI - GE'!$E188*'Pesi e Budget Iniziale'!$H$6+'Pesi e Budget Iniziale'!$H$7*'DIFENSORI - GE'!F188+'DIFENSORI - GE'!$G188*'Pesi e Budget Iniziale'!$H$8+'Pesi e Budget Iniziale'!$H$9*'DIFENSORI - GE'!$H188+vlookup(B188,SQUADRE!$A$2:$B$21,2,false)*'Pesi e Budget Iniziale'!$H$10+'Pesi e Budget Iniziale'!$H$11*vlookup(B188,'FATTORE CASA'!$A$2:$B$21,2,false)+vlookup(B188,ALLENATORE!$A$2:$B$21,2,false)*'Pesi e Budget Iniziale'!$H$12</f>
        <v>59.01983921</v>
      </c>
      <c r="M188" s="30">
        <f t="shared" si="4"/>
        <v>-14.0440483</v>
      </c>
      <c r="N188" s="30">
        <f t="shared" si="2"/>
        <v>1</v>
      </c>
      <c r="P188" s="21"/>
    </row>
    <row r="189" ht="12.75" customHeight="1">
      <c r="A189" s="13"/>
      <c r="B189" s="14"/>
      <c r="C189" s="14"/>
      <c r="D189" s="14"/>
      <c r="E189" s="14"/>
      <c r="F189" s="14"/>
      <c r="G189" s="14"/>
      <c r="H189" s="14"/>
      <c r="I189" s="28"/>
      <c r="J189" s="30"/>
      <c r="K189" s="30"/>
      <c r="L189" s="28"/>
      <c r="M189" s="30"/>
      <c r="N189" s="30"/>
      <c r="P189" s="21"/>
    </row>
    <row r="190" ht="12.75" customHeight="1">
      <c r="A190" s="13"/>
      <c r="B190" s="14"/>
      <c r="C190" s="14"/>
      <c r="D190" s="14"/>
      <c r="E190" s="14"/>
      <c r="F190" s="14"/>
      <c r="G190" s="14"/>
      <c r="H190" s="14"/>
      <c r="I190" s="28"/>
      <c r="J190" s="30"/>
      <c r="K190" s="30"/>
      <c r="L190" s="28"/>
      <c r="M190" s="30"/>
      <c r="N190" s="30"/>
      <c r="P190" s="21"/>
    </row>
    <row r="191" ht="12.75" customHeight="1">
      <c r="A191" s="13"/>
      <c r="B191" s="14"/>
      <c r="C191" s="65"/>
      <c r="D191" s="65"/>
      <c r="E191" s="65"/>
      <c r="F191" s="65"/>
      <c r="G191" s="65"/>
      <c r="H191" s="65"/>
      <c r="I191" s="28"/>
      <c r="J191" s="30"/>
      <c r="K191" s="30"/>
      <c r="L191" s="28"/>
      <c r="M191" s="30"/>
      <c r="N191" s="30"/>
      <c r="P191" s="21"/>
    </row>
    <row r="192" ht="12.75" customHeight="1">
      <c r="A192" s="13"/>
      <c r="B192" s="14"/>
      <c r="C192" s="65"/>
      <c r="D192" s="65"/>
      <c r="E192" s="65"/>
      <c r="F192" s="65"/>
      <c r="G192" s="65"/>
      <c r="H192" s="65"/>
      <c r="I192" s="28"/>
      <c r="J192" s="30"/>
      <c r="K192" s="30"/>
      <c r="L192" s="28"/>
      <c r="M192" s="30"/>
      <c r="N192" s="30"/>
      <c r="P192" s="21"/>
    </row>
    <row r="193" ht="12.75" customHeight="1">
      <c r="A193" s="13"/>
      <c r="B193" s="14"/>
      <c r="C193" s="65"/>
      <c r="D193" s="65"/>
      <c r="E193" s="65"/>
      <c r="F193" s="65"/>
      <c r="G193" s="65"/>
      <c r="H193" s="65"/>
      <c r="I193" s="28"/>
      <c r="J193" s="30"/>
      <c r="K193" s="30"/>
      <c r="L193" s="28"/>
      <c r="M193" s="30"/>
      <c r="N193" s="30"/>
      <c r="P193" s="21"/>
    </row>
    <row r="194" ht="12.75" customHeight="1">
      <c r="A194" s="13"/>
      <c r="B194" s="14"/>
      <c r="C194" s="65"/>
      <c r="D194" s="65"/>
      <c r="E194" s="65"/>
      <c r="F194" s="65"/>
      <c r="G194" s="65"/>
      <c r="H194" s="65"/>
      <c r="I194" s="28"/>
      <c r="J194" s="30"/>
      <c r="K194" s="30"/>
      <c r="L194" s="28"/>
      <c r="M194" s="30"/>
      <c r="N194" s="30"/>
      <c r="P194" s="21"/>
    </row>
    <row r="195" ht="12.75" customHeight="1">
      <c r="A195" s="13"/>
      <c r="B195" s="14"/>
      <c r="C195" s="65"/>
      <c r="D195" s="65"/>
      <c r="E195" s="65"/>
      <c r="F195" s="65"/>
      <c r="G195" s="65"/>
      <c r="H195" s="65"/>
      <c r="I195" s="28"/>
      <c r="J195" s="30"/>
      <c r="K195" s="30"/>
      <c r="L195" s="28"/>
      <c r="M195" s="30"/>
      <c r="N195" s="30"/>
      <c r="P195" s="21"/>
    </row>
    <row r="196" ht="12.75" customHeight="1">
      <c r="A196" s="13"/>
      <c r="B196" s="14"/>
      <c r="C196" s="65"/>
      <c r="D196" s="65"/>
      <c r="E196" s="65"/>
      <c r="F196" s="65"/>
      <c r="G196" s="65"/>
      <c r="H196" s="65"/>
      <c r="I196" s="28"/>
      <c r="J196" s="30"/>
      <c r="K196" s="30"/>
      <c r="L196" s="28"/>
      <c r="M196" s="30"/>
      <c r="N196" s="30"/>
      <c r="P196" s="21"/>
    </row>
    <row r="197" ht="12.75" customHeight="1">
      <c r="A197" s="13"/>
      <c r="B197" s="14"/>
      <c r="C197" s="65"/>
      <c r="D197" s="65"/>
      <c r="E197" s="65"/>
      <c r="F197" s="65"/>
      <c r="G197" s="65"/>
      <c r="H197" s="65"/>
      <c r="I197" s="28"/>
      <c r="J197" s="30"/>
      <c r="K197" s="30"/>
      <c r="L197" s="28"/>
      <c r="M197" s="30"/>
      <c r="N197" s="30"/>
      <c r="P197" s="21"/>
    </row>
    <row r="198" ht="12.75" customHeight="1">
      <c r="A198" s="13"/>
      <c r="B198" s="14"/>
      <c r="C198" s="65"/>
      <c r="D198" s="65"/>
      <c r="E198" s="65"/>
      <c r="F198" s="65"/>
      <c r="G198" s="65"/>
      <c r="H198" s="65"/>
      <c r="I198" s="28"/>
      <c r="J198" s="30"/>
      <c r="K198" s="30"/>
      <c r="L198" s="28"/>
      <c r="M198" s="30"/>
      <c r="N198" s="30"/>
      <c r="P198" s="21"/>
    </row>
    <row r="199" ht="12.75" customHeight="1">
      <c r="A199" s="13"/>
      <c r="B199" s="14"/>
      <c r="C199" s="65"/>
      <c r="D199" s="65"/>
      <c r="E199" s="65"/>
      <c r="F199" s="65"/>
      <c r="G199" s="65"/>
      <c r="H199" s="65"/>
      <c r="I199" s="28"/>
      <c r="J199" s="30"/>
      <c r="K199" s="30"/>
      <c r="L199" s="28"/>
      <c r="M199" s="30"/>
      <c r="N199" s="30"/>
      <c r="P199" s="21"/>
    </row>
    <row r="200" ht="12.75" customHeight="1">
      <c r="A200" s="13"/>
      <c r="B200" s="14"/>
      <c r="C200" s="65"/>
      <c r="D200" s="65"/>
      <c r="E200" s="65"/>
      <c r="F200" s="65"/>
      <c r="G200" s="65"/>
      <c r="H200" s="65"/>
      <c r="I200" s="28"/>
      <c r="J200" s="30"/>
      <c r="K200" s="30"/>
      <c r="L200" s="28"/>
      <c r="M200" s="30"/>
      <c r="N200" s="30"/>
      <c r="P200" s="21"/>
    </row>
    <row r="201" ht="12.75" customHeight="1">
      <c r="A201" s="13"/>
      <c r="B201" s="14"/>
      <c r="C201" s="65"/>
      <c r="D201" s="65"/>
      <c r="E201" s="65"/>
      <c r="F201" s="65"/>
      <c r="G201" s="65"/>
      <c r="H201" s="65"/>
      <c r="I201" s="28"/>
      <c r="J201" s="30"/>
      <c r="K201" s="30"/>
      <c r="L201" s="28"/>
      <c r="M201" s="30"/>
      <c r="N201" s="30"/>
      <c r="P201" s="21"/>
    </row>
    <row r="202" ht="12.75" customHeight="1">
      <c r="A202" s="13"/>
      <c r="B202" s="14"/>
      <c r="C202" s="65"/>
      <c r="D202" s="65"/>
      <c r="E202" s="65"/>
      <c r="F202" s="65"/>
      <c r="G202" s="65"/>
      <c r="H202" s="65"/>
      <c r="I202" s="28"/>
      <c r="J202" s="30"/>
      <c r="K202" s="30"/>
      <c r="L202" s="28"/>
      <c r="M202" s="30"/>
      <c r="N202" s="30"/>
      <c r="P202" s="21"/>
    </row>
    <row r="203" ht="12.75" customHeight="1">
      <c r="A203" s="13"/>
      <c r="B203" s="14"/>
      <c r="C203" s="65"/>
      <c r="D203" s="65"/>
      <c r="E203" s="65"/>
      <c r="F203" s="65"/>
      <c r="G203" s="65"/>
      <c r="H203" s="65"/>
      <c r="I203" s="28"/>
      <c r="J203" s="30"/>
      <c r="K203" s="30"/>
      <c r="L203" s="28"/>
      <c r="M203" s="30"/>
      <c r="N203" s="30"/>
      <c r="P203" s="21"/>
    </row>
    <row r="204" ht="12.75" customHeight="1">
      <c r="A204" s="13"/>
      <c r="B204" s="14"/>
      <c r="C204" s="65"/>
      <c r="D204" s="65"/>
      <c r="E204" s="65"/>
      <c r="F204" s="65"/>
      <c r="G204" s="65"/>
      <c r="H204" s="65"/>
      <c r="I204" s="28"/>
      <c r="J204" s="30"/>
      <c r="K204" s="30"/>
      <c r="L204" s="28"/>
      <c r="M204" s="30"/>
      <c r="N204" s="30"/>
      <c r="P204" s="21"/>
    </row>
    <row r="205" ht="12.75" customHeight="1">
      <c r="A205" s="13"/>
      <c r="B205" s="14"/>
      <c r="C205" s="65"/>
      <c r="D205" s="65"/>
      <c r="E205" s="65"/>
      <c r="F205" s="65"/>
      <c r="G205" s="65"/>
      <c r="H205" s="65"/>
      <c r="I205" s="28"/>
      <c r="J205" s="30"/>
      <c r="K205" s="30"/>
      <c r="L205" s="28"/>
      <c r="M205" s="30"/>
      <c r="N205" s="30"/>
      <c r="P205" s="21"/>
    </row>
    <row r="206" ht="12.75" customHeight="1">
      <c r="A206" s="13"/>
      <c r="B206" s="14"/>
      <c r="C206" s="65"/>
      <c r="D206" s="65"/>
      <c r="E206" s="65"/>
      <c r="F206" s="65"/>
      <c r="G206" s="65"/>
      <c r="H206" s="65"/>
      <c r="I206" s="28"/>
      <c r="J206" s="30"/>
      <c r="K206" s="30"/>
      <c r="L206" s="28"/>
      <c r="M206" s="30"/>
      <c r="N206" s="30"/>
      <c r="P206" s="21"/>
    </row>
    <row r="207" ht="12.75" customHeight="1">
      <c r="A207" s="13"/>
      <c r="B207" s="14"/>
      <c r="C207" s="65"/>
      <c r="D207" s="65"/>
      <c r="E207" s="65"/>
      <c r="F207" s="65"/>
      <c r="G207" s="65"/>
      <c r="H207" s="65"/>
      <c r="I207" s="28"/>
      <c r="J207" s="30"/>
      <c r="K207" s="30"/>
      <c r="L207" s="28"/>
      <c r="M207" s="30"/>
      <c r="N207" s="30"/>
      <c r="P207" s="21"/>
    </row>
    <row r="208" ht="12.75" customHeight="1">
      <c r="A208" s="21"/>
      <c r="B208" s="21"/>
      <c r="C208" s="21"/>
      <c r="D208" s="60"/>
      <c r="E208" s="58"/>
      <c r="F208" s="58"/>
      <c r="G208" s="60"/>
      <c r="H208" s="60"/>
      <c r="I208" s="66"/>
      <c r="J208" s="67"/>
      <c r="K208" s="37"/>
      <c r="L208" s="66"/>
      <c r="M208" s="37"/>
      <c r="N208" s="37"/>
      <c r="P208" s="21"/>
    </row>
    <row r="209" ht="12.75" customHeight="1">
      <c r="A209" s="21"/>
      <c r="B209" s="21"/>
      <c r="C209" s="21"/>
      <c r="D209" s="60"/>
      <c r="E209" s="58"/>
      <c r="F209" s="58"/>
      <c r="G209" s="60"/>
      <c r="H209" s="60"/>
      <c r="I209" s="66"/>
      <c r="J209" s="67"/>
      <c r="K209" s="37"/>
      <c r="L209" s="66"/>
      <c r="M209" s="37"/>
      <c r="N209" s="37"/>
      <c r="P209" s="21"/>
    </row>
    <row r="210" ht="12.75" customHeight="1">
      <c r="A210" s="21"/>
      <c r="B210" s="21"/>
      <c r="C210" s="21"/>
      <c r="D210" s="60"/>
      <c r="E210" s="58"/>
      <c r="F210" s="58"/>
      <c r="G210" s="60"/>
      <c r="H210" s="60"/>
      <c r="I210" s="66"/>
      <c r="J210" s="67"/>
      <c r="K210" s="37"/>
      <c r="L210" s="66"/>
      <c r="M210" s="37"/>
      <c r="N210" s="37"/>
      <c r="P210" s="21"/>
    </row>
    <row r="211" ht="12.75" customHeight="1">
      <c r="A211" s="21"/>
      <c r="B211" s="21"/>
      <c r="C211" s="21"/>
      <c r="D211" s="60"/>
      <c r="E211" s="58"/>
      <c r="F211" s="58"/>
      <c r="G211" s="60"/>
      <c r="H211" s="60"/>
      <c r="I211" s="66"/>
      <c r="J211" s="67"/>
      <c r="K211" s="37"/>
      <c r="L211" s="66"/>
      <c r="M211" s="37"/>
      <c r="N211" s="37"/>
      <c r="P211" s="21"/>
    </row>
    <row r="212" ht="12.75" customHeight="1">
      <c r="A212" s="21"/>
      <c r="B212" s="21"/>
      <c r="C212" s="21"/>
      <c r="D212" s="60"/>
      <c r="E212" s="58"/>
      <c r="F212" s="58"/>
      <c r="G212" s="60"/>
      <c r="H212" s="60"/>
      <c r="I212" s="66"/>
      <c r="J212" s="67"/>
      <c r="K212" s="37"/>
      <c r="L212" s="66"/>
      <c r="M212" s="37"/>
      <c r="N212" s="37"/>
      <c r="P212" s="21"/>
    </row>
    <row r="213" ht="12.75" customHeight="1">
      <c r="A213" s="21"/>
      <c r="B213" s="21"/>
      <c r="C213" s="21"/>
      <c r="D213" s="60"/>
      <c r="E213" s="58"/>
      <c r="F213" s="58"/>
      <c r="G213" s="60"/>
      <c r="H213" s="60"/>
      <c r="I213" s="66"/>
      <c r="J213" s="67"/>
      <c r="K213" s="37"/>
      <c r="L213" s="66"/>
      <c r="M213" s="37"/>
      <c r="N213" s="37"/>
      <c r="P213" s="21"/>
    </row>
    <row r="214" ht="12.75" customHeight="1">
      <c r="A214" s="21"/>
      <c r="B214" s="21"/>
      <c r="C214" s="21"/>
      <c r="D214" s="60"/>
      <c r="E214" s="58"/>
      <c r="F214" s="58"/>
      <c r="G214" s="60"/>
      <c r="H214" s="60"/>
      <c r="I214" s="66"/>
      <c r="J214" s="67"/>
      <c r="K214" s="37"/>
      <c r="L214" s="66"/>
      <c r="M214" s="37"/>
      <c r="N214" s="37"/>
      <c r="P214" s="21"/>
    </row>
    <row r="215" ht="12.75" customHeight="1">
      <c r="A215" s="21"/>
      <c r="B215" s="21"/>
      <c r="C215" s="21"/>
      <c r="D215" s="60"/>
      <c r="E215" s="58"/>
      <c r="F215" s="58"/>
      <c r="G215" s="60"/>
      <c r="H215" s="60"/>
      <c r="I215" s="66"/>
      <c r="J215" s="67"/>
      <c r="K215" s="37"/>
      <c r="L215" s="66"/>
      <c r="M215" s="37"/>
      <c r="N215" s="37"/>
      <c r="P215" s="21"/>
    </row>
    <row r="216" ht="12.75" customHeight="1">
      <c r="A216" s="21"/>
      <c r="B216" s="21"/>
      <c r="C216" s="21"/>
      <c r="D216" s="60"/>
      <c r="E216" s="58"/>
      <c r="F216" s="58"/>
      <c r="G216" s="60"/>
      <c r="H216" s="60"/>
      <c r="I216" s="66"/>
      <c r="J216" s="67"/>
      <c r="K216" s="37"/>
      <c r="L216" s="66"/>
      <c r="M216" s="37"/>
      <c r="N216" s="37"/>
      <c r="P216" s="21"/>
    </row>
    <row r="217" ht="12.75" customHeight="1">
      <c r="A217" s="21"/>
      <c r="B217" s="21"/>
      <c r="C217" s="21"/>
      <c r="D217" s="60"/>
      <c r="E217" s="58"/>
      <c r="F217" s="58"/>
      <c r="G217" s="60"/>
      <c r="H217" s="60"/>
      <c r="I217" s="66"/>
      <c r="J217" s="67"/>
      <c r="K217" s="37"/>
      <c r="L217" s="66"/>
      <c r="M217" s="37"/>
      <c r="N217" s="37"/>
      <c r="P217" s="21"/>
    </row>
    <row r="218" ht="12.75" customHeight="1">
      <c r="A218" s="21"/>
      <c r="B218" s="21"/>
      <c r="C218" s="21"/>
      <c r="D218" s="60"/>
      <c r="E218" s="58"/>
      <c r="F218" s="58"/>
      <c r="G218" s="60"/>
      <c r="H218" s="60"/>
      <c r="I218" s="66"/>
      <c r="J218" s="67"/>
      <c r="K218" s="37"/>
      <c r="L218" s="66"/>
      <c r="M218" s="37"/>
      <c r="N218" s="37"/>
      <c r="P218" s="21"/>
    </row>
    <row r="219" ht="12.75" customHeight="1">
      <c r="A219" s="21"/>
      <c r="B219" s="21"/>
      <c r="C219" s="21"/>
      <c r="D219" s="60"/>
      <c r="E219" s="58"/>
      <c r="F219" s="58"/>
      <c r="G219" s="60"/>
      <c r="H219" s="60"/>
      <c r="I219" s="66"/>
      <c r="J219" s="67"/>
      <c r="K219" s="37"/>
      <c r="L219" s="66"/>
      <c r="M219" s="37"/>
      <c r="N219" s="37"/>
      <c r="P219" s="21"/>
    </row>
    <row r="220" ht="12.75" customHeight="1">
      <c r="A220" s="21"/>
      <c r="B220" s="21"/>
      <c r="C220" s="21"/>
      <c r="D220" s="60"/>
      <c r="E220" s="58"/>
      <c r="F220" s="58"/>
      <c r="G220" s="60"/>
      <c r="H220" s="60"/>
      <c r="I220" s="66"/>
      <c r="J220" s="67"/>
      <c r="K220" s="37"/>
      <c r="L220" s="66"/>
      <c r="M220" s="37"/>
      <c r="N220" s="37"/>
      <c r="P220" s="21"/>
    </row>
    <row r="221" ht="12.75" customHeight="1">
      <c r="A221" s="21"/>
      <c r="B221" s="21"/>
      <c r="C221" s="21"/>
      <c r="D221" s="60"/>
      <c r="E221" s="58"/>
      <c r="F221" s="58"/>
      <c r="G221" s="60"/>
      <c r="H221" s="60"/>
      <c r="I221" s="66"/>
      <c r="J221" s="67"/>
      <c r="K221" s="37"/>
      <c r="L221" s="66"/>
      <c r="M221" s="37"/>
      <c r="N221" s="37"/>
      <c r="P221" s="21"/>
    </row>
    <row r="222" ht="12.75" customHeight="1">
      <c r="A222" s="21"/>
      <c r="B222" s="21"/>
      <c r="C222" s="21"/>
      <c r="D222" s="60"/>
      <c r="E222" s="58"/>
      <c r="F222" s="58"/>
      <c r="G222" s="60"/>
      <c r="H222" s="60"/>
      <c r="I222" s="66"/>
      <c r="J222" s="67"/>
      <c r="K222" s="37"/>
      <c r="L222" s="66"/>
      <c r="M222" s="37"/>
      <c r="N222" s="37"/>
      <c r="P222" s="21"/>
    </row>
    <row r="223" ht="12.75" customHeight="1">
      <c r="A223" s="21"/>
      <c r="B223" s="21"/>
      <c r="C223" s="21"/>
      <c r="D223" s="60"/>
      <c r="E223" s="58"/>
      <c r="F223" s="58"/>
      <c r="G223" s="60"/>
      <c r="H223" s="60"/>
      <c r="I223" s="66"/>
      <c r="J223" s="67"/>
      <c r="K223" s="37"/>
      <c r="L223" s="66"/>
      <c r="M223" s="37"/>
      <c r="N223" s="37"/>
      <c r="P223" s="21"/>
    </row>
    <row r="224" ht="12.75" customHeight="1">
      <c r="A224" s="21"/>
      <c r="B224" s="21"/>
      <c r="C224" s="21"/>
      <c r="D224" s="60"/>
      <c r="E224" s="58"/>
      <c r="F224" s="58"/>
      <c r="G224" s="60"/>
      <c r="H224" s="60"/>
      <c r="I224" s="66"/>
      <c r="J224" s="67"/>
      <c r="K224" s="37"/>
      <c r="L224" s="66"/>
      <c r="M224" s="37"/>
      <c r="N224" s="37"/>
      <c r="P224" s="21"/>
    </row>
    <row r="225" ht="12.75" customHeight="1">
      <c r="A225" s="21"/>
      <c r="B225" s="21"/>
      <c r="C225" s="21"/>
      <c r="D225" s="60"/>
      <c r="E225" s="58"/>
      <c r="F225" s="58"/>
      <c r="G225" s="60"/>
      <c r="H225" s="60"/>
      <c r="I225" s="66"/>
      <c r="J225" s="67"/>
      <c r="K225" s="37"/>
      <c r="L225" s="66"/>
      <c r="M225" s="37"/>
      <c r="N225" s="37"/>
      <c r="P225" s="21"/>
    </row>
    <row r="226" ht="12.75" customHeight="1">
      <c r="A226" s="21"/>
      <c r="B226" s="21"/>
      <c r="C226" s="21"/>
      <c r="D226" s="60"/>
      <c r="E226" s="58"/>
      <c r="F226" s="58"/>
      <c r="G226" s="60"/>
      <c r="H226" s="60"/>
      <c r="I226" s="66"/>
      <c r="J226" s="67"/>
      <c r="K226" s="37"/>
      <c r="L226" s="66"/>
      <c r="M226" s="37"/>
      <c r="N226" s="37"/>
      <c r="P226" s="21"/>
    </row>
    <row r="227" ht="12.75" customHeight="1">
      <c r="A227" s="21"/>
      <c r="B227" s="21"/>
      <c r="C227" s="21"/>
      <c r="D227" s="60"/>
      <c r="E227" s="58"/>
      <c r="F227" s="58"/>
      <c r="G227" s="60"/>
      <c r="H227" s="60"/>
      <c r="I227" s="66"/>
      <c r="J227" s="67"/>
      <c r="K227" s="37"/>
      <c r="L227" s="66"/>
      <c r="M227" s="37"/>
      <c r="N227" s="37"/>
      <c r="P227" s="21"/>
    </row>
    <row r="228" ht="12.75" customHeight="1">
      <c r="A228" s="21"/>
      <c r="B228" s="21"/>
      <c r="C228" s="21"/>
      <c r="D228" s="60"/>
      <c r="E228" s="58"/>
      <c r="F228" s="58"/>
      <c r="G228" s="60"/>
      <c r="H228" s="60"/>
      <c r="I228" s="66"/>
      <c r="J228" s="67"/>
      <c r="K228" s="37"/>
      <c r="L228" s="66"/>
      <c r="M228" s="37"/>
      <c r="N228" s="37"/>
      <c r="P228" s="21"/>
    </row>
    <row r="229" ht="12.75" customHeight="1">
      <c r="A229" s="21"/>
      <c r="B229" s="21"/>
      <c r="C229" s="21"/>
      <c r="D229" s="60"/>
      <c r="E229" s="58"/>
      <c r="F229" s="58"/>
      <c r="G229" s="60"/>
      <c r="H229" s="60"/>
      <c r="I229" s="66"/>
      <c r="J229" s="67"/>
      <c r="K229" s="37"/>
      <c r="L229" s="66"/>
      <c r="M229" s="37"/>
      <c r="N229" s="37"/>
      <c r="P229" s="21"/>
    </row>
    <row r="230" ht="12.75" customHeight="1">
      <c r="A230" s="21"/>
      <c r="B230" s="21"/>
      <c r="C230" s="21"/>
      <c r="D230" s="60"/>
      <c r="E230" s="58"/>
      <c r="F230" s="58"/>
      <c r="G230" s="60"/>
      <c r="H230" s="60"/>
      <c r="I230" s="66"/>
      <c r="J230" s="67"/>
      <c r="K230" s="37"/>
      <c r="L230" s="66"/>
      <c r="M230" s="37"/>
      <c r="N230" s="37"/>
      <c r="P230" s="21"/>
    </row>
    <row r="231" ht="12.75" customHeight="1">
      <c r="A231" s="21"/>
      <c r="B231" s="21"/>
      <c r="C231" s="21"/>
      <c r="D231" s="60"/>
      <c r="E231" s="58"/>
      <c r="F231" s="58"/>
      <c r="G231" s="60"/>
      <c r="H231" s="60"/>
      <c r="I231" s="66"/>
      <c r="J231" s="67"/>
      <c r="K231" s="37"/>
      <c r="L231" s="66"/>
      <c r="M231" s="37"/>
      <c r="N231" s="37"/>
      <c r="P231" s="21"/>
    </row>
    <row r="232" ht="12.75" customHeight="1">
      <c r="A232" s="21"/>
      <c r="B232" s="21"/>
      <c r="C232" s="21"/>
      <c r="D232" s="60"/>
      <c r="E232" s="58"/>
      <c r="F232" s="58"/>
      <c r="G232" s="60"/>
      <c r="H232" s="60"/>
      <c r="I232" s="66"/>
      <c r="J232" s="67"/>
      <c r="K232" s="37"/>
      <c r="L232" s="66"/>
      <c r="M232" s="37"/>
      <c r="N232" s="37"/>
      <c r="P232" s="21"/>
    </row>
    <row r="233" ht="12.75" customHeight="1">
      <c r="A233" s="21"/>
      <c r="B233" s="21"/>
      <c r="C233" s="21"/>
      <c r="D233" s="60"/>
      <c r="E233" s="58"/>
      <c r="F233" s="58"/>
      <c r="G233" s="60"/>
      <c r="H233" s="60"/>
      <c r="I233" s="66"/>
      <c r="J233" s="67"/>
      <c r="K233" s="37"/>
      <c r="L233" s="66"/>
      <c r="M233" s="37"/>
      <c r="N233" s="37"/>
      <c r="P233" s="21"/>
    </row>
    <row r="234" ht="12.75" customHeight="1">
      <c r="A234" s="21"/>
      <c r="B234" s="21"/>
      <c r="C234" s="21"/>
      <c r="D234" s="60"/>
      <c r="E234" s="58"/>
      <c r="F234" s="58"/>
      <c r="G234" s="60"/>
      <c r="H234" s="60"/>
      <c r="I234" s="66"/>
      <c r="J234" s="67"/>
      <c r="K234" s="37"/>
      <c r="L234" s="66"/>
      <c r="M234" s="37"/>
      <c r="N234" s="37"/>
      <c r="P234" s="21"/>
    </row>
    <row r="235" ht="12.75" customHeight="1">
      <c r="A235" s="21"/>
      <c r="B235" s="21"/>
      <c r="C235" s="21"/>
      <c r="D235" s="60"/>
      <c r="E235" s="58"/>
      <c r="F235" s="58"/>
      <c r="G235" s="60"/>
      <c r="H235" s="60"/>
      <c r="I235" s="66"/>
      <c r="J235" s="67"/>
      <c r="K235" s="37"/>
      <c r="L235" s="66"/>
      <c r="M235" s="37"/>
      <c r="N235" s="37"/>
      <c r="P235" s="21"/>
    </row>
    <row r="236" ht="12.75" customHeight="1">
      <c r="A236" s="21"/>
      <c r="B236" s="21"/>
      <c r="C236" s="21"/>
      <c r="D236" s="60"/>
      <c r="E236" s="58"/>
      <c r="F236" s="58"/>
      <c r="G236" s="60"/>
      <c r="H236" s="60"/>
      <c r="I236" s="66"/>
      <c r="J236" s="67"/>
      <c r="K236" s="37"/>
      <c r="L236" s="66"/>
      <c r="M236" s="37"/>
      <c r="N236" s="37"/>
      <c r="P236" s="21"/>
    </row>
    <row r="237" ht="12.75" customHeight="1">
      <c r="A237" s="21"/>
      <c r="B237" s="21"/>
      <c r="C237" s="21"/>
      <c r="D237" s="60"/>
      <c r="E237" s="58"/>
      <c r="F237" s="58"/>
      <c r="G237" s="60"/>
      <c r="H237" s="60"/>
      <c r="I237" s="66"/>
      <c r="J237" s="67"/>
      <c r="K237" s="37"/>
      <c r="L237" s="66"/>
      <c r="M237" s="37"/>
      <c r="N237" s="37"/>
      <c r="P237" s="21"/>
    </row>
    <row r="238" ht="12.75" customHeight="1">
      <c r="A238" s="21"/>
      <c r="B238" s="21"/>
      <c r="C238" s="21"/>
      <c r="D238" s="60"/>
      <c r="E238" s="58"/>
      <c r="F238" s="58"/>
      <c r="G238" s="60"/>
      <c r="H238" s="60"/>
      <c r="I238" s="66"/>
      <c r="J238" s="67"/>
      <c r="K238" s="37"/>
      <c r="L238" s="66"/>
      <c r="M238" s="37"/>
      <c r="N238" s="37"/>
      <c r="P238" s="21"/>
    </row>
    <row r="239" ht="12.75" customHeight="1">
      <c r="A239" s="21"/>
      <c r="B239" s="21"/>
      <c r="C239" s="21"/>
      <c r="D239" s="60"/>
      <c r="E239" s="58"/>
      <c r="F239" s="58"/>
      <c r="G239" s="60"/>
      <c r="H239" s="60"/>
      <c r="I239" s="66"/>
      <c r="J239" s="67"/>
      <c r="K239" s="37"/>
      <c r="L239" s="66"/>
      <c r="M239" s="37"/>
      <c r="N239" s="37"/>
      <c r="P239" s="21"/>
    </row>
    <row r="240" ht="12.75" customHeight="1">
      <c r="A240" s="21"/>
      <c r="B240" s="21"/>
      <c r="C240" s="21"/>
      <c r="D240" s="60"/>
      <c r="E240" s="58"/>
      <c r="F240" s="58"/>
      <c r="G240" s="60"/>
      <c r="H240" s="60"/>
      <c r="I240" s="66"/>
      <c r="J240" s="67"/>
      <c r="K240" s="37"/>
      <c r="L240" s="66"/>
      <c r="M240" s="37"/>
      <c r="N240" s="37"/>
      <c r="P240" s="21"/>
    </row>
    <row r="241" ht="12.75" customHeight="1">
      <c r="A241" s="21"/>
      <c r="B241" s="21"/>
      <c r="C241" s="21"/>
      <c r="D241" s="60"/>
      <c r="E241" s="58"/>
      <c r="F241" s="58"/>
      <c r="G241" s="60"/>
      <c r="H241" s="60"/>
      <c r="I241" s="66"/>
      <c r="J241" s="67"/>
      <c r="K241" s="37"/>
      <c r="L241" s="66"/>
      <c r="M241" s="37"/>
      <c r="N241" s="37"/>
      <c r="P241" s="21"/>
    </row>
    <row r="242" ht="12.75" customHeight="1">
      <c r="A242" s="21"/>
      <c r="B242" s="21"/>
      <c r="C242" s="21"/>
      <c r="D242" s="60"/>
      <c r="E242" s="58"/>
      <c r="F242" s="58"/>
      <c r="G242" s="60"/>
      <c r="H242" s="60"/>
      <c r="I242" s="66"/>
      <c r="J242" s="67"/>
      <c r="K242" s="37"/>
      <c r="L242" s="66"/>
      <c r="M242" s="37"/>
      <c r="N242" s="37"/>
      <c r="P242" s="21"/>
    </row>
    <row r="243" ht="12.75" customHeight="1">
      <c r="A243" s="21"/>
      <c r="B243" s="21"/>
      <c r="C243" s="21"/>
      <c r="D243" s="60"/>
      <c r="E243" s="58"/>
      <c r="F243" s="58"/>
      <c r="G243" s="60"/>
      <c r="H243" s="60"/>
      <c r="I243" s="66"/>
      <c r="J243" s="67"/>
      <c r="K243" s="37"/>
      <c r="L243" s="66"/>
      <c r="M243" s="37"/>
      <c r="N243" s="37"/>
      <c r="P243" s="21"/>
    </row>
    <row r="244" ht="12.75" customHeight="1">
      <c r="A244" s="21"/>
      <c r="B244" s="21"/>
      <c r="C244" s="21"/>
      <c r="D244" s="60"/>
      <c r="E244" s="58"/>
      <c r="F244" s="58"/>
      <c r="G244" s="60"/>
      <c r="H244" s="60"/>
      <c r="I244" s="66"/>
      <c r="J244" s="67"/>
      <c r="K244" s="37"/>
      <c r="L244" s="66"/>
      <c r="M244" s="37"/>
      <c r="N244" s="37"/>
      <c r="P244" s="21"/>
    </row>
    <row r="245" ht="12.75" customHeight="1">
      <c r="A245" s="21"/>
      <c r="B245" s="21"/>
      <c r="C245" s="21"/>
      <c r="D245" s="60"/>
      <c r="E245" s="58"/>
      <c r="F245" s="58"/>
      <c r="G245" s="60"/>
      <c r="H245" s="60"/>
      <c r="I245" s="66"/>
      <c r="J245" s="67"/>
      <c r="K245" s="37"/>
      <c r="L245" s="66"/>
      <c r="M245" s="37"/>
      <c r="N245" s="37"/>
      <c r="P245" s="21"/>
    </row>
    <row r="246" ht="12.75" customHeight="1">
      <c r="A246" s="21"/>
      <c r="B246" s="21"/>
      <c r="C246" s="21"/>
      <c r="D246" s="60"/>
      <c r="E246" s="58"/>
      <c r="F246" s="58"/>
      <c r="G246" s="60"/>
      <c r="H246" s="60"/>
      <c r="I246" s="66"/>
      <c r="J246" s="67"/>
      <c r="K246" s="37"/>
      <c r="L246" s="66"/>
      <c r="M246" s="37"/>
      <c r="N246" s="37"/>
      <c r="P246" s="21"/>
    </row>
    <row r="247" ht="12.75" customHeight="1">
      <c r="A247" s="21"/>
      <c r="B247" s="21"/>
      <c r="C247" s="21"/>
      <c r="D247" s="60"/>
      <c r="E247" s="58"/>
      <c r="F247" s="58"/>
      <c r="G247" s="60"/>
      <c r="H247" s="60"/>
      <c r="I247" s="66"/>
      <c r="J247" s="67"/>
      <c r="K247" s="37"/>
      <c r="L247" s="66"/>
      <c r="M247" s="37"/>
      <c r="N247" s="37"/>
      <c r="P247" s="21"/>
    </row>
    <row r="248" ht="12.75" customHeight="1">
      <c r="A248" s="21"/>
      <c r="B248" s="21"/>
      <c r="C248" s="21"/>
      <c r="D248" s="60"/>
      <c r="E248" s="58"/>
      <c r="F248" s="58"/>
      <c r="G248" s="60"/>
      <c r="H248" s="60"/>
      <c r="I248" s="66"/>
      <c r="J248" s="67"/>
      <c r="K248" s="37"/>
      <c r="L248" s="66"/>
      <c r="M248" s="37"/>
      <c r="N248" s="37"/>
      <c r="P248" s="21"/>
    </row>
    <row r="249" ht="12.75" customHeight="1">
      <c r="A249" s="21"/>
      <c r="B249" s="21"/>
      <c r="C249" s="21"/>
      <c r="D249" s="60"/>
      <c r="E249" s="58"/>
      <c r="F249" s="58"/>
      <c r="G249" s="60"/>
      <c r="H249" s="60"/>
      <c r="I249" s="66"/>
      <c r="J249" s="67"/>
      <c r="K249" s="37"/>
      <c r="L249" s="66"/>
      <c r="M249" s="37"/>
      <c r="N249" s="37"/>
      <c r="P249" s="21"/>
    </row>
    <row r="250" ht="12.75" customHeight="1">
      <c r="A250" s="21"/>
      <c r="B250" s="21"/>
      <c r="C250" s="21"/>
      <c r="D250" s="60"/>
      <c r="E250" s="58"/>
      <c r="F250" s="58"/>
      <c r="G250" s="60"/>
      <c r="H250" s="60"/>
      <c r="I250" s="66"/>
      <c r="J250" s="67"/>
      <c r="K250" s="37"/>
      <c r="L250" s="66"/>
      <c r="M250" s="37"/>
      <c r="N250" s="37"/>
      <c r="P250" s="21"/>
    </row>
    <row r="251" ht="12.75" customHeight="1">
      <c r="A251" s="21"/>
      <c r="B251" s="21"/>
      <c r="C251" s="21"/>
      <c r="D251" s="60"/>
      <c r="E251" s="58"/>
      <c r="F251" s="58"/>
      <c r="G251" s="60"/>
      <c r="H251" s="60"/>
      <c r="I251" s="66"/>
      <c r="J251" s="67"/>
      <c r="K251" s="37"/>
      <c r="L251" s="66"/>
      <c r="M251" s="37"/>
      <c r="N251" s="37"/>
      <c r="P251" s="21"/>
    </row>
    <row r="252" ht="12.75" customHeight="1">
      <c r="A252" s="21"/>
      <c r="B252" s="21"/>
      <c r="C252" s="21"/>
      <c r="D252" s="60"/>
      <c r="E252" s="58"/>
      <c r="F252" s="58"/>
      <c r="G252" s="60"/>
      <c r="H252" s="60"/>
      <c r="I252" s="66"/>
      <c r="J252" s="67"/>
      <c r="K252" s="37"/>
      <c r="L252" s="66"/>
      <c r="M252" s="37"/>
      <c r="N252" s="37"/>
      <c r="P252" s="21"/>
    </row>
    <row r="253" ht="12.75" customHeight="1">
      <c r="A253" s="21"/>
      <c r="B253" s="21"/>
      <c r="C253" s="21"/>
      <c r="D253" s="60"/>
      <c r="E253" s="58"/>
      <c r="F253" s="58"/>
      <c r="G253" s="60"/>
      <c r="H253" s="60"/>
      <c r="I253" s="66"/>
      <c r="J253" s="67"/>
      <c r="K253" s="37"/>
      <c r="L253" s="66"/>
      <c r="M253" s="37"/>
      <c r="N253" s="37"/>
      <c r="P253" s="21"/>
    </row>
    <row r="254" ht="12.75" customHeight="1">
      <c r="A254" s="21"/>
      <c r="B254" s="21"/>
      <c r="C254" s="21"/>
      <c r="D254" s="60"/>
      <c r="E254" s="58"/>
      <c r="F254" s="58"/>
      <c r="G254" s="60"/>
      <c r="H254" s="60"/>
      <c r="I254" s="66"/>
      <c r="J254" s="67"/>
      <c r="K254" s="37"/>
      <c r="L254" s="66"/>
      <c r="M254" s="37"/>
      <c r="N254" s="37"/>
      <c r="P254" s="21"/>
    </row>
    <row r="255" ht="12.75" customHeight="1">
      <c r="A255" s="21"/>
      <c r="B255" s="21"/>
      <c r="C255" s="21"/>
      <c r="D255" s="60"/>
      <c r="E255" s="58"/>
      <c r="F255" s="58"/>
      <c r="G255" s="60"/>
      <c r="H255" s="60"/>
      <c r="I255" s="66"/>
      <c r="J255" s="67"/>
      <c r="K255" s="37"/>
      <c r="L255" s="66"/>
      <c r="M255" s="37"/>
      <c r="N255" s="37"/>
      <c r="P255" s="21"/>
    </row>
    <row r="256" ht="12.75" customHeight="1">
      <c r="A256" s="21"/>
      <c r="B256" s="21"/>
      <c r="C256" s="21"/>
      <c r="D256" s="60"/>
      <c r="E256" s="58"/>
      <c r="F256" s="58"/>
      <c r="G256" s="60"/>
      <c r="H256" s="60"/>
      <c r="I256" s="66"/>
      <c r="J256" s="67"/>
      <c r="K256" s="37"/>
      <c r="L256" s="66"/>
      <c r="M256" s="37"/>
      <c r="N256" s="37"/>
      <c r="P256" s="21"/>
    </row>
    <row r="257" ht="12.75" customHeight="1">
      <c r="A257" s="21"/>
      <c r="B257" s="21"/>
      <c r="C257" s="21"/>
      <c r="D257" s="60"/>
      <c r="E257" s="58"/>
      <c r="F257" s="58"/>
      <c r="G257" s="60"/>
      <c r="H257" s="60"/>
      <c r="I257" s="66"/>
      <c r="J257" s="67"/>
      <c r="K257" s="37"/>
      <c r="L257" s="66"/>
      <c r="M257" s="37"/>
      <c r="N257" s="37"/>
      <c r="P257" s="21"/>
    </row>
    <row r="258" ht="12.75" customHeight="1">
      <c r="A258" s="21"/>
      <c r="B258" s="21"/>
      <c r="C258" s="21"/>
      <c r="D258" s="60"/>
      <c r="E258" s="58"/>
      <c r="F258" s="58"/>
      <c r="G258" s="60"/>
      <c r="H258" s="60"/>
      <c r="I258" s="66"/>
      <c r="J258" s="67"/>
      <c r="K258" s="37"/>
      <c r="L258" s="66"/>
      <c r="M258" s="37"/>
      <c r="N258" s="37"/>
      <c r="P258" s="21"/>
    </row>
    <row r="259" ht="12.75" customHeight="1">
      <c r="A259" s="21"/>
      <c r="B259" s="21"/>
      <c r="C259" s="21"/>
      <c r="D259" s="60"/>
      <c r="E259" s="58"/>
      <c r="F259" s="58"/>
      <c r="G259" s="60"/>
      <c r="H259" s="60"/>
      <c r="I259" s="66"/>
      <c r="J259" s="67"/>
      <c r="K259" s="37"/>
      <c r="L259" s="66"/>
      <c r="M259" s="37"/>
      <c r="N259" s="37"/>
      <c r="P259" s="21"/>
    </row>
    <row r="260" ht="12.75" customHeight="1">
      <c r="A260" s="21"/>
      <c r="B260" s="21"/>
      <c r="C260" s="21"/>
      <c r="D260" s="60"/>
      <c r="E260" s="58"/>
      <c r="F260" s="58"/>
      <c r="G260" s="60"/>
      <c r="H260" s="60"/>
      <c r="I260" s="66"/>
      <c r="J260" s="67"/>
      <c r="K260" s="37"/>
      <c r="L260" s="66"/>
      <c r="M260" s="37"/>
      <c r="N260" s="37"/>
      <c r="P260" s="21"/>
    </row>
    <row r="261" ht="12.75" customHeight="1">
      <c r="A261" s="21"/>
      <c r="B261" s="21"/>
      <c r="C261" s="21"/>
      <c r="D261" s="60"/>
      <c r="E261" s="58"/>
      <c r="F261" s="58"/>
      <c r="G261" s="60"/>
      <c r="H261" s="60"/>
      <c r="I261" s="66"/>
      <c r="J261" s="67"/>
      <c r="K261" s="37"/>
      <c r="L261" s="66"/>
      <c r="M261" s="37"/>
      <c r="N261" s="37"/>
      <c r="P261" s="21"/>
    </row>
    <row r="262" ht="12.75" customHeight="1">
      <c r="A262" s="21"/>
      <c r="B262" s="21"/>
      <c r="C262" s="21"/>
      <c r="D262" s="60"/>
      <c r="E262" s="58"/>
      <c r="F262" s="58"/>
      <c r="G262" s="60"/>
      <c r="H262" s="60"/>
      <c r="I262" s="66"/>
      <c r="J262" s="67"/>
      <c r="K262" s="37"/>
      <c r="L262" s="66"/>
      <c r="M262" s="37"/>
      <c r="N262" s="37"/>
      <c r="P262" s="21"/>
    </row>
    <row r="263" ht="12.75" customHeight="1">
      <c r="A263" s="21"/>
      <c r="B263" s="21"/>
      <c r="C263" s="21"/>
      <c r="D263" s="60"/>
      <c r="E263" s="58"/>
      <c r="F263" s="58"/>
      <c r="G263" s="60"/>
      <c r="H263" s="60"/>
      <c r="I263" s="66"/>
      <c r="J263" s="67"/>
      <c r="K263" s="37"/>
      <c r="L263" s="66"/>
      <c r="M263" s="37"/>
      <c r="N263" s="37"/>
      <c r="P263" s="21"/>
    </row>
    <row r="264" ht="12.75" customHeight="1">
      <c r="A264" s="21"/>
      <c r="B264" s="21"/>
      <c r="C264" s="21"/>
      <c r="D264" s="60"/>
      <c r="E264" s="58"/>
      <c r="F264" s="58"/>
      <c r="G264" s="60"/>
      <c r="H264" s="60"/>
      <c r="I264" s="66"/>
      <c r="J264" s="67"/>
      <c r="K264" s="37"/>
      <c r="L264" s="66"/>
      <c r="M264" s="37"/>
      <c r="N264" s="37"/>
      <c r="P264" s="21"/>
    </row>
    <row r="265" ht="12.75" customHeight="1">
      <c r="A265" s="21"/>
      <c r="B265" s="21"/>
      <c r="C265" s="21"/>
      <c r="D265" s="60"/>
      <c r="E265" s="58"/>
      <c r="F265" s="58"/>
      <c r="G265" s="60"/>
      <c r="H265" s="60"/>
      <c r="I265" s="66"/>
      <c r="J265" s="67"/>
      <c r="K265" s="37"/>
      <c r="L265" s="66"/>
      <c r="M265" s="37"/>
      <c r="N265" s="37"/>
      <c r="P265" s="21"/>
    </row>
    <row r="266" ht="12.75" customHeight="1">
      <c r="A266" s="21"/>
      <c r="B266" s="21"/>
      <c r="C266" s="21"/>
      <c r="D266" s="60"/>
      <c r="E266" s="58"/>
      <c r="F266" s="58"/>
      <c r="G266" s="60"/>
      <c r="H266" s="60"/>
      <c r="I266" s="66"/>
      <c r="J266" s="67"/>
      <c r="K266" s="37"/>
      <c r="L266" s="66"/>
      <c r="M266" s="37"/>
      <c r="N266" s="37"/>
      <c r="P266" s="21"/>
    </row>
    <row r="267" ht="12.75" customHeight="1">
      <c r="A267" s="21"/>
      <c r="B267" s="21"/>
      <c r="C267" s="21"/>
      <c r="D267" s="60"/>
      <c r="E267" s="58"/>
      <c r="F267" s="58"/>
      <c r="G267" s="60"/>
      <c r="H267" s="60"/>
      <c r="I267" s="66"/>
      <c r="J267" s="67"/>
      <c r="K267" s="37"/>
      <c r="L267" s="66"/>
      <c r="M267" s="37"/>
      <c r="N267" s="37"/>
      <c r="P267" s="21"/>
    </row>
    <row r="268" ht="12.75" customHeight="1">
      <c r="A268" s="21"/>
      <c r="B268" s="21"/>
      <c r="C268" s="21"/>
      <c r="D268" s="60"/>
      <c r="E268" s="58"/>
      <c r="F268" s="58"/>
      <c r="G268" s="60"/>
      <c r="H268" s="60"/>
      <c r="I268" s="66"/>
      <c r="J268" s="67"/>
      <c r="K268" s="37"/>
      <c r="L268" s="66"/>
      <c r="M268" s="37"/>
      <c r="N268" s="37"/>
      <c r="P268" s="21"/>
    </row>
    <row r="269" ht="12.75" customHeight="1">
      <c r="A269" s="21"/>
      <c r="B269" s="21"/>
      <c r="C269" s="21"/>
      <c r="D269" s="60"/>
      <c r="E269" s="58"/>
      <c r="F269" s="58"/>
      <c r="G269" s="60"/>
      <c r="H269" s="60"/>
      <c r="I269" s="66"/>
      <c r="J269" s="67"/>
      <c r="K269" s="37"/>
      <c r="L269" s="66"/>
      <c r="M269" s="37"/>
      <c r="N269" s="37"/>
      <c r="P269" s="21"/>
    </row>
    <row r="270" ht="12.75" customHeight="1">
      <c r="A270" s="21"/>
      <c r="B270" s="21"/>
      <c r="C270" s="21"/>
      <c r="D270" s="60"/>
      <c r="E270" s="58"/>
      <c r="F270" s="58"/>
      <c r="G270" s="60"/>
      <c r="H270" s="60"/>
      <c r="I270" s="66"/>
      <c r="J270" s="67"/>
      <c r="K270" s="37"/>
      <c r="L270" s="66"/>
      <c r="M270" s="37"/>
      <c r="N270" s="37"/>
      <c r="P270" s="21"/>
    </row>
    <row r="271" ht="12.75" customHeight="1">
      <c r="A271" s="21"/>
      <c r="B271" s="21"/>
      <c r="C271" s="21"/>
      <c r="D271" s="60"/>
      <c r="E271" s="58"/>
      <c r="F271" s="58"/>
      <c r="G271" s="60"/>
      <c r="H271" s="60"/>
      <c r="I271" s="66"/>
      <c r="J271" s="67"/>
      <c r="K271" s="37"/>
      <c r="L271" s="66"/>
      <c r="M271" s="37"/>
      <c r="N271" s="37"/>
      <c r="P271" s="21"/>
    </row>
    <row r="272" ht="12.75" customHeight="1">
      <c r="A272" s="21"/>
      <c r="B272" s="21"/>
      <c r="C272" s="21"/>
      <c r="D272" s="60"/>
      <c r="E272" s="58"/>
      <c r="F272" s="58"/>
      <c r="G272" s="60"/>
      <c r="H272" s="60"/>
      <c r="I272" s="66"/>
      <c r="J272" s="67"/>
      <c r="K272" s="37"/>
      <c r="L272" s="66"/>
      <c r="M272" s="37"/>
      <c r="N272" s="37"/>
      <c r="P272" s="21"/>
    </row>
    <row r="273" ht="12.75" customHeight="1">
      <c r="A273" s="21"/>
      <c r="B273" s="21"/>
      <c r="C273" s="21"/>
      <c r="D273" s="60"/>
      <c r="E273" s="58"/>
      <c r="F273" s="58"/>
      <c r="G273" s="60"/>
      <c r="H273" s="60"/>
      <c r="I273" s="66"/>
      <c r="J273" s="67"/>
      <c r="K273" s="37"/>
      <c r="L273" s="66"/>
      <c r="M273" s="37"/>
      <c r="N273" s="37"/>
      <c r="P273" s="21"/>
    </row>
    <row r="274" ht="12.75" customHeight="1">
      <c r="A274" s="21"/>
      <c r="B274" s="21"/>
      <c r="C274" s="21"/>
      <c r="D274" s="60"/>
      <c r="E274" s="58"/>
      <c r="F274" s="58"/>
      <c r="G274" s="60"/>
      <c r="H274" s="60"/>
      <c r="I274" s="66"/>
      <c r="J274" s="67"/>
      <c r="K274" s="37"/>
      <c r="L274" s="66"/>
      <c r="M274" s="37"/>
      <c r="N274" s="37"/>
      <c r="P274" s="21"/>
    </row>
    <row r="275" ht="12.75" customHeight="1">
      <c r="A275" s="21"/>
      <c r="B275" s="21"/>
      <c r="C275" s="21"/>
      <c r="D275" s="60"/>
      <c r="E275" s="58"/>
      <c r="F275" s="58"/>
      <c r="G275" s="60"/>
      <c r="H275" s="60"/>
      <c r="I275" s="66"/>
      <c r="J275" s="67"/>
      <c r="K275" s="37"/>
      <c r="L275" s="66"/>
      <c r="M275" s="37"/>
      <c r="N275" s="37"/>
      <c r="P275" s="21"/>
    </row>
    <row r="276" ht="12.75" customHeight="1">
      <c r="A276" s="21"/>
      <c r="B276" s="21"/>
      <c r="C276" s="21"/>
      <c r="D276" s="60"/>
      <c r="E276" s="58"/>
      <c r="F276" s="58"/>
      <c r="G276" s="60"/>
      <c r="H276" s="60"/>
      <c r="I276" s="66"/>
      <c r="J276" s="67"/>
      <c r="K276" s="37"/>
      <c r="L276" s="66"/>
      <c r="M276" s="37"/>
      <c r="N276" s="37"/>
      <c r="P276" s="21"/>
    </row>
    <row r="277" ht="12.75" customHeight="1">
      <c r="A277" s="21"/>
      <c r="B277" s="21"/>
      <c r="C277" s="21"/>
      <c r="D277" s="60"/>
      <c r="E277" s="58"/>
      <c r="F277" s="58"/>
      <c r="G277" s="60"/>
      <c r="H277" s="60"/>
      <c r="I277" s="66"/>
      <c r="J277" s="67"/>
      <c r="K277" s="37"/>
      <c r="L277" s="66"/>
      <c r="M277" s="37"/>
      <c r="N277" s="37"/>
      <c r="P277" s="21"/>
    </row>
    <row r="278" ht="12.75" customHeight="1">
      <c r="A278" s="21"/>
      <c r="B278" s="21"/>
      <c r="C278" s="21"/>
      <c r="D278" s="60"/>
      <c r="E278" s="58"/>
      <c r="F278" s="58"/>
      <c r="G278" s="60"/>
      <c r="H278" s="60"/>
      <c r="I278" s="66"/>
      <c r="J278" s="67"/>
      <c r="K278" s="37"/>
      <c r="L278" s="66"/>
      <c r="M278" s="37"/>
      <c r="N278" s="37"/>
      <c r="P278" s="21"/>
    </row>
    <row r="279" ht="12.75" customHeight="1">
      <c r="A279" s="21"/>
      <c r="B279" s="21"/>
      <c r="C279" s="21"/>
      <c r="D279" s="60"/>
      <c r="E279" s="58"/>
      <c r="F279" s="58"/>
      <c r="G279" s="60"/>
      <c r="H279" s="60"/>
      <c r="I279" s="66"/>
      <c r="J279" s="67"/>
      <c r="K279" s="37"/>
      <c r="L279" s="66"/>
      <c r="M279" s="37"/>
      <c r="N279" s="37"/>
      <c r="P279" s="21"/>
    </row>
    <row r="280" ht="12.75" customHeight="1">
      <c r="A280" s="21"/>
      <c r="B280" s="21"/>
      <c r="C280" s="21"/>
      <c r="D280" s="60"/>
      <c r="E280" s="58"/>
      <c r="F280" s="58"/>
      <c r="G280" s="60"/>
      <c r="H280" s="60"/>
      <c r="I280" s="66"/>
      <c r="J280" s="67"/>
      <c r="K280" s="37"/>
      <c r="L280" s="66"/>
      <c r="M280" s="37"/>
      <c r="N280" s="37"/>
      <c r="P280" s="21"/>
    </row>
    <row r="281" ht="12.75" customHeight="1">
      <c r="A281" s="21"/>
      <c r="B281" s="21"/>
      <c r="C281" s="21"/>
      <c r="D281" s="60"/>
      <c r="E281" s="58"/>
      <c r="F281" s="58"/>
      <c r="G281" s="60"/>
      <c r="H281" s="60"/>
      <c r="I281" s="66"/>
      <c r="J281" s="67"/>
      <c r="K281" s="37"/>
      <c r="L281" s="66"/>
      <c r="M281" s="37"/>
      <c r="N281" s="37"/>
      <c r="P281" s="21"/>
    </row>
    <row r="282" ht="12.75" customHeight="1">
      <c r="A282" s="21"/>
      <c r="B282" s="21"/>
      <c r="C282" s="21"/>
      <c r="D282" s="60"/>
      <c r="E282" s="58"/>
      <c r="F282" s="58"/>
      <c r="G282" s="60"/>
      <c r="H282" s="60"/>
      <c r="I282" s="66"/>
      <c r="J282" s="67"/>
      <c r="K282" s="37"/>
      <c r="L282" s="66"/>
      <c r="M282" s="37"/>
      <c r="N282" s="37"/>
      <c r="P282" s="21"/>
    </row>
    <row r="283" ht="12.75" customHeight="1">
      <c r="A283" s="21"/>
      <c r="B283" s="21"/>
      <c r="C283" s="21"/>
      <c r="D283" s="60"/>
      <c r="E283" s="58"/>
      <c r="F283" s="58"/>
      <c r="G283" s="60"/>
      <c r="H283" s="60"/>
      <c r="I283" s="66"/>
      <c r="J283" s="67"/>
      <c r="K283" s="37"/>
      <c r="L283" s="66"/>
      <c r="M283" s="37"/>
      <c r="N283" s="37"/>
      <c r="P283" s="21"/>
    </row>
    <row r="284" ht="12.75" customHeight="1">
      <c r="A284" s="21"/>
      <c r="B284" s="21"/>
      <c r="C284" s="21"/>
      <c r="D284" s="60"/>
      <c r="E284" s="58"/>
      <c r="F284" s="58"/>
      <c r="G284" s="60"/>
      <c r="H284" s="60"/>
      <c r="I284" s="66"/>
      <c r="J284" s="67"/>
      <c r="K284" s="37"/>
      <c r="L284" s="66"/>
      <c r="M284" s="37"/>
      <c r="N284" s="37"/>
      <c r="P284" s="21"/>
    </row>
    <row r="285" ht="12.75" customHeight="1">
      <c r="A285" s="21"/>
      <c r="B285" s="21"/>
      <c r="C285" s="21"/>
      <c r="D285" s="60"/>
      <c r="E285" s="58"/>
      <c r="F285" s="58"/>
      <c r="G285" s="60"/>
      <c r="H285" s="60"/>
      <c r="I285" s="66"/>
      <c r="J285" s="67"/>
      <c r="K285" s="37"/>
      <c r="L285" s="66"/>
      <c r="M285" s="37"/>
      <c r="N285" s="37"/>
      <c r="P285" s="21"/>
    </row>
    <row r="286" ht="12.75" customHeight="1">
      <c r="A286" s="21"/>
      <c r="B286" s="21"/>
      <c r="C286" s="21"/>
      <c r="D286" s="60"/>
      <c r="E286" s="58"/>
      <c r="F286" s="58"/>
      <c r="G286" s="60"/>
      <c r="H286" s="60"/>
      <c r="I286" s="66"/>
      <c r="J286" s="67"/>
      <c r="K286" s="37"/>
      <c r="L286" s="66"/>
      <c r="M286" s="37"/>
      <c r="N286" s="37"/>
      <c r="P286" s="21"/>
    </row>
    <row r="287" ht="12.75" customHeight="1">
      <c r="A287" s="21"/>
      <c r="B287" s="21"/>
      <c r="C287" s="21"/>
      <c r="D287" s="60"/>
      <c r="E287" s="58"/>
      <c r="F287" s="58"/>
      <c r="G287" s="60"/>
      <c r="H287" s="60"/>
      <c r="I287" s="66"/>
      <c r="J287" s="67"/>
      <c r="K287" s="37"/>
      <c r="L287" s="66"/>
      <c r="M287" s="37"/>
      <c r="N287" s="37"/>
      <c r="P287" s="21"/>
    </row>
    <row r="288" ht="12.75" customHeight="1">
      <c r="A288" s="21"/>
      <c r="B288" s="21"/>
      <c r="C288" s="21"/>
      <c r="D288" s="60"/>
      <c r="E288" s="58"/>
      <c r="F288" s="58"/>
      <c r="G288" s="60"/>
      <c r="H288" s="60"/>
      <c r="I288" s="66"/>
      <c r="J288" s="67"/>
      <c r="K288" s="37"/>
      <c r="L288" s="66"/>
      <c r="M288" s="37"/>
      <c r="N288" s="37"/>
      <c r="P288" s="21"/>
    </row>
    <row r="289" ht="12.75" customHeight="1">
      <c r="A289" s="21"/>
      <c r="B289" s="21"/>
      <c r="C289" s="21"/>
      <c r="D289" s="60"/>
      <c r="E289" s="58"/>
      <c r="F289" s="58"/>
      <c r="G289" s="60"/>
      <c r="H289" s="60"/>
      <c r="I289" s="66"/>
      <c r="J289" s="67"/>
      <c r="K289" s="37"/>
      <c r="L289" s="66"/>
      <c r="M289" s="37"/>
      <c r="N289" s="37"/>
      <c r="P289" s="21"/>
    </row>
    <row r="290" ht="12.75" customHeight="1">
      <c r="A290" s="21"/>
      <c r="B290" s="21"/>
      <c r="C290" s="21"/>
      <c r="D290" s="60"/>
      <c r="E290" s="58"/>
      <c r="F290" s="58"/>
      <c r="G290" s="60"/>
      <c r="H290" s="60"/>
      <c r="I290" s="66"/>
      <c r="J290" s="67"/>
      <c r="K290" s="37"/>
      <c r="L290" s="66"/>
      <c r="M290" s="37"/>
      <c r="N290" s="37"/>
      <c r="P290" s="21"/>
    </row>
    <row r="291" ht="12.75" customHeight="1">
      <c r="A291" s="21"/>
      <c r="B291" s="21"/>
      <c r="C291" s="21"/>
      <c r="D291" s="60"/>
      <c r="E291" s="58"/>
      <c r="F291" s="58"/>
      <c r="G291" s="60"/>
      <c r="H291" s="60"/>
      <c r="I291" s="66"/>
      <c r="J291" s="67"/>
      <c r="K291" s="37"/>
      <c r="L291" s="66"/>
      <c r="M291" s="37"/>
      <c r="N291" s="37"/>
      <c r="P291" s="21"/>
    </row>
    <row r="292" ht="12.75" customHeight="1">
      <c r="A292" s="21"/>
      <c r="B292" s="21"/>
      <c r="C292" s="21"/>
      <c r="D292" s="60"/>
      <c r="E292" s="58"/>
      <c r="F292" s="58"/>
      <c r="G292" s="60"/>
      <c r="H292" s="60"/>
      <c r="I292" s="66"/>
      <c r="J292" s="67"/>
      <c r="K292" s="37"/>
      <c r="L292" s="66"/>
      <c r="M292" s="37"/>
      <c r="N292" s="37"/>
      <c r="P292" s="21"/>
    </row>
    <row r="293" ht="12.75" customHeight="1">
      <c r="A293" s="21"/>
      <c r="B293" s="21"/>
      <c r="C293" s="21"/>
      <c r="D293" s="60"/>
      <c r="E293" s="58"/>
      <c r="F293" s="58"/>
      <c r="G293" s="60"/>
      <c r="H293" s="60"/>
      <c r="I293" s="66"/>
      <c r="J293" s="67"/>
      <c r="K293" s="37"/>
      <c r="L293" s="66"/>
      <c r="M293" s="37"/>
      <c r="N293" s="37"/>
      <c r="P293" s="21"/>
    </row>
    <row r="294" ht="12.75" customHeight="1">
      <c r="A294" s="21"/>
      <c r="B294" s="21"/>
      <c r="C294" s="21"/>
      <c r="D294" s="60"/>
      <c r="E294" s="58"/>
      <c r="F294" s="58"/>
      <c r="G294" s="60"/>
      <c r="H294" s="60"/>
      <c r="I294" s="66"/>
      <c r="J294" s="67"/>
      <c r="K294" s="37"/>
      <c r="L294" s="66"/>
      <c r="M294" s="37"/>
      <c r="N294" s="37"/>
      <c r="P294" s="21"/>
    </row>
    <row r="295" ht="12.75" customHeight="1">
      <c r="A295" s="21"/>
      <c r="B295" s="21"/>
      <c r="C295" s="21"/>
      <c r="D295" s="60"/>
      <c r="E295" s="58"/>
      <c r="F295" s="58"/>
      <c r="G295" s="60"/>
      <c r="H295" s="60"/>
      <c r="I295" s="66"/>
      <c r="J295" s="67"/>
      <c r="K295" s="37"/>
      <c r="L295" s="66"/>
      <c r="M295" s="37"/>
      <c r="N295" s="37"/>
      <c r="P295" s="21"/>
    </row>
    <row r="296" ht="12.75" customHeight="1">
      <c r="A296" s="21"/>
      <c r="B296" s="21"/>
      <c r="C296" s="21"/>
      <c r="D296" s="60"/>
      <c r="E296" s="58"/>
      <c r="F296" s="58"/>
      <c r="G296" s="60"/>
      <c r="H296" s="60"/>
      <c r="I296" s="66"/>
      <c r="J296" s="67"/>
      <c r="K296" s="37"/>
      <c r="L296" s="66"/>
      <c r="M296" s="37"/>
      <c r="N296" s="37"/>
      <c r="P296" s="21"/>
    </row>
    <row r="297" ht="12.75" customHeight="1">
      <c r="A297" s="21"/>
      <c r="B297" s="21"/>
      <c r="C297" s="21"/>
      <c r="D297" s="60"/>
      <c r="E297" s="58"/>
      <c r="F297" s="58"/>
      <c r="G297" s="60"/>
      <c r="H297" s="60"/>
      <c r="I297" s="66"/>
      <c r="J297" s="67"/>
      <c r="K297" s="37"/>
      <c r="L297" s="66"/>
      <c r="M297" s="37"/>
      <c r="N297" s="37"/>
      <c r="P297" s="21"/>
    </row>
    <row r="298" ht="12.75" customHeight="1">
      <c r="A298" s="21"/>
      <c r="B298" s="21"/>
      <c r="C298" s="21"/>
      <c r="D298" s="60"/>
      <c r="E298" s="58"/>
      <c r="F298" s="58"/>
      <c r="G298" s="60"/>
      <c r="H298" s="60"/>
      <c r="I298" s="66"/>
      <c r="J298" s="67"/>
      <c r="K298" s="37"/>
      <c r="L298" s="66"/>
      <c r="M298" s="37"/>
      <c r="N298" s="37"/>
      <c r="P298" s="21"/>
    </row>
    <row r="299" ht="12.75" customHeight="1">
      <c r="A299" s="21"/>
      <c r="B299" s="21"/>
      <c r="C299" s="21"/>
      <c r="D299" s="60"/>
      <c r="E299" s="58"/>
      <c r="F299" s="58"/>
      <c r="G299" s="60"/>
      <c r="H299" s="60"/>
      <c r="I299" s="66"/>
      <c r="J299" s="67"/>
      <c r="K299" s="37"/>
      <c r="L299" s="66"/>
      <c r="M299" s="37"/>
      <c r="N299" s="37"/>
      <c r="P299" s="21"/>
    </row>
    <row r="300" ht="12.75" customHeight="1">
      <c r="A300" s="21"/>
      <c r="B300" s="21"/>
      <c r="C300" s="21"/>
      <c r="D300" s="60"/>
      <c r="E300" s="58"/>
      <c r="F300" s="58"/>
      <c r="G300" s="60"/>
      <c r="H300" s="60"/>
      <c r="I300" s="66"/>
      <c r="J300" s="67"/>
      <c r="K300" s="37"/>
      <c r="L300" s="66"/>
      <c r="M300" s="37"/>
      <c r="N300" s="37"/>
      <c r="P300" s="21"/>
    </row>
    <row r="301" ht="12.75" customHeight="1">
      <c r="A301" s="21"/>
      <c r="B301" s="21"/>
      <c r="C301" s="21"/>
      <c r="D301" s="60"/>
      <c r="E301" s="58"/>
      <c r="F301" s="58"/>
      <c r="G301" s="60"/>
      <c r="H301" s="60"/>
      <c r="I301" s="66"/>
      <c r="J301" s="67"/>
      <c r="K301" s="37"/>
      <c r="L301" s="66"/>
      <c r="M301" s="37"/>
      <c r="N301" s="37"/>
      <c r="P301" s="21"/>
    </row>
    <row r="302" ht="12.75" customHeight="1">
      <c r="A302" s="21"/>
      <c r="B302" s="21"/>
      <c r="C302" s="21"/>
      <c r="D302" s="60"/>
      <c r="E302" s="58"/>
      <c r="F302" s="58"/>
      <c r="G302" s="60"/>
      <c r="H302" s="60"/>
      <c r="I302" s="66"/>
      <c r="J302" s="67"/>
      <c r="K302" s="37"/>
      <c r="L302" s="66"/>
      <c r="M302" s="37"/>
      <c r="N302" s="37"/>
      <c r="P302" s="21"/>
    </row>
    <row r="303" ht="12.75" customHeight="1">
      <c r="A303" s="21"/>
      <c r="B303" s="21"/>
      <c r="C303" s="21"/>
      <c r="D303" s="60"/>
      <c r="E303" s="58"/>
      <c r="F303" s="58"/>
      <c r="G303" s="60"/>
      <c r="H303" s="60"/>
      <c r="I303" s="66"/>
      <c r="J303" s="67"/>
      <c r="K303" s="37"/>
      <c r="L303" s="66"/>
      <c r="M303" s="37"/>
      <c r="N303" s="37"/>
      <c r="P303" s="21"/>
    </row>
    <row r="304" ht="12.75" customHeight="1">
      <c r="A304" s="21"/>
      <c r="B304" s="21"/>
      <c r="C304" s="21"/>
      <c r="D304" s="60"/>
      <c r="E304" s="58"/>
      <c r="F304" s="58"/>
      <c r="G304" s="60"/>
      <c r="H304" s="60"/>
      <c r="I304" s="66"/>
      <c r="J304" s="67"/>
      <c r="K304" s="37"/>
      <c r="L304" s="66"/>
      <c r="M304" s="37"/>
      <c r="N304" s="37"/>
      <c r="P304" s="21"/>
    </row>
    <row r="305" ht="12.75" customHeight="1">
      <c r="A305" s="21"/>
      <c r="B305" s="21"/>
      <c r="C305" s="21"/>
      <c r="D305" s="60"/>
      <c r="E305" s="58"/>
      <c r="F305" s="58"/>
      <c r="G305" s="60"/>
      <c r="H305" s="60"/>
      <c r="I305" s="66"/>
      <c r="J305" s="67"/>
      <c r="K305" s="37"/>
      <c r="L305" s="66"/>
      <c r="M305" s="37"/>
      <c r="N305" s="37"/>
      <c r="P305" s="21"/>
    </row>
    <row r="306" ht="12.75" customHeight="1">
      <c r="A306" s="21"/>
      <c r="B306" s="21"/>
      <c r="C306" s="21"/>
      <c r="D306" s="60"/>
      <c r="E306" s="58"/>
      <c r="F306" s="58"/>
      <c r="G306" s="60"/>
      <c r="H306" s="60"/>
      <c r="I306" s="66"/>
      <c r="J306" s="67"/>
      <c r="K306" s="37"/>
      <c r="L306" s="66"/>
      <c r="M306" s="37"/>
      <c r="N306" s="37"/>
      <c r="P306" s="21"/>
    </row>
    <row r="307" ht="12.75" customHeight="1">
      <c r="A307" s="21"/>
      <c r="B307" s="21"/>
      <c r="C307" s="21"/>
      <c r="D307" s="60"/>
      <c r="E307" s="58"/>
      <c r="F307" s="58"/>
      <c r="G307" s="60"/>
      <c r="H307" s="60"/>
      <c r="I307" s="66"/>
      <c r="J307" s="67"/>
      <c r="K307" s="37"/>
      <c r="L307" s="66"/>
      <c r="M307" s="37"/>
      <c r="N307" s="37"/>
      <c r="P307" s="21"/>
    </row>
    <row r="308" ht="12.75" customHeight="1">
      <c r="A308" s="21"/>
      <c r="B308" s="21"/>
      <c r="C308" s="21"/>
      <c r="D308" s="60"/>
      <c r="E308" s="58"/>
      <c r="F308" s="58"/>
      <c r="G308" s="60"/>
      <c r="H308" s="60"/>
      <c r="I308" s="66"/>
      <c r="J308" s="67"/>
      <c r="K308" s="37"/>
      <c r="L308" s="66"/>
      <c r="M308" s="37"/>
      <c r="N308" s="37"/>
      <c r="P308" s="21"/>
    </row>
    <row r="309" ht="12.75" customHeight="1">
      <c r="A309" s="21"/>
      <c r="B309" s="21"/>
      <c r="C309" s="21"/>
      <c r="D309" s="60"/>
      <c r="E309" s="58"/>
      <c r="F309" s="58"/>
      <c r="G309" s="60"/>
      <c r="H309" s="60"/>
      <c r="I309" s="66"/>
      <c r="J309" s="67"/>
      <c r="K309" s="37"/>
      <c r="L309" s="66"/>
      <c r="M309" s="37"/>
      <c r="N309" s="37"/>
      <c r="P309" s="21"/>
    </row>
    <row r="310" ht="12.75" customHeight="1">
      <c r="A310" s="21"/>
      <c r="B310" s="21"/>
      <c r="C310" s="21"/>
      <c r="D310" s="60"/>
      <c r="E310" s="58"/>
      <c r="F310" s="58"/>
      <c r="G310" s="60"/>
      <c r="H310" s="60"/>
      <c r="I310" s="66"/>
      <c r="J310" s="67"/>
      <c r="K310" s="37"/>
      <c r="L310" s="66"/>
      <c r="M310" s="37"/>
      <c r="N310" s="37"/>
      <c r="P310" s="21"/>
    </row>
    <row r="311" ht="12.75" customHeight="1">
      <c r="A311" s="21"/>
      <c r="B311" s="21"/>
      <c r="C311" s="21"/>
      <c r="D311" s="60"/>
      <c r="E311" s="58"/>
      <c r="F311" s="58"/>
      <c r="G311" s="60"/>
      <c r="H311" s="60"/>
      <c r="I311" s="66"/>
      <c r="J311" s="67"/>
      <c r="K311" s="37"/>
      <c r="L311" s="66"/>
      <c r="M311" s="37"/>
      <c r="N311" s="37"/>
      <c r="P311" s="21"/>
    </row>
    <row r="312" ht="12.75" customHeight="1">
      <c r="A312" s="21"/>
      <c r="B312" s="21"/>
      <c r="C312" s="21"/>
      <c r="D312" s="60"/>
      <c r="E312" s="58"/>
      <c r="F312" s="58"/>
      <c r="G312" s="60"/>
      <c r="H312" s="60"/>
      <c r="I312" s="66"/>
      <c r="J312" s="67"/>
      <c r="K312" s="37"/>
      <c r="L312" s="66"/>
      <c r="M312" s="37"/>
      <c r="N312" s="37"/>
      <c r="P312" s="21"/>
    </row>
    <row r="313" ht="12.75" customHeight="1">
      <c r="A313" s="21"/>
      <c r="B313" s="21"/>
      <c r="C313" s="21"/>
      <c r="D313" s="60"/>
      <c r="E313" s="58"/>
      <c r="F313" s="58"/>
      <c r="G313" s="60"/>
      <c r="H313" s="60"/>
      <c r="I313" s="66"/>
      <c r="J313" s="67"/>
      <c r="K313" s="37"/>
      <c r="L313" s="66"/>
      <c r="M313" s="37"/>
      <c r="N313" s="37"/>
      <c r="P313" s="21"/>
    </row>
    <row r="314" ht="12.75" customHeight="1">
      <c r="A314" s="21"/>
      <c r="B314" s="21"/>
      <c r="C314" s="21"/>
      <c r="D314" s="60"/>
      <c r="E314" s="58"/>
      <c r="F314" s="58"/>
      <c r="G314" s="60"/>
      <c r="H314" s="60"/>
      <c r="I314" s="66"/>
      <c r="J314" s="67"/>
      <c r="K314" s="37"/>
      <c r="L314" s="66"/>
      <c r="M314" s="37"/>
      <c r="N314" s="37"/>
      <c r="P314" s="21"/>
    </row>
    <row r="315" ht="12.75" customHeight="1">
      <c r="A315" s="21"/>
      <c r="B315" s="21"/>
      <c r="C315" s="21"/>
      <c r="D315" s="60"/>
      <c r="E315" s="58"/>
      <c r="F315" s="58"/>
      <c r="G315" s="60"/>
      <c r="H315" s="60"/>
      <c r="I315" s="66"/>
      <c r="J315" s="67"/>
      <c r="K315" s="37"/>
      <c r="L315" s="66"/>
      <c r="M315" s="37"/>
      <c r="N315" s="37"/>
      <c r="P315" s="21"/>
    </row>
    <row r="316" ht="12.75" customHeight="1">
      <c r="A316" s="21"/>
      <c r="B316" s="21"/>
      <c r="C316" s="21"/>
      <c r="D316" s="60"/>
      <c r="E316" s="58"/>
      <c r="F316" s="58"/>
      <c r="G316" s="60"/>
      <c r="H316" s="60"/>
      <c r="I316" s="66"/>
      <c r="J316" s="67"/>
      <c r="K316" s="37"/>
      <c r="L316" s="66"/>
      <c r="M316" s="37"/>
      <c r="N316" s="37"/>
      <c r="P316" s="21"/>
    </row>
    <row r="317" ht="12.75" customHeight="1">
      <c r="A317" s="21"/>
      <c r="B317" s="21"/>
      <c r="C317" s="21"/>
      <c r="D317" s="60"/>
      <c r="E317" s="58"/>
      <c r="F317" s="58"/>
      <c r="G317" s="60"/>
      <c r="H317" s="60"/>
      <c r="I317" s="66"/>
      <c r="J317" s="67"/>
      <c r="K317" s="37"/>
      <c r="L317" s="66"/>
      <c r="M317" s="37"/>
      <c r="N317" s="37"/>
      <c r="P317" s="21"/>
    </row>
    <row r="318" ht="12.75" customHeight="1">
      <c r="A318" s="21"/>
      <c r="B318" s="21"/>
      <c r="C318" s="21"/>
      <c r="D318" s="60"/>
      <c r="E318" s="58"/>
      <c r="F318" s="58"/>
      <c r="G318" s="60"/>
      <c r="H318" s="60"/>
      <c r="I318" s="66"/>
      <c r="J318" s="67"/>
      <c r="K318" s="37"/>
      <c r="L318" s="66"/>
      <c r="M318" s="37"/>
      <c r="N318" s="37"/>
      <c r="P318" s="21"/>
    </row>
    <row r="319" ht="12.75" customHeight="1">
      <c r="A319" s="21"/>
      <c r="B319" s="21"/>
      <c r="C319" s="21"/>
      <c r="D319" s="60"/>
      <c r="E319" s="58"/>
      <c r="F319" s="58"/>
      <c r="G319" s="60"/>
      <c r="H319" s="60"/>
      <c r="I319" s="66"/>
      <c r="J319" s="67"/>
      <c r="K319" s="37"/>
      <c r="L319" s="66"/>
      <c r="M319" s="37"/>
      <c r="N319" s="37"/>
      <c r="P319" s="21"/>
    </row>
    <row r="320" ht="12.75" customHeight="1">
      <c r="A320" s="21"/>
      <c r="B320" s="21"/>
      <c r="C320" s="21"/>
      <c r="D320" s="60"/>
      <c r="E320" s="58"/>
      <c r="F320" s="58"/>
      <c r="G320" s="60"/>
      <c r="H320" s="60"/>
      <c r="I320" s="66"/>
      <c r="J320" s="67"/>
      <c r="K320" s="37"/>
      <c r="L320" s="66"/>
      <c r="M320" s="37"/>
      <c r="N320" s="37"/>
      <c r="P320" s="21"/>
    </row>
    <row r="321" ht="12.75" customHeight="1">
      <c r="A321" s="21"/>
      <c r="B321" s="21"/>
      <c r="C321" s="21"/>
      <c r="D321" s="60"/>
      <c r="E321" s="58"/>
      <c r="F321" s="58"/>
      <c r="G321" s="60"/>
      <c r="H321" s="60"/>
      <c r="I321" s="66"/>
      <c r="J321" s="67"/>
      <c r="K321" s="37"/>
      <c r="L321" s="66"/>
      <c r="M321" s="37"/>
      <c r="N321" s="37"/>
      <c r="P321" s="21"/>
    </row>
    <row r="322" ht="12.75" customHeight="1">
      <c r="A322" s="21"/>
      <c r="B322" s="21"/>
      <c r="C322" s="21"/>
      <c r="D322" s="60"/>
      <c r="E322" s="58"/>
      <c r="F322" s="58"/>
      <c r="G322" s="60"/>
      <c r="H322" s="60"/>
      <c r="I322" s="66"/>
      <c r="J322" s="67"/>
      <c r="K322" s="37"/>
      <c r="L322" s="66"/>
      <c r="M322" s="37"/>
      <c r="N322" s="37"/>
      <c r="P322" s="21"/>
    </row>
    <row r="323" ht="12.75" customHeight="1">
      <c r="A323" s="21"/>
      <c r="B323" s="21"/>
      <c r="C323" s="21"/>
      <c r="D323" s="60"/>
      <c r="E323" s="58"/>
      <c r="F323" s="58"/>
      <c r="G323" s="60"/>
      <c r="H323" s="60"/>
      <c r="I323" s="66"/>
      <c r="J323" s="67"/>
      <c r="K323" s="37"/>
      <c r="L323" s="66"/>
      <c r="M323" s="37"/>
      <c r="N323" s="37"/>
      <c r="P323" s="21"/>
    </row>
    <row r="324" ht="12.75" customHeight="1">
      <c r="A324" s="21"/>
      <c r="B324" s="21"/>
      <c r="C324" s="21"/>
      <c r="D324" s="60"/>
      <c r="E324" s="58"/>
      <c r="F324" s="58"/>
      <c r="G324" s="60"/>
      <c r="H324" s="60"/>
      <c r="I324" s="66"/>
      <c r="J324" s="67"/>
      <c r="K324" s="37"/>
      <c r="L324" s="66"/>
      <c r="M324" s="37"/>
      <c r="N324" s="37"/>
      <c r="P324" s="21"/>
    </row>
    <row r="325" ht="12.75" customHeight="1">
      <c r="A325" s="21"/>
      <c r="B325" s="21"/>
      <c r="C325" s="21"/>
      <c r="D325" s="60"/>
      <c r="E325" s="58"/>
      <c r="F325" s="58"/>
      <c r="G325" s="60"/>
      <c r="H325" s="60"/>
      <c r="I325" s="66"/>
      <c r="J325" s="67"/>
      <c r="K325" s="37"/>
      <c r="L325" s="66"/>
      <c r="M325" s="37"/>
      <c r="N325" s="37"/>
      <c r="P325" s="21"/>
    </row>
    <row r="326" ht="12.75" customHeight="1">
      <c r="A326" s="21"/>
      <c r="B326" s="21"/>
      <c r="C326" s="21"/>
      <c r="D326" s="60"/>
      <c r="E326" s="58"/>
      <c r="F326" s="58"/>
      <c r="G326" s="60"/>
      <c r="H326" s="60"/>
      <c r="I326" s="66"/>
      <c r="J326" s="67"/>
      <c r="K326" s="37"/>
      <c r="L326" s="66"/>
      <c r="M326" s="37"/>
      <c r="N326" s="37"/>
      <c r="P326" s="21"/>
    </row>
    <row r="327" ht="12.75" customHeight="1">
      <c r="A327" s="21"/>
      <c r="B327" s="21"/>
      <c r="C327" s="21"/>
      <c r="D327" s="60"/>
      <c r="E327" s="58"/>
      <c r="F327" s="58"/>
      <c r="G327" s="60"/>
      <c r="H327" s="60"/>
      <c r="I327" s="66"/>
      <c r="J327" s="67"/>
      <c r="K327" s="37"/>
      <c r="L327" s="66"/>
      <c r="M327" s="37"/>
      <c r="N327" s="37"/>
      <c r="P327" s="21"/>
    </row>
    <row r="328" ht="12.75" customHeight="1">
      <c r="A328" s="21"/>
      <c r="B328" s="21"/>
      <c r="C328" s="21"/>
      <c r="D328" s="60"/>
      <c r="E328" s="58"/>
      <c r="F328" s="58"/>
      <c r="G328" s="60"/>
      <c r="H328" s="60"/>
      <c r="I328" s="66"/>
      <c r="J328" s="67"/>
      <c r="K328" s="37"/>
      <c r="L328" s="66"/>
      <c r="M328" s="37"/>
      <c r="N328" s="37"/>
      <c r="P328" s="21"/>
    </row>
    <row r="329" ht="12.75" customHeight="1">
      <c r="A329" s="21"/>
      <c r="B329" s="21"/>
      <c r="C329" s="21"/>
      <c r="D329" s="60"/>
      <c r="E329" s="58"/>
      <c r="F329" s="58"/>
      <c r="G329" s="60"/>
      <c r="H329" s="60"/>
      <c r="I329" s="66"/>
      <c r="J329" s="67"/>
      <c r="K329" s="37"/>
      <c r="L329" s="66"/>
      <c r="M329" s="37"/>
      <c r="N329" s="37"/>
      <c r="P329" s="21"/>
    </row>
    <row r="330" ht="12.75" customHeight="1">
      <c r="A330" s="21"/>
      <c r="B330" s="21"/>
      <c r="C330" s="21"/>
      <c r="D330" s="60"/>
      <c r="E330" s="58"/>
      <c r="F330" s="58"/>
      <c r="G330" s="60"/>
      <c r="H330" s="60"/>
      <c r="I330" s="66"/>
      <c r="J330" s="67"/>
      <c r="K330" s="37"/>
      <c r="L330" s="66"/>
      <c r="M330" s="37"/>
      <c r="N330" s="37"/>
      <c r="P330" s="21"/>
    </row>
    <row r="331" ht="12.75" customHeight="1">
      <c r="A331" s="21"/>
      <c r="B331" s="21"/>
      <c r="C331" s="21"/>
      <c r="D331" s="60"/>
      <c r="E331" s="58"/>
      <c r="F331" s="58"/>
      <c r="G331" s="60"/>
      <c r="H331" s="60"/>
      <c r="I331" s="66"/>
      <c r="J331" s="67"/>
      <c r="K331" s="37"/>
      <c r="L331" s="66"/>
      <c r="M331" s="37"/>
      <c r="N331" s="37"/>
      <c r="P331" s="21"/>
    </row>
    <row r="332" ht="12.75" customHeight="1">
      <c r="A332" s="21"/>
      <c r="B332" s="21"/>
      <c r="C332" s="21"/>
      <c r="D332" s="60"/>
      <c r="E332" s="58"/>
      <c r="F332" s="58"/>
      <c r="G332" s="60"/>
      <c r="H332" s="60"/>
      <c r="I332" s="66"/>
      <c r="J332" s="67"/>
      <c r="K332" s="37"/>
      <c r="L332" s="66"/>
      <c r="M332" s="37"/>
      <c r="N332" s="37"/>
      <c r="P332" s="21"/>
    </row>
    <row r="333" ht="12.75" customHeight="1">
      <c r="A333" s="21"/>
      <c r="B333" s="21"/>
      <c r="C333" s="21"/>
      <c r="D333" s="60"/>
      <c r="E333" s="58"/>
      <c r="F333" s="58"/>
      <c r="G333" s="60"/>
      <c r="H333" s="60"/>
      <c r="I333" s="66"/>
      <c r="J333" s="67"/>
      <c r="K333" s="37"/>
      <c r="L333" s="66"/>
      <c r="M333" s="37"/>
      <c r="N333" s="37"/>
      <c r="P333" s="21"/>
    </row>
    <row r="334" ht="12.75" customHeight="1">
      <c r="A334" s="21"/>
      <c r="B334" s="21"/>
      <c r="C334" s="21"/>
      <c r="D334" s="60"/>
      <c r="E334" s="58"/>
      <c r="F334" s="58"/>
      <c r="G334" s="60"/>
      <c r="H334" s="60"/>
      <c r="I334" s="66"/>
      <c r="J334" s="67"/>
      <c r="K334" s="37"/>
      <c r="L334" s="66"/>
      <c r="M334" s="37"/>
      <c r="N334" s="37"/>
      <c r="P334" s="21"/>
    </row>
    <row r="335" ht="12.75" customHeight="1">
      <c r="A335" s="21"/>
      <c r="B335" s="21"/>
      <c r="C335" s="21"/>
      <c r="D335" s="60"/>
      <c r="E335" s="58"/>
      <c r="F335" s="58"/>
      <c r="G335" s="60"/>
      <c r="H335" s="60"/>
      <c r="I335" s="66"/>
      <c r="J335" s="67"/>
      <c r="K335" s="37"/>
      <c r="L335" s="66"/>
      <c r="M335" s="37"/>
      <c r="N335" s="37"/>
      <c r="P335" s="21"/>
    </row>
    <row r="336" ht="12.75" customHeight="1">
      <c r="A336" s="21"/>
      <c r="B336" s="21"/>
      <c r="C336" s="21"/>
      <c r="D336" s="60"/>
      <c r="E336" s="58"/>
      <c r="F336" s="58"/>
      <c r="G336" s="60"/>
      <c r="H336" s="60"/>
      <c r="I336" s="66"/>
      <c r="J336" s="67"/>
      <c r="K336" s="37"/>
      <c r="L336" s="66"/>
      <c r="M336" s="37"/>
      <c r="N336" s="37"/>
      <c r="P336" s="21"/>
    </row>
    <row r="337" ht="12.75" customHeight="1">
      <c r="A337" s="21"/>
      <c r="B337" s="21"/>
      <c r="C337" s="21"/>
      <c r="D337" s="60"/>
      <c r="E337" s="58"/>
      <c r="F337" s="58"/>
      <c r="G337" s="60"/>
      <c r="H337" s="60"/>
      <c r="I337" s="66"/>
      <c r="J337" s="67"/>
      <c r="K337" s="37"/>
      <c r="L337" s="66"/>
      <c r="M337" s="37"/>
      <c r="N337" s="37"/>
      <c r="P337" s="21"/>
    </row>
    <row r="338" ht="12.75" customHeight="1">
      <c r="A338" s="21"/>
      <c r="B338" s="21"/>
      <c r="C338" s="21"/>
      <c r="D338" s="60"/>
      <c r="E338" s="58"/>
      <c r="F338" s="58"/>
      <c r="G338" s="60"/>
      <c r="H338" s="60"/>
      <c r="I338" s="66"/>
      <c r="J338" s="67"/>
      <c r="K338" s="37"/>
      <c r="L338" s="66"/>
      <c r="M338" s="37"/>
      <c r="N338" s="37"/>
      <c r="P338" s="21"/>
    </row>
    <row r="339" ht="12.75" customHeight="1">
      <c r="A339" s="21"/>
      <c r="B339" s="21"/>
      <c r="C339" s="21"/>
      <c r="D339" s="60"/>
      <c r="E339" s="58"/>
      <c r="F339" s="58"/>
      <c r="G339" s="60"/>
      <c r="H339" s="60"/>
      <c r="I339" s="66"/>
      <c r="J339" s="67"/>
      <c r="K339" s="37"/>
      <c r="L339" s="66"/>
      <c r="M339" s="37"/>
      <c r="N339" s="37"/>
      <c r="P339" s="21"/>
    </row>
    <row r="340" ht="12.75" customHeight="1">
      <c r="A340" s="21"/>
      <c r="B340" s="21"/>
      <c r="C340" s="21"/>
      <c r="D340" s="60"/>
      <c r="E340" s="58"/>
      <c r="F340" s="58"/>
      <c r="G340" s="60"/>
      <c r="H340" s="60"/>
      <c r="I340" s="66"/>
      <c r="J340" s="67"/>
      <c r="K340" s="37"/>
      <c r="L340" s="66"/>
      <c r="M340" s="37"/>
      <c r="N340" s="37"/>
      <c r="P340" s="21"/>
    </row>
    <row r="341" ht="12.75" customHeight="1">
      <c r="A341" s="21"/>
      <c r="B341" s="21"/>
      <c r="C341" s="21"/>
      <c r="D341" s="60"/>
      <c r="E341" s="58"/>
      <c r="F341" s="58"/>
      <c r="G341" s="60"/>
      <c r="H341" s="60"/>
      <c r="I341" s="66"/>
      <c r="J341" s="67"/>
      <c r="K341" s="37"/>
      <c r="L341" s="66"/>
      <c r="M341" s="37"/>
      <c r="N341" s="37"/>
      <c r="P341" s="21"/>
    </row>
    <row r="342" ht="12.75" customHeight="1">
      <c r="A342" s="21"/>
      <c r="B342" s="21"/>
      <c r="C342" s="21"/>
      <c r="D342" s="60"/>
      <c r="E342" s="58"/>
      <c r="F342" s="58"/>
      <c r="G342" s="60"/>
      <c r="H342" s="60"/>
      <c r="I342" s="66"/>
      <c r="J342" s="67"/>
      <c r="K342" s="37"/>
      <c r="L342" s="66"/>
      <c r="M342" s="37"/>
      <c r="N342" s="37"/>
      <c r="P342" s="21"/>
    </row>
    <row r="343" ht="12.75" customHeight="1">
      <c r="A343" s="21"/>
      <c r="B343" s="21"/>
      <c r="C343" s="21"/>
      <c r="D343" s="60"/>
      <c r="E343" s="58"/>
      <c r="F343" s="58"/>
      <c r="G343" s="60"/>
      <c r="H343" s="60"/>
      <c r="I343" s="66"/>
      <c r="J343" s="67"/>
      <c r="K343" s="37"/>
      <c r="L343" s="66"/>
      <c r="M343" s="37"/>
      <c r="N343" s="37"/>
      <c r="P343" s="21"/>
    </row>
    <row r="344" ht="12.75" customHeight="1">
      <c r="A344" s="21"/>
      <c r="B344" s="21"/>
      <c r="C344" s="21"/>
      <c r="D344" s="60"/>
      <c r="E344" s="58"/>
      <c r="F344" s="58"/>
      <c r="G344" s="60"/>
      <c r="H344" s="60"/>
      <c r="I344" s="66"/>
      <c r="J344" s="67"/>
      <c r="K344" s="37"/>
      <c r="L344" s="66"/>
      <c r="M344" s="37"/>
      <c r="N344" s="37"/>
      <c r="P344" s="21"/>
    </row>
    <row r="345" ht="12.75" customHeight="1">
      <c r="A345" s="21"/>
      <c r="B345" s="21"/>
      <c r="C345" s="21"/>
      <c r="D345" s="60"/>
      <c r="E345" s="58"/>
      <c r="F345" s="58"/>
      <c r="G345" s="60"/>
      <c r="H345" s="60"/>
      <c r="I345" s="66"/>
      <c r="J345" s="67"/>
      <c r="K345" s="37"/>
      <c r="L345" s="66"/>
      <c r="M345" s="37"/>
      <c r="N345" s="37"/>
      <c r="P345" s="21"/>
    </row>
    <row r="346" ht="12.75" customHeight="1">
      <c r="A346" s="21"/>
      <c r="B346" s="21"/>
      <c r="C346" s="21"/>
      <c r="D346" s="60"/>
      <c r="E346" s="58"/>
      <c r="F346" s="58"/>
      <c r="G346" s="60"/>
      <c r="H346" s="60"/>
      <c r="I346" s="66"/>
      <c r="J346" s="67"/>
      <c r="K346" s="37"/>
      <c r="L346" s="66"/>
      <c r="M346" s="37"/>
      <c r="N346" s="37"/>
      <c r="P346" s="21"/>
    </row>
    <row r="347" ht="12.75" customHeight="1">
      <c r="A347" s="21"/>
      <c r="B347" s="21"/>
      <c r="C347" s="21"/>
      <c r="D347" s="60"/>
      <c r="E347" s="58"/>
      <c r="F347" s="58"/>
      <c r="G347" s="60"/>
      <c r="H347" s="60"/>
      <c r="I347" s="66"/>
      <c r="J347" s="67"/>
      <c r="K347" s="37"/>
      <c r="L347" s="66"/>
      <c r="M347" s="37"/>
      <c r="N347" s="37"/>
      <c r="P347" s="21"/>
    </row>
    <row r="348" ht="12.75" customHeight="1">
      <c r="A348" s="21"/>
      <c r="B348" s="21"/>
      <c r="C348" s="21"/>
      <c r="D348" s="60"/>
      <c r="E348" s="58"/>
      <c r="F348" s="58"/>
      <c r="G348" s="60"/>
      <c r="H348" s="60"/>
      <c r="I348" s="66"/>
      <c r="J348" s="67"/>
      <c r="K348" s="37"/>
      <c r="L348" s="66"/>
      <c r="M348" s="37"/>
      <c r="N348" s="37"/>
      <c r="P348" s="21"/>
    </row>
    <row r="349" ht="12.75" customHeight="1">
      <c r="A349" s="21"/>
      <c r="B349" s="21"/>
      <c r="C349" s="21"/>
      <c r="D349" s="60"/>
      <c r="E349" s="58"/>
      <c r="F349" s="58"/>
      <c r="G349" s="60"/>
      <c r="H349" s="60"/>
      <c r="I349" s="66"/>
      <c r="J349" s="67"/>
      <c r="K349" s="37"/>
      <c r="L349" s="66"/>
      <c r="M349" s="37"/>
      <c r="N349" s="37"/>
      <c r="P349" s="21"/>
    </row>
    <row r="350" ht="12.75" customHeight="1">
      <c r="A350" s="21"/>
      <c r="B350" s="21"/>
      <c r="C350" s="21"/>
      <c r="D350" s="60"/>
      <c r="E350" s="58"/>
      <c r="F350" s="58"/>
      <c r="G350" s="60"/>
      <c r="H350" s="60"/>
      <c r="I350" s="66"/>
      <c r="J350" s="67"/>
      <c r="K350" s="37"/>
      <c r="L350" s="66"/>
      <c r="M350" s="37"/>
      <c r="N350" s="37"/>
      <c r="P350" s="21"/>
    </row>
    <row r="351" ht="12.75" customHeight="1">
      <c r="A351" s="21"/>
      <c r="B351" s="21"/>
      <c r="C351" s="21"/>
      <c r="D351" s="60"/>
      <c r="E351" s="58"/>
      <c r="F351" s="58"/>
      <c r="G351" s="60"/>
      <c r="H351" s="60"/>
      <c r="I351" s="66"/>
      <c r="J351" s="67"/>
      <c r="K351" s="37"/>
      <c r="L351" s="66"/>
      <c r="M351" s="37"/>
      <c r="N351" s="37"/>
      <c r="P351" s="21"/>
    </row>
    <row r="352" ht="12.75" customHeight="1">
      <c r="A352" s="21"/>
      <c r="B352" s="21"/>
      <c r="C352" s="21"/>
      <c r="D352" s="60"/>
      <c r="E352" s="58"/>
      <c r="F352" s="58"/>
      <c r="G352" s="60"/>
      <c r="H352" s="60"/>
      <c r="I352" s="66"/>
      <c r="J352" s="67"/>
      <c r="K352" s="37"/>
      <c r="L352" s="66"/>
      <c r="M352" s="37"/>
      <c r="N352" s="37"/>
      <c r="P352" s="21"/>
    </row>
    <row r="353" ht="12.75" customHeight="1">
      <c r="A353" s="21"/>
      <c r="B353" s="21"/>
      <c r="C353" s="21"/>
      <c r="D353" s="60"/>
      <c r="E353" s="58"/>
      <c r="F353" s="58"/>
      <c r="G353" s="60"/>
      <c r="H353" s="60"/>
      <c r="I353" s="66"/>
      <c r="J353" s="67"/>
      <c r="K353" s="37"/>
      <c r="L353" s="66"/>
      <c r="M353" s="37"/>
      <c r="N353" s="37"/>
      <c r="P353" s="21"/>
    </row>
    <row r="354" ht="12.75" customHeight="1">
      <c r="A354" s="21"/>
      <c r="B354" s="21"/>
      <c r="C354" s="21"/>
      <c r="D354" s="60"/>
      <c r="E354" s="58"/>
      <c r="F354" s="58"/>
      <c r="G354" s="60"/>
      <c r="H354" s="60"/>
      <c r="I354" s="66"/>
      <c r="J354" s="67"/>
      <c r="K354" s="37"/>
      <c r="L354" s="66"/>
      <c r="M354" s="37"/>
      <c r="N354" s="37"/>
      <c r="P354" s="21"/>
    </row>
    <row r="355" ht="12.75" customHeight="1">
      <c r="A355" s="21"/>
      <c r="B355" s="21"/>
      <c r="C355" s="21"/>
      <c r="D355" s="60"/>
      <c r="E355" s="58"/>
      <c r="F355" s="58"/>
      <c r="G355" s="60"/>
      <c r="H355" s="60"/>
      <c r="I355" s="66"/>
      <c r="J355" s="67"/>
      <c r="K355" s="37"/>
      <c r="L355" s="66"/>
      <c r="M355" s="37"/>
      <c r="N355" s="37"/>
      <c r="P355" s="21"/>
    </row>
    <row r="356" ht="12.75" customHeight="1">
      <c r="A356" s="21"/>
      <c r="B356" s="21"/>
      <c r="C356" s="21"/>
      <c r="D356" s="60"/>
      <c r="E356" s="58"/>
      <c r="F356" s="58"/>
      <c r="G356" s="60"/>
      <c r="H356" s="60"/>
      <c r="I356" s="66"/>
      <c r="J356" s="67"/>
      <c r="K356" s="37"/>
      <c r="L356" s="66"/>
      <c r="M356" s="37"/>
      <c r="N356" s="37"/>
      <c r="P356" s="21"/>
    </row>
    <row r="357" ht="12.75" customHeight="1">
      <c r="A357" s="21"/>
      <c r="B357" s="21"/>
      <c r="C357" s="21"/>
      <c r="D357" s="60"/>
      <c r="E357" s="58"/>
      <c r="F357" s="58"/>
      <c r="G357" s="60"/>
      <c r="H357" s="60"/>
      <c r="I357" s="66"/>
      <c r="J357" s="67"/>
      <c r="K357" s="37"/>
      <c r="L357" s="66"/>
      <c r="M357" s="37"/>
      <c r="N357" s="37"/>
      <c r="P357" s="21"/>
    </row>
    <row r="358" ht="12.75" customHeight="1">
      <c r="A358" s="21"/>
      <c r="B358" s="21"/>
      <c r="C358" s="21"/>
      <c r="D358" s="60"/>
      <c r="E358" s="58"/>
      <c r="F358" s="58"/>
      <c r="G358" s="60"/>
      <c r="H358" s="60"/>
      <c r="I358" s="66"/>
      <c r="J358" s="67"/>
      <c r="K358" s="37"/>
      <c r="L358" s="66"/>
      <c r="M358" s="37"/>
      <c r="N358" s="37"/>
      <c r="P358" s="21"/>
    </row>
    <row r="359" ht="12.75" customHeight="1">
      <c r="A359" s="21"/>
      <c r="B359" s="21"/>
      <c r="C359" s="21"/>
      <c r="D359" s="60"/>
      <c r="E359" s="58"/>
      <c r="F359" s="58"/>
      <c r="G359" s="60"/>
      <c r="H359" s="60"/>
      <c r="I359" s="66"/>
      <c r="J359" s="67"/>
      <c r="K359" s="37"/>
      <c r="L359" s="66"/>
      <c r="M359" s="37"/>
      <c r="N359" s="37"/>
      <c r="P359" s="21"/>
    </row>
    <row r="360" ht="12.75" customHeight="1">
      <c r="A360" s="21"/>
      <c r="B360" s="21"/>
      <c r="C360" s="21"/>
      <c r="D360" s="60"/>
      <c r="E360" s="58"/>
      <c r="F360" s="58"/>
      <c r="G360" s="60"/>
      <c r="H360" s="60"/>
      <c r="I360" s="66"/>
      <c r="J360" s="67"/>
      <c r="K360" s="37"/>
      <c r="L360" s="66"/>
      <c r="M360" s="37"/>
      <c r="N360" s="37"/>
      <c r="P360" s="21"/>
    </row>
    <row r="361" ht="12.75" customHeight="1">
      <c r="A361" s="21"/>
      <c r="B361" s="21"/>
      <c r="C361" s="21"/>
      <c r="D361" s="60"/>
      <c r="E361" s="58"/>
      <c r="F361" s="58"/>
      <c r="G361" s="60"/>
      <c r="H361" s="60"/>
      <c r="I361" s="66"/>
      <c r="J361" s="67"/>
      <c r="K361" s="37"/>
      <c r="L361" s="66"/>
      <c r="M361" s="37"/>
      <c r="N361" s="37"/>
      <c r="P361" s="21"/>
    </row>
    <row r="362" ht="12.75" customHeight="1">
      <c r="A362" s="21"/>
      <c r="B362" s="21"/>
      <c r="C362" s="21"/>
      <c r="D362" s="60"/>
      <c r="E362" s="58"/>
      <c r="F362" s="58"/>
      <c r="G362" s="60"/>
      <c r="H362" s="60"/>
      <c r="I362" s="66"/>
      <c r="J362" s="67"/>
      <c r="K362" s="37"/>
      <c r="L362" s="66"/>
      <c r="M362" s="37"/>
      <c r="N362" s="37"/>
      <c r="P362" s="21"/>
    </row>
    <row r="363" ht="12.75" customHeight="1">
      <c r="A363" s="21"/>
      <c r="B363" s="21"/>
      <c r="C363" s="21"/>
      <c r="D363" s="60"/>
      <c r="E363" s="58"/>
      <c r="F363" s="58"/>
      <c r="G363" s="60"/>
      <c r="H363" s="60"/>
      <c r="I363" s="66"/>
      <c r="J363" s="67"/>
      <c r="K363" s="37"/>
      <c r="L363" s="66"/>
      <c r="M363" s="37"/>
      <c r="N363" s="37"/>
      <c r="P363" s="21"/>
    </row>
    <row r="364" ht="12.75" customHeight="1">
      <c r="A364" s="21"/>
      <c r="B364" s="21"/>
      <c r="C364" s="21"/>
      <c r="D364" s="60"/>
      <c r="E364" s="58"/>
      <c r="F364" s="58"/>
      <c r="G364" s="60"/>
      <c r="H364" s="60"/>
      <c r="I364" s="66"/>
      <c r="J364" s="67"/>
      <c r="K364" s="37"/>
      <c r="L364" s="66"/>
      <c r="M364" s="37"/>
      <c r="N364" s="37"/>
      <c r="P364" s="21"/>
    </row>
    <row r="365" ht="12.75" customHeight="1">
      <c r="A365" s="21"/>
      <c r="B365" s="21"/>
      <c r="C365" s="21"/>
      <c r="D365" s="60"/>
      <c r="E365" s="58"/>
      <c r="F365" s="58"/>
      <c r="G365" s="60"/>
      <c r="H365" s="60"/>
      <c r="I365" s="66"/>
      <c r="J365" s="67"/>
      <c r="K365" s="37"/>
      <c r="L365" s="66"/>
      <c r="M365" s="37"/>
      <c r="N365" s="37"/>
      <c r="P365" s="21"/>
    </row>
    <row r="366" ht="12.75" customHeight="1">
      <c r="A366" s="21"/>
      <c r="B366" s="21"/>
      <c r="C366" s="21"/>
      <c r="D366" s="60"/>
      <c r="E366" s="58"/>
      <c r="F366" s="58"/>
      <c r="G366" s="60"/>
      <c r="H366" s="60"/>
      <c r="I366" s="66"/>
      <c r="J366" s="67"/>
      <c r="K366" s="37"/>
      <c r="L366" s="66"/>
      <c r="M366" s="37"/>
      <c r="N366" s="37"/>
      <c r="P366" s="21"/>
    </row>
    <row r="367" ht="12.75" customHeight="1">
      <c r="A367" s="21"/>
      <c r="B367" s="21"/>
      <c r="C367" s="21"/>
      <c r="D367" s="60"/>
      <c r="E367" s="58"/>
      <c r="F367" s="58"/>
      <c r="G367" s="60"/>
      <c r="H367" s="60"/>
      <c r="I367" s="66"/>
      <c r="J367" s="67"/>
      <c r="K367" s="37"/>
      <c r="L367" s="66"/>
      <c r="M367" s="37"/>
      <c r="N367" s="37"/>
      <c r="P367" s="21"/>
    </row>
    <row r="368" ht="12.75" customHeight="1">
      <c r="A368" s="21"/>
      <c r="B368" s="21"/>
      <c r="C368" s="21"/>
      <c r="D368" s="60"/>
      <c r="E368" s="58"/>
      <c r="F368" s="58"/>
      <c r="G368" s="60"/>
      <c r="H368" s="60"/>
      <c r="I368" s="66"/>
      <c r="J368" s="67"/>
      <c r="K368" s="37"/>
      <c r="L368" s="66"/>
      <c r="M368" s="37"/>
      <c r="N368" s="37"/>
      <c r="P368" s="21"/>
    </row>
    <row r="369" ht="12.75" customHeight="1">
      <c r="A369" s="21"/>
      <c r="B369" s="21"/>
      <c r="C369" s="21"/>
      <c r="D369" s="60"/>
      <c r="E369" s="58"/>
      <c r="F369" s="58"/>
      <c r="G369" s="60"/>
      <c r="H369" s="60"/>
      <c r="I369" s="66"/>
      <c r="J369" s="67"/>
      <c r="K369" s="37"/>
      <c r="L369" s="66"/>
      <c r="M369" s="37"/>
      <c r="N369" s="37"/>
      <c r="P369" s="21"/>
    </row>
    <row r="370" ht="12.75" customHeight="1">
      <c r="A370" s="21"/>
      <c r="B370" s="21"/>
      <c r="C370" s="21"/>
      <c r="D370" s="60"/>
      <c r="E370" s="58"/>
      <c r="F370" s="58"/>
      <c r="G370" s="60"/>
      <c r="H370" s="60"/>
      <c r="I370" s="66"/>
      <c r="J370" s="67"/>
      <c r="K370" s="37"/>
      <c r="L370" s="66"/>
      <c r="M370" s="37"/>
      <c r="N370" s="37"/>
      <c r="P370" s="21"/>
    </row>
    <row r="371" ht="12.75" customHeight="1">
      <c r="A371" s="21"/>
      <c r="B371" s="21"/>
      <c r="C371" s="21"/>
      <c r="D371" s="60"/>
      <c r="E371" s="58"/>
      <c r="F371" s="58"/>
      <c r="G371" s="60"/>
      <c r="H371" s="60"/>
      <c r="I371" s="66"/>
      <c r="J371" s="67"/>
      <c r="K371" s="37"/>
      <c r="L371" s="66"/>
      <c r="M371" s="37"/>
      <c r="N371" s="37"/>
      <c r="P371" s="21"/>
    </row>
    <row r="372" ht="12.75" customHeight="1">
      <c r="A372" s="21"/>
      <c r="B372" s="21"/>
      <c r="C372" s="21"/>
      <c r="D372" s="60"/>
      <c r="E372" s="58"/>
      <c r="F372" s="58"/>
      <c r="G372" s="60"/>
      <c r="H372" s="60"/>
      <c r="I372" s="66"/>
      <c r="J372" s="67"/>
      <c r="K372" s="37"/>
      <c r="L372" s="66"/>
      <c r="M372" s="37"/>
      <c r="N372" s="37"/>
      <c r="P372" s="21"/>
    </row>
    <row r="373" ht="12.75" customHeight="1">
      <c r="A373" s="21"/>
      <c r="B373" s="21"/>
      <c r="C373" s="21"/>
      <c r="D373" s="60"/>
      <c r="E373" s="58"/>
      <c r="F373" s="58"/>
      <c r="G373" s="60"/>
      <c r="H373" s="60"/>
      <c r="I373" s="66"/>
      <c r="J373" s="67"/>
      <c r="K373" s="37"/>
      <c r="L373" s="66"/>
      <c r="M373" s="37"/>
      <c r="N373" s="37"/>
      <c r="P373" s="21"/>
    </row>
    <row r="374" ht="12.75" customHeight="1">
      <c r="A374" s="21"/>
      <c r="B374" s="21"/>
      <c r="C374" s="21"/>
      <c r="D374" s="60"/>
      <c r="E374" s="58"/>
      <c r="F374" s="58"/>
      <c r="G374" s="60"/>
      <c r="H374" s="60"/>
      <c r="I374" s="66"/>
      <c r="J374" s="67"/>
      <c r="K374" s="37"/>
      <c r="L374" s="66"/>
      <c r="M374" s="37"/>
      <c r="N374" s="37"/>
      <c r="P374" s="21"/>
    </row>
    <row r="375" ht="12.75" customHeight="1">
      <c r="A375" s="21"/>
      <c r="B375" s="21"/>
      <c r="C375" s="21"/>
      <c r="D375" s="60"/>
      <c r="E375" s="58"/>
      <c r="F375" s="58"/>
      <c r="G375" s="60"/>
      <c r="H375" s="60"/>
      <c r="I375" s="66"/>
      <c r="J375" s="67"/>
      <c r="K375" s="37"/>
      <c r="L375" s="66"/>
      <c r="M375" s="37"/>
      <c r="N375" s="37"/>
      <c r="P375" s="21"/>
    </row>
    <row r="376" ht="12.75" customHeight="1">
      <c r="A376" s="21"/>
      <c r="B376" s="21"/>
      <c r="C376" s="21"/>
      <c r="D376" s="60"/>
      <c r="E376" s="58"/>
      <c r="F376" s="58"/>
      <c r="G376" s="60"/>
      <c r="H376" s="60"/>
      <c r="I376" s="66"/>
      <c r="J376" s="67"/>
      <c r="K376" s="37"/>
      <c r="L376" s="66"/>
      <c r="M376" s="37"/>
      <c r="N376" s="37"/>
      <c r="P376" s="21"/>
    </row>
    <row r="377" ht="12.75" customHeight="1">
      <c r="A377" s="21"/>
      <c r="B377" s="21"/>
      <c r="C377" s="21"/>
      <c r="D377" s="60"/>
      <c r="E377" s="58"/>
      <c r="F377" s="58"/>
      <c r="G377" s="60"/>
      <c r="H377" s="60"/>
      <c r="I377" s="66"/>
      <c r="J377" s="67"/>
      <c r="K377" s="37"/>
      <c r="L377" s="66"/>
      <c r="M377" s="37"/>
      <c r="N377" s="37"/>
      <c r="P377" s="21"/>
    </row>
    <row r="378" ht="12.75" customHeight="1">
      <c r="A378" s="21"/>
      <c r="B378" s="21"/>
      <c r="C378" s="21"/>
      <c r="D378" s="60"/>
      <c r="E378" s="58"/>
      <c r="F378" s="58"/>
      <c r="G378" s="60"/>
      <c r="H378" s="60"/>
      <c r="I378" s="66"/>
      <c r="J378" s="67"/>
      <c r="K378" s="37"/>
      <c r="L378" s="66"/>
      <c r="M378" s="37"/>
      <c r="N378" s="37"/>
      <c r="P378" s="21"/>
    </row>
    <row r="379" ht="12.75" customHeight="1">
      <c r="A379" s="21"/>
      <c r="B379" s="21"/>
      <c r="C379" s="21"/>
      <c r="D379" s="60"/>
      <c r="E379" s="58"/>
      <c r="F379" s="58"/>
      <c r="G379" s="60"/>
      <c r="H379" s="60"/>
      <c r="I379" s="66"/>
      <c r="J379" s="67"/>
      <c r="K379" s="37"/>
      <c r="L379" s="66"/>
      <c r="M379" s="37"/>
      <c r="N379" s="37"/>
      <c r="P379" s="21"/>
    </row>
    <row r="380" ht="12.75" customHeight="1">
      <c r="A380" s="21"/>
      <c r="B380" s="21"/>
      <c r="C380" s="21"/>
      <c r="D380" s="60"/>
      <c r="E380" s="58"/>
      <c r="F380" s="58"/>
      <c r="G380" s="60"/>
      <c r="H380" s="60"/>
      <c r="I380" s="66"/>
      <c r="J380" s="67"/>
      <c r="K380" s="37"/>
      <c r="L380" s="66"/>
      <c r="M380" s="37"/>
      <c r="N380" s="37"/>
      <c r="P380" s="21"/>
    </row>
    <row r="381" ht="12.75" customHeight="1">
      <c r="A381" s="21"/>
      <c r="B381" s="21"/>
      <c r="C381" s="21"/>
      <c r="D381" s="60"/>
      <c r="E381" s="58"/>
      <c r="F381" s="58"/>
      <c r="G381" s="60"/>
      <c r="H381" s="60"/>
      <c r="I381" s="66"/>
      <c r="J381" s="67"/>
      <c r="K381" s="37"/>
      <c r="L381" s="66"/>
      <c r="M381" s="37"/>
      <c r="N381" s="37"/>
      <c r="P381" s="21"/>
    </row>
    <row r="382" ht="12.75" customHeight="1">
      <c r="A382" s="21"/>
      <c r="B382" s="21"/>
      <c r="C382" s="21"/>
      <c r="D382" s="60"/>
      <c r="E382" s="58"/>
      <c r="F382" s="58"/>
      <c r="G382" s="60"/>
      <c r="H382" s="60"/>
      <c r="I382" s="66"/>
      <c r="J382" s="67"/>
      <c r="K382" s="37"/>
      <c r="L382" s="66"/>
      <c r="M382" s="37"/>
      <c r="N382" s="37"/>
      <c r="P382" s="21"/>
    </row>
    <row r="383" ht="12.75" customHeight="1">
      <c r="A383" s="21"/>
      <c r="B383" s="21"/>
      <c r="C383" s="21"/>
      <c r="D383" s="60"/>
      <c r="E383" s="58"/>
      <c r="F383" s="58"/>
      <c r="G383" s="60"/>
      <c r="H383" s="60"/>
      <c r="I383" s="66"/>
      <c r="J383" s="67"/>
      <c r="K383" s="37"/>
      <c r="L383" s="66"/>
      <c r="M383" s="37"/>
      <c r="N383" s="37"/>
      <c r="P383" s="21"/>
    </row>
    <row r="384" ht="12.75" customHeight="1">
      <c r="A384" s="21"/>
      <c r="B384" s="21"/>
      <c r="C384" s="21"/>
      <c r="D384" s="60"/>
      <c r="E384" s="58"/>
      <c r="F384" s="58"/>
      <c r="G384" s="60"/>
      <c r="H384" s="60"/>
      <c r="I384" s="66"/>
      <c r="J384" s="67"/>
      <c r="K384" s="37"/>
      <c r="L384" s="66"/>
      <c r="M384" s="37"/>
      <c r="N384" s="37"/>
      <c r="P384" s="21"/>
    </row>
    <row r="385" ht="12.75" customHeight="1">
      <c r="A385" s="21"/>
      <c r="B385" s="21"/>
      <c r="C385" s="21"/>
      <c r="D385" s="60"/>
      <c r="E385" s="58"/>
      <c r="F385" s="58"/>
      <c r="G385" s="60"/>
      <c r="H385" s="60"/>
      <c r="I385" s="66"/>
      <c r="J385" s="67"/>
      <c r="K385" s="37"/>
      <c r="L385" s="66"/>
      <c r="M385" s="37"/>
      <c r="N385" s="37"/>
      <c r="P385" s="21"/>
    </row>
    <row r="386" ht="12.75" customHeight="1">
      <c r="A386" s="21"/>
      <c r="B386" s="21"/>
      <c r="C386" s="21"/>
      <c r="D386" s="60"/>
      <c r="E386" s="58"/>
      <c r="F386" s="58"/>
      <c r="G386" s="60"/>
      <c r="H386" s="60"/>
      <c r="I386" s="66"/>
      <c r="J386" s="67"/>
      <c r="K386" s="37"/>
      <c r="L386" s="66"/>
      <c r="M386" s="37"/>
      <c r="N386" s="37"/>
      <c r="P386" s="21"/>
    </row>
    <row r="387" ht="12.75" customHeight="1">
      <c r="A387" s="21"/>
      <c r="B387" s="21"/>
      <c r="C387" s="21"/>
      <c r="D387" s="60"/>
      <c r="E387" s="58"/>
      <c r="F387" s="58"/>
      <c r="G387" s="60"/>
      <c r="H387" s="60"/>
      <c r="I387" s="66"/>
      <c r="J387" s="67"/>
      <c r="K387" s="37"/>
      <c r="L387" s="66"/>
      <c r="M387" s="37"/>
      <c r="N387" s="37"/>
      <c r="P387" s="21"/>
    </row>
    <row r="388" ht="12.75" customHeight="1">
      <c r="A388" s="21"/>
      <c r="B388" s="21"/>
      <c r="C388" s="21"/>
      <c r="D388" s="60"/>
      <c r="E388" s="58"/>
      <c r="F388" s="58"/>
      <c r="G388" s="60"/>
      <c r="H388" s="60"/>
      <c r="I388" s="66"/>
      <c r="J388" s="67"/>
      <c r="K388" s="37"/>
      <c r="L388" s="66"/>
      <c r="M388" s="37"/>
      <c r="N388" s="37"/>
      <c r="P388" s="21"/>
    </row>
    <row r="389" ht="12.75" customHeight="1">
      <c r="A389" s="21"/>
      <c r="B389" s="21"/>
      <c r="C389" s="21"/>
      <c r="D389" s="60"/>
      <c r="E389" s="58"/>
      <c r="F389" s="58"/>
      <c r="G389" s="60"/>
      <c r="H389" s="60"/>
      <c r="I389" s="66"/>
      <c r="J389" s="67"/>
      <c r="K389" s="37"/>
      <c r="L389" s="66"/>
      <c r="M389" s="37"/>
      <c r="N389" s="37"/>
      <c r="P389" s="21"/>
    </row>
    <row r="390" ht="12.75" customHeight="1">
      <c r="A390" s="21"/>
      <c r="B390" s="21"/>
      <c r="C390" s="21"/>
      <c r="D390" s="60"/>
      <c r="E390" s="58"/>
      <c r="F390" s="58"/>
      <c r="G390" s="60"/>
      <c r="H390" s="60"/>
      <c r="I390" s="66"/>
      <c r="J390" s="67"/>
      <c r="K390" s="37"/>
      <c r="L390" s="66"/>
      <c r="M390" s="37"/>
      <c r="N390" s="37"/>
      <c r="P390" s="21"/>
    </row>
    <row r="391" ht="12.75" customHeight="1">
      <c r="A391" s="21"/>
      <c r="B391" s="21"/>
      <c r="C391" s="21"/>
      <c r="D391" s="60"/>
      <c r="E391" s="58"/>
      <c r="F391" s="58"/>
      <c r="G391" s="60"/>
      <c r="H391" s="60"/>
      <c r="I391" s="66"/>
      <c r="J391" s="67"/>
      <c r="K391" s="37"/>
      <c r="L391" s="66"/>
      <c r="M391" s="37"/>
      <c r="N391" s="37"/>
      <c r="P391" s="21"/>
    </row>
    <row r="392" ht="12.75" customHeight="1">
      <c r="A392" s="21"/>
      <c r="B392" s="21"/>
      <c r="C392" s="21"/>
      <c r="D392" s="60"/>
      <c r="E392" s="58"/>
      <c r="F392" s="58"/>
      <c r="G392" s="60"/>
      <c r="H392" s="60"/>
      <c r="I392" s="66"/>
      <c r="J392" s="67"/>
      <c r="K392" s="37"/>
      <c r="L392" s="66"/>
      <c r="M392" s="37"/>
      <c r="N392" s="37"/>
      <c r="P392" s="21"/>
    </row>
    <row r="393" ht="12.75" customHeight="1">
      <c r="A393" s="21"/>
      <c r="B393" s="21"/>
      <c r="C393" s="21"/>
      <c r="D393" s="60"/>
      <c r="E393" s="58"/>
      <c r="F393" s="58"/>
      <c r="G393" s="60"/>
      <c r="H393" s="60"/>
      <c r="I393" s="66"/>
      <c r="J393" s="67"/>
      <c r="K393" s="37"/>
      <c r="L393" s="66"/>
      <c r="M393" s="37"/>
      <c r="N393" s="37"/>
      <c r="P393" s="21"/>
    </row>
    <row r="394" ht="12.75" customHeight="1">
      <c r="A394" s="21"/>
      <c r="B394" s="21"/>
      <c r="C394" s="21"/>
      <c r="D394" s="60"/>
      <c r="E394" s="58"/>
      <c r="F394" s="58"/>
      <c r="G394" s="60"/>
      <c r="H394" s="60"/>
      <c r="I394" s="66"/>
      <c r="J394" s="67"/>
      <c r="K394" s="37"/>
      <c r="L394" s="66"/>
      <c r="M394" s="37"/>
      <c r="N394" s="37"/>
      <c r="P394" s="21"/>
    </row>
    <row r="395" ht="12.75" customHeight="1">
      <c r="A395" s="21"/>
      <c r="B395" s="21"/>
      <c r="C395" s="21"/>
      <c r="D395" s="60"/>
      <c r="E395" s="58"/>
      <c r="F395" s="58"/>
      <c r="G395" s="60"/>
      <c r="H395" s="60"/>
      <c r="I395" s="66"/>
      <c r="J395" s="67"/>
      <c r="K395" s="37"/>
      <c r="L395" s="66"/>
      <c r="M395" s="37"/>
      <c r="N395" s="37"/>
      <c r="P395" s="21"/>
    </row>
    <row r="396" ht="12.75" customHeight="1">
      <c r="A396" s="21"/>
      <c r="B396" s="21"/>
      <c r="C396" s="21"/>
      <c r="D396" s="60"/>
      <c r="E396" s="58"/>
      <c r="F396" s="58"/>
      <c r="G396" s="60"/>
      <c r="H396" s="60"/>
      <c r="I396" s="66"/>
      <c r="J396" s="67"/>
      <c r="K396" s="37"/>
      <c r="L396" s="66"/>
      <c r="M396" s="37"/>
      <c r="N396" s="37"/>
      <c r="P396" s="21"/>
    </row>
    <row r="397" ht="12.75" customHeight="1">
      <c r="A397" s="21"/>
      <c r="B397" s="21"/>
      <c r="C397" s="21"/>
      <c r="D397" s="60"/>
      <c r="E397" s="58"/>
      <c r="F397" s="58"/>
      <c r="G397" s="60"/>
      <c r="H397" s="60"/>
      <c r="I397" s="66"/>
      <c r="J397" s="67"/>
      <c r="K397" s="37"/>
      <c r="L397" s="66"/>
      <c r="M397" s="37"/>
      <c r="N397" s="37"/>
      <c r="P397" s="21"/>
    </row>
    <row r="398" ht="12.75" customHeight="1">
      <c r="A398" s="21"/>
      <c r="B398" s="21"/>
      <c r="C398" s="21"/>
      <c r="D398" s="60"/>
      <c r="E398" s="58"/>
      <c r="F398" s="58"/>
      <c r="G398" s="60"/>
      <c r="H398" s="60"/>
      <c r="I398" s="66"/>
      <c r="J398" s="67"/>
      <c r="K398" s="37"/>
      <c r="L398" s="66"/>
      <c r="M398" s="37"/>
      <c r="N398" s="37"/>
      <c r="P398" s="21"/>
    </row>
    <row r="399" ht="12.75" customHeight="1">
      <c r="A399" s="21"/>
      <c r="B399" s="21"/>
      <c r="C399" s="21"/>
      <c r="D399" s="60"/>
      <c r="E399" s="58"/>
      <c r="F399" s="58"/>
      <c r="G399" s="60"/>
      <c r="H399" s="60"/>
      <c r="I399" s="66"/>
      <c r="J399" s="67"/>
      <c r="K399" s="37"/>
      <c r="L399" s="66"/>
      <c r="M399" s="37"/>
      <c r="N399" s="37"/>
      <c r="P399" s="21"/>
    </row>
    <row r="400" ht="12.75" customHeight="1">
      <c r="A400" s="21"/>
      <c r="B400" s="21"/>
      <c r="C400" s="21"/>
      <c r="D400" s="60"/>
      <c r="E400" s="58"/>
      <c r="F400" s="58"/>
      <c r="G400" s="60"/>
      <c r="H400" s="60"/>
      <c r="I400" s="66"/>
      <c r="J400" s="67"/>
      <c r="K400" s="37"/>
      <c r="L400" s="66"/>
      <c r="M400" s="37"/>
      <c r="N400" s="37"/>
      <c r="P400" s="21"/>
    </row>
    <row r="401" ht="12.75" customHeight="1">
      <c r="A401" s="21"/>
      <c r="B401" s="21"/>
      <c r="C401" s="21"/>
      <c r="D401" s="60"/>
      <c r="E401" s="58"/>
      <c r="F401" s="58"/>
      <c r="G401" s="60"/>
      <c r="H401" s="60"/>
      <c r="I401" s="66"/>
      <c r="J401" s="67"/>
      <c r="K401" s="37"/>
      <c r="L401" s="66"/>
      <c r="M401" s="37"/>
      <c r="N401" s="37"/>
      <c r="P401" s="21"/>
    </row>
    <row r="402" ht="12.75" customHeight="1">
      <c r="A402" s="21"/>
      <c r="B402" s="21"/>
      <c r="C402" s="21"/>
      <c r="D402" s="60"/>
      <c r="E402" s="58"/>
      <c r="F402" s="58"/>
      <c r="G402" s="60"/>
      <c r="H402" s="60"/>
      <c r="I402" s="66"/>
      <c r="J402" s="67"/>
      <c r="K402" s="37"/>
      <c r="L402" s="66"/>
      <c r="M402" s="37"/>
      <c r="N402" s="37"/>
      <c r="P402" s="21"/>
    </row>
    <row r="403" ht="12.75" customHeight="1">
      <c r="A403" s="21"/>
      <c r="B403" s="21"/>
      <c r="C403" s="21"/>
      <c r="D403" s="60"/>
      <c r="E403" s="58"/>
      <c r="F403" s="58"/>
      <c r="G403" s="60"/>
      <c r="H403" s="60"/>
      <c r="I403" s="66"/>
      <c r="J403" s="67"/>
      <c r="K403" s="37"/>
      <c r="L403" s="66"/>
      <c r="M403" s="37"/>
      <c r="N403" s="37"/>
      <c r="P403" s="21"/>
    </row>
    <row r="404" ht="12.75" customHeight="1">
      <c r="A404" s="21"/>
      <c r="B404" s="21"/>
      <c r="C404" s="21"/>
      <c r="D404" s="60"/>
      <c r="E404" s="58"/>
      <c r="F404" s="58"/>
      <c r="G404" s="60"/>
      <c r="H404" s="60"/>
      <c r="I404" s="66"/>
      <c r="J404" s="67"/>
      <c r="K404" s="37"/>
      <c r="L404" s="66"/>
      <c r="M404" s="37"/>
      <c r="N404" s="37"/>
      <c r="P404" s="21"/>
    </row>
    <row r="405" ht="12.75" customHeight="1">
      <c r="A405" s="21"/>
      <c r="B405" s="21"/>
      <c r="C405" s="21"/>
      <c r="D405" s="60"/>
      <c r="E405" s="58"/>
      <c r="F405" s="58"/>
      <c r="G405" s="60"/>
      <c r="H405" s="60"/>
      <c r="I405" s="66"/>
      <c r="J405" s="67"/>
      <c r="K405" s="37"/>
      <c r="L405" s="66"/>
      <c r="M405" s="37"/>
      <c r="N405" s="37"/>
      <c r="P405" s="21"/>
    </row>
    <row r="406" ht="12.75" customHeight="1">
      <c r="A406" s="21"/>
      <c r="B406" s="21"/>
      <c r="C406" s="21"/>
      <c r="D406" s="60"/>
      <c r="E406" s="58"/>
      <c r="F406" s="58"/>
      <c r="G406" s="60"/>
      <c r="H406" s="60"/>
      <c r="I406" s="66"/>
      <c r="J406" s="67"/>
      <c r="K406" s="37"/>
      <c r="L406" s="66"/>
      <c r="M406" s="37"/>
      <c r="N406" s="37"/>
      <c r="P406" s="21"/>
    </row>
    <row r="407" ht="12.75" customHeight="1">
      <c r="A407" s="21"/>
      <c r="B407" s="21"/>
      <c r="C407" s="21"/>
      <c r="D407" s="60"/>
      <c r="E407" s="58"/>
      <c r="F407" s="58"/>
      <c r="G407" s="60"/>
      <c r="H407" s="60"/>
      <c r="I407" s="66"/>
      <c r="J407" s="67"/>
      <c r="K407" s="37"/>
      <c r="L407" s="66"/>
      <c r="M407" s="37"/>
      <c r="N407" s="37"/>
      <c r="P407" s="21"/>
    </row>
    <row r="408" ht="12.75" customHeight="1">
      <c r="A408" s="21"/>
      <c r="B408" s="21"/>
      <c r="C408" s="21"/>
      <c r="D408" s="60"/>
      <c r="E408" s="58"/>
      <c r="F408" s="58"/>
      <c r="G408" s="60"/>
      <c r="H408" s="60"/>
      <c r="I408" s="66"/>
      <c r="J408" s="67"/>
      <c r="K408" s="37"/>
      <c r="L408" s="66"/>
      <c r="M408" s="37"/>
      <c r="N408" s="37"/>
      <c r="P408" s="21"/>
    </row>
    <row r="409" ht="12.75" customHeight="1">
      <c r="A409" s="21"/>
      <c r="B409" s="21"/>
      <c r="C409" s="21"/>
      <c r="D409" s="60"/>
      <c r="E409" s="58"/>
      <c r="F409" s="58"/>
      <c r="G409" s="60"/>
      <c r="H409" s="60"/>
      <c r="I409" s="66"/>
      <c r="J409" s="67"/>
      <c r="K409" s="37"/>
      <c r="L409" s="66"/>
      <c r="M409" s="37"/>
      <c r="N409" s="37"/>
      <c r="P409" s="21"/>
    </row>
    <row r="410" ht="12.75" customHeight="1">
      <c r="A410" s="21"/>
      <c r="B410" s="21"/>
      <c r="C410" s="21"/>
      <c r="D410" s="60"/>
      <c r="E410" s="58"/>
      <c r="F410" s="58"/>
      <c r="G410" s="60"/>
      <c r="H410" s="60"/>
      <c r="I410" s="66"/>
      <c r="J410" s="67"/>
      <c r="K410" s="37"/>
      <c r="L410" s="66"/>
      <c r="M410" s="37"/>
      <c r="N410" s="37"/>
      <c r="P410" s="21"/>
    </row>
    <row r="411" ht="12.75" customHeight="1">
      <c r="A411" s="21"/>
      <c r="B411" s="21"/>
      <c r="C411" s="21"/>
      <c r="D411" s="60"/>
      <c r="E411" s="58"/>
      <c r="F411" s="58"/>
      <c r="G411" s="60"/>
      <c r="H411" s="60"/>
      <c r="I411" s="66"/>
      <c r="J411" s="67"/>
      <c r="K411" s="37"/>
      <c r="L411" s="66"/>
      <c r="M411" s="37"/>
      <c r="N411" s="37"/>
      <c r="P411" s="21"/>
    </row>
    <row r="412" ht="12.75" customHeight="1">
      <c r="A412" s="21"/>
      <c r="B412" s="21"/>
      <c r="C412" s="21"/>
      <c r="D412" s="60"/>
      <c r="E412" s="58"/>
      <c r="F412" s="58"/>
      <c r="G412" s="60"/>
      <c r="H412" s="60"/>
      <c r="I412" s="66"/>
      <c r="J412" s="67"/>
      <c r="K412" s="37"/>
      <c r="L412" s="66"/>
      <c r="M412" s="37"/>
      <c r="N412" s="37"/>
      <c r="P412" s="21"/>
    </row>
    <row r="413" ht="12.75" customHeight="1">
      <c r="A413" s="21"/>
      <c r="B413" s="21"/>
      <c r="C413" s="21"/>
      <c r="D413" s="60"/>
      <c r="E413" s="58"/>
      <c r="F413" s="58"/>
      <c r="G413" s="60"/>
      <c r="H413" s="60"/>
      <c r="I413" s="66"/>
      <c r="J413" s="67"/>
      <c r="K413" s="37"/>
      <c r="L413" s="66"/>
      <c r="M413" s="37"/>
      <c r="N413" s="37"/>
      <c r="P413" s="21"/>
    </row>
    <row r="414" ht="12.75" customHeight="1">
      <c r="A414" s="21"/>
      <c r="B414" s="21"/>
      <c r="C414" s="21"/>
      <c r="D414" s="60"/>
      <c r="E414" s="58"/>
      <c r="F414" s="58"/>
      <c r="G414" s="60"/>
      <c r="H414" s="60"/>
      <c r="I414" s="66"/>
      <c r="J414" s="67"/>
      <c r="K414" s="37"/>
      <c r="L414" s="66"/>
      <c r="M414" s="37"/>
      <c r="N414" s="37"/>
      <c r="P414" s="21"/>
    </row>
    <row r="415" ht="12.75" customHeight="1">
      <c r="A415" s="21"/>
      <c r="B415" s="21"/>
      <c r="C415" s="21"/>
      <c r="D415" s="60"/>
      <c r="E415" s="58"/>
      <c r="F415" s="58"/>
      <c r="G415" s="60"/>
      <c r="H415" s="60"/>
      <c r="I415" s="66"/>
      <c r="J415" s="67"/>
      <c r="K415" s="37"/>
      <c r="L415" s="66"/>
      <c r="M415" s="37"/>
      <c r="N415" s="37"/>
      <c r="P415" s="21"/>
    </row>
    <row r="416" ht="12.75" customHeight="1">
      <c r="A416" s="21"/>
      <c r="B416" s="21"/>
      <c r="C416" s="21"/>
      <c r="D416" s="60"/>
      <c r="E416" s="58"/>
      <c r="F416" s="58"/>
      <c r="G416" s="60"/>
      <c r="H416" s="60"/>
      <c r="I416" s="66"/>
      <c r="J416" s="67"/>
      <c r="K416" s="37"/>
      <c r="L416" s="66"/>
      <c r="M416" s="37"/>
      <c r="N416" s="37"/>
      <c r="P416" s="21"/>
    </row>
    <row r="417" ht="12.75" customHeight="1">
      <c r="A417" s="21"/>
      <c r="B417" s="21"/>
      <c r="C417" s="21"/>
      <c r="D417" s="60"/>
      <c r="E417" s="58"/>
      <c r="F417" s="58"/>
      <c r="G417" s="60"/>
      <c r="H417" s="60"/>
      <c r="I417" s="66"/>
      <c r="J417" s="67"/>
      <c r="K417" s="37"/>
      <c r="L417" s="66"/>
      <c r="M417" s="37"/>
      <c r="N417" s="37"/>
      <c r="P417" s="21"/>
    </row>
    <row r="418" ht="12.75" customHeight="1">
      <c r="A418" s="21"/>
      <c r="B418" s="21"/>
      <c r="C418" s="21"/>
      <c r="D418" s="60"/>
      <c r="E418" s="58"/>
      <c r="F418" s="58"/>
      <c r="G418" s="60"/>
      <c r="H418" s="60"/>
      <c r="I418" s="66"/>
      <c r="J418" s="67"/>
      <c r="K418" s="37"/>
      <c r="L418" s="66"/>
      <c r="M418" s="37"/>
      <c r="N418" s="37"/>
      <c r="P418" s="21"/>
    </row>
    <row r="419" ht="12.75" customHeight="1">
      <c r="A419" s="21"/>
      <c r="B419" s="21"/>
      <c r="C419" s="21"/>
      <c r="D419" s="60"/>
      <c r="E419" s="58"/>
      <c r="F419" s="58"/>
      <c r="G419" s="60"/>
      <c r="H419" s="60"/>
      <c r="I419" s="66"/>
      <c r="J419" s="67"/>
      <c r="K419" s="37"/>
      <c r="L419" s="66"/>
      <c r="M419" s="37"/>
      <c r="N419" s="37"/>
      <c r="P419" s="21"/>
    </row>
    <row r="420" ht="12.75" customHeight="1">
      <c r="A420" s="21"/>
      <c r="B420" s="21"/>
      <c r="C420" s="21"/>
      <c r="D420" s="60"/>
      <c r="E420" s="58"/>
      <c r="F420" s="58"/>
      <c r="G420" s="60"/>
      <c r="H420" s="60"/>
      <c r="I420" s="66"/>
      <c r="J420" s="67"/>
      <c r="K420" s="37"/>
      <c r="L420" s="66"/>
      <c r="M420" s="37"/>
      <c r="N420" s="37"/>
      <c r="P420" s="21"/>
    </row>
    <row r="421" ht="12.75" customHeight="1">
      <c r="A421" s="21"/>
      <c r="B421" s="21"/>
      <c r="C421" s="21"/>
      <c r="D421" s="60"/>
      <c r="E421" s="58"/>
      <c r="F421" s="58"/>
      <c r="G421" s="60"/>
      <c r="H421" s="60"/>
      <c r="I421" s="66"/>
      <c r="J421" s="67"/>
      <c r="K421" s="37"/>
      <c r="L421" s="66"/>
      <c r="M421" s="37"/>
      <c r="N421" s="37"/>
      <c r="P421" s="21"/>
    </row>
    <row r="422" ht="12.75" customHeight="1">
      <c r="A422" s="21"/>
      <c r="B422" s="21"/>
      <c r="C422" s="21"/>
      <c r="D422" s="60"/>
      <c r="E422" s="58"/>
      <c r="F422" s="58"/>
      <c r="G422" s="60"/>
      <c r="H422" s="60"/>
      <c r="I422" s="66"/>
      <c r="J422" s="67"/>
      <c r="K422" s="37"/>
      <c r="L422" s="66"/>
      <c r="M422" s="37"/>
      <c r="N422" s="37"/>
      <c r="P422" s="21"/>
    </row>
    <row r="423" ht="12.75" customHeight="1">
      <c r="A423" s="21"/>
      <c r="B423" s="21"/>
      <c r="C423" s="21"/>
      <c r="D423" s="60"/>
      <c r="E423" s="58"/>
      <c r="F423" s="58"/>
      <c r="G423" s="60"/>
      <c r="H423" s="60"/>
      <c r="I423" s="66"/>
      <c r="J423" s="67"/>
      <c r="K423" s="37"/>
      <c r="L423" s="66"/>
      <c r="M423" s="37"/>
      <c r="N423" s="37"/>
      <c r="P423" s="21"/>
    </row>
    <row r="424" ht="12.75" customHeight="1">
      <c r="A424" s="21"/>
      <c r="B424" s="21"/>
      <c r="C424" s="21"/>
      <c r="D424" s="60"/>
      <c r="E424" s="58"/>
      <c r="F424" s="58"/>
      <c r="G424" s="60"/>
      <c r="H424" s="60"/>
      <c r="I424" s="66"/>
      <c r="J424" s="67"/>
      <c r="K424" s="37"/>
      <c r="L424" s="66"/>
      <c r="M424" s="37"/>
      <c r="N424" s="37"/>
      <c r="P424" s="21"/>
    </row>
    <row r="425" ht="12.75" customHeight="1">
      <c r="A425" s="21"/>
      <c r="B425" s="21"/>
      <c r="C425" s="21"/>
      <c r="D425" s="60"/>
      <c r="E425" s="58"/>
      <c r="F425" s="58"/>
      <c r="G425" s="60"/>
      <c r="H425" s="60"/>
      <c r="I425" s="66"/>
      <c r="J425" s="67"/>
      <c r="K425" s="37"/>
      <c r="L425" s="66"/>
      <c r="M425" s="37"/>
      <c r="N425" s="37"/>
      <c r="P425" s="21"/>
    </row>
    <row r="426" ht="12.75" customHeight="1">
      <c r="A426" s="21"/>
      <c r="B426" s="21"/>
      <c r="C426" s="21"/>
      <c r="D426" s="60"/>
      <c r="E426" s="58"/>
      <c r="F426" s="58"/>
      <c r="G426" s="60"/>
      <c r="H426" s="60"/>
      <c r="I426" s="66"/>
      <c r="J426" s="67"/>
      <c r="K426" s="37"/>
      <c r="L426" s="66"/>
      <c r="M426" s="37"/>
      <c r="N426" s="37"/>
      <c r="P426" s="21"/>
    </row>
    <row r="427" ht="12.75" customHeight="1">
      <c r="A427" s="21"/>
      <c r="B427" s="21"/>
      <c r="C427" s="21"/>
      <c r="D427" s="60"/>
      <c r="E427" s="58"/>
      <c r="F427" s="58"/>
      <c r="G427" s="60"/>
      <c r="H427" s="60"/>
      <c r="I427" s="66"/>
      <c r="J427" s="67"/>
      <c r="K427" s="37"/>
      <c r="L427" s="66"/>
      <c r="M427" s="37"/>
      <c r="N427" s="37"/>
      <c r="P427" s="21"/>
    </row>
    <row r="428" ht="12.75" customHeight="1">
      <c r="A428" s="21"/>
      <c r="B428" s="21"/>
      <c r="C428" s="21"/>
      <c r="D428" s="60"/>
      <c r="E428" s="58"/>
      <c r="F428" s="58"/>
      <c r="G428" s="60"/>
      <c r="H428" s="60"/>
      <c r="I428" s="66"/>
      <c r="J428" s="67"/>
      <c r="K428" s="37"/>
      <c r="L428" s="66"/>
      <c r="M428" s="37"/>
      <c r="N428" s="37"/>
      <c r="P428" s="21"/>
    </row>
    <row r="429" ht="12.75" customHeight="1">
      <c r="A429" s="21"/>
      <c r="B429" s="21"/>
      <c r="C429" s="21"/>
      <c r="D429" s="60"/>
      <c r="E429" s="58"/>
      <c r="F429" s="58"/>
      <c r="G429" s="60"/>
      <c r="H429" s="60"/>
      <c r="I429" s="66"/>
      <c r="J429" s="67"/>
      <c r="K429" s="37"/>
      <c r="L429" s="66"/>
      <c r="M429" s="37"/>
      <c r="N429" s="37"/>
      <c r="P429" s="21"/>
    </row>
    <row r="430" ht="12.75" customHeight="1">
      <c r="A430" s="21"/>
      <c r="B430" s="21"/>
      <c r="C430" s="21"/>
      <c r="D430" s="60"/>
      <c r="E430" s="58"/>
      <c r="F430" s="58"/>
      <c r="G430" s="60"/>
      <c r="H430" s="60"/>
      <c r="I430" s="66"/>
      <c r="J430" s="67"/>
      <c r="K430" s="37"/>
      <c r="L430" s="66"/>
      <c r="M430" s="37"/>
      <c r="N430" s="37"/>
      <c r="P430" s="21"/>
    </row>
    <row r="431" ht="12.75" customHeight="1">
      <c r="A431" s="21"/>
      <c r="B431" s="21"/>
      <c r="C431" s="21"/>
      <c r="D431" s="60"/>
      <c r="E431" s="58"/>
      <c r="F431" s="58"/>
      <c r="G431" s="60"/>
      <c r="H431" s="60"/>
      <c r="I431" s="66"/>
      <c r="J431" s="67"/>
      <c r="K431" s="37"/>
      <c r="L431" s="66"/>
      <c r="M431" s="37"/>
      <c r="N431" s="37"/>
      <c r="P431" s="21"/>
    </row>
    <row r="432" ht="12.75" customHeight="1">
      <c r="A432" s="21"/>
      <c r="B432" s="21"/>
      <c r="C432" s="21"/>
      <c r="D432" s="60"/>
      <c r="E432" s="58"/>
      <c r="F432" s="58"/>
      <c r="G432" s="60"/>
      <c r="H432" s="60"/>
      <c r="I432" s="66"/>
      <c r="J432" s="67"/>
      <c r="K432" s="37"/>
      <c r="L432" s="66"/>
      <c r="M432" s="37"/>
      <c r="N432" s="37"/>
      <c r="P432" s="21"/>
    </row>
    <row r="433" ht="12.75" customHeight="1">
      <c r="A433" s="21"/>
      <c r="B433" s="21"/>
      <c r="C433" s="21"/>
      <c r="D433" s="60"/>
      <c r="E433" s="58"/>
      <c r="F433" s="58"/>
      <c r="G433" s="60"/>
      <c r="H433" s="60"/>
      <c r="I433" s="66"/>
      <c r="J433" s="67"/>
      <c r="K433" s="37"/>
      <c r="L433" s="66"/>
      <c r="M433" s="37"/>
      <c r="N433" s="37"/>
      <c r="P433" s="21"/>
    </row>
    <row r="434" ht="12.75" customHeight="1">
      <c r="A434" s="21"/>
      <c r="B434" s="21"/>
      <c r="C434" s="21"/>
      <c r="D434" s="60"/>
      <c r="E434" s="58"/>
      <c r="F434" s="58"/>
      <c r="G434" s="60"/>
      <c r="H434" s="60"/>
      <c r="I434" s="66"/>
      <c r="J434" s="67"/>
      <c r="K434" s="37"/>
      <c r="L434" s="66"/>
      <c r="M434" s="37"/>
      <c r="N434" s="37"/>
      <c r="P434" s="21"/>
    </row>
    <row r="435" ht="12.75" customHeight="1">
      <c r="A435" s="21"/>
      <c r="B435" s="21"/>
      <c r="C435" s="21"/>
      <c r="D435" s="60"/>
      <c r="E435" s="58"/>
      <c r="F435" s="58"/>
      <c r="G435" s="60"/>
      <c r="H435" s="60"/>
      <c r="I435" s="66"/>
      <c r="J435" s="67"/>
      <c r="K435" s="37"/>
      <c r="L435" s="66"/>
      <c r="M435" s="37"/>
      <c r="N435" s="37"/>
      <c r="P435" s="21"/>
    </row>
    <row r="436" ht="12.75" customHeight="1">
      <c r="A436" s="21"/>
      <c r="B436" s="21"/>
      <c r="C436" s="21"/>
      <c r="D436" s="60"/>
      <c r="E436" s="58"/>
      <c r="F436" s="58"/>
      <c r="G436" s="60"/>
      <c r="H436" s="60"/>
      <c r="I436" s="66"/>
      <c r="J436" s="67"/>
      <c r="K436" s="37"/>
      <c r="L436" s="66"/>
      <c r="M436" s="37"/>
      <c r="N436" s="37"/>
      <c r="P436" s="21"/>
    </row>
    <row r="437" ht="12.75" customHeight="1">
      <c r="A437" s="21"/>
      <c r="B437" s="21"/>
      <c r="C437" s="21"/>
      <c r="D437" s="60"/>
      <c r="E437" s="58"/>
      <c r="F437" s="58"/>
      <c r="G437" s="60"/>
      <c r="H437" s="60"/>
      <c r="I437" s="66"/>
      <c r="J437" s="67"/>
      <c r="K437" s="37"/>
      <c r="L437" s="66"/>
      <c r="M437" s="37"/>
      <c r="N437" s="37"/>
      <c r="P437" s="21"/>
    </row>
    <row r="438" ht="12.75" customHeight="1">
      <c r="A438" s="21"/>
      <c r="B438" s="21"/>
      <c r="C438" s="21"/>
      <c r="D438" s="60"/>
      <c r="E438" s="58"/>
      <c r="F438" s="58"/>
      <c r="G438" s="60"/>
      <c r="H438" s="60"/>
      <c r="I438" s="66"/>
      <c r="J438" s="67"/>
      <c r="K438" s="37"/>
      <c r="L438" s="66"/>
      <c r="M438" s="37"/>
      <c r="N438" s="37"/>
      <c r="P438" s="21"/>
    </row>
    <row r="439" ht="12.75" customHeight="1">
      <c r="A439" s="21"/>
      <c r="B439" s="21"/>
      <c r="C439" s="21"/>
      <c r="D439" s="60"/>
      <c r="E439" s="58"/>
      <c r="F439" s="58"/>
      <c r="G439" s="60"/>
      <c r="H439" s="60"/>
      <c r="I439" s="66"/>
      <c r="J439" s="67"/>
      <c r="K439" s="37"/>
      <c r="L439" s="66"/>
      <c r="M439" s="37"/>
      <c r="N439" s="37"/>
      <c r="P439" s="21"/>
    </row>
    <row r="440" ht="12.75" customHeight="1">
      <c r="A440" s="21"/>
      <c r="B440" s="21"/>
      <c r="C440" s="21"/>
      <c r="D440" s="60"/>
      <c r="E440" s="58"/>
      <c r="F440" s="58"/>
      <c r="G440" s="60"/>
      <c r="H440" s="60"/>
      <c r="I440" s="66"/>
      <c r="J440" s="67"/>
      <c r="K440" s="37"/>
      <c r="L440" s="66"/>
      <c r="M440" s="37"/>
      <c r="N440" s="37"/>
      <c r="P440" s="21"/>
    </row>
    <row r="441" ht="12.75" customHeight="1">
      <c r="A441" s="21"/>
      <c r="B441" s="21"/>
      <c r="C441" s="21"/>
      <c r="D441" s="60"/>
      <c r="E441" s="58"/>
      <c r="F441" s="58"/>
      <c r="G441" s="60"/>
      <c r="H441" s="60"/>
      <c r="I441" s="66"/>
      <c r="J441" s="67"/>
      <c r="K441" s="37"/>
      <c r="L441" s="66"/>
      <c r="M441" s="37"/>
      <c r="N441" s="37"/>
      <c r="P441" s="21"/>
    </row>
    <row r="442" ht="12.75" customHeight="1">
      <c r="A442" s="21"/>
      <c r="B442" s="21"/>
      <c r="C442" s="21"/>
      <c r="D442" s="60"/>
      <c r="E442" s="58"/>
      <c r="F442" s="58"/>
      <c r="G442" s="60"/>
      <c r="H442" s="60"/>
      <c r="I442" s="66"/>
      <c r="J442" s="67"/>
      <c r="K442" s="37"/>
      <c r="L442" s="66"/>
      <c r="M442" s="37"/>
      <c r="N442" s="37"/>
      <c r="P442" s="21"/>
    </row>
    <row r="443" ht="12.75" customHeight="1">
      <c r="A443" s="21"/>
      <c r="B443" s="21"/>
      <c r="C443" s="21"/>
      <c r="D443" s="60"/>
      <c r="E443" s="58"/>
      <c r="F443" s="58"/>
      <c r="G443" s="60"/>
      <c r="H443" s="60"/>
      <c r="I443" s="66"/>
      <c r="J443" s="67"/>
      <c r="K443" s="37"/>
      <c r="L443" s="66"/>
      <c r="M443" s="37"/>
      <c r="N443" s="37"/>
      <c r="P443" s="21"/>
    </row>
    <row r="444" ht="12.75" customHeight="1">
      <c r="A444" s="21"/>
      <c r="B444" s="21"/>
      <c r="C444" s="21"/>
      <c r="D444" s="60"/>
      <c r="E444" s="58"/>
      <c r="F444" s="58"/>
      <c r="G444" s="60"/>
      <c r="H444" s="60"/>
      <c r="I444" s="66"/>
      <c r="J444" s="67"/>
      <c r="K444" s="37"/>
      <c r="L444" s="66"/>
      <c r="M444" s="37"/>
      <c r="N444" s="37"/>
      <c r="P444" s="21"/>
    </row>
    <row r="445" ht="12.75" customHeight="1">
      <c r="A445" s="21"/>
      <c r="B445" s="21"/>
      <c r="C445" s="21"/>
      <c r="D445" s="60"/>
      <c r="E445" s="58"/>
      <c r="F445" s="58"/>
      <c r="G445" s="60"/>
      <c r="H445" s="60"/>
      <c r="I445" s="66"/>
      <c r="J445" s="67"/>
      <c r="K445" s="37"/>
      <c r="L445" s="66"/>
      <c r="M445" s="37"/>
      <c r="N445" s="37"/>
      <c r="P445" s="21"/>
    </row>
    <row r="446" ht="12.75" customHeight="1">
      <c r="A446" s="21"/>
      <c r="B446" s="21"/>
      <c r="C446" s="21"/>
      <c r="D446" s="60"/>
      <c r="E446" s="58"/>
      <c r="F446" s="58"/>
      <c r="G446" s="60"/>
      <c r="H446" s="60"/>
      <c r="I446" s="66"/>
      <c r="J446" s="67"/>
      <c r="K446" s="37"/>
      <c r="L446" s="66"/>
      <c r="M446" s="37"/>
      <c r="N446" s="37"/>
      <c r="P446" s="21"/>
    </row>
    <row r="447" ht="12.75" customHeight="1">
      <c r="A447" s="21"/>
      <c r="B447" s="21"/>
      <c r="C447" s="21"/>
      <c r="D447" s="60"/>
      <c r="E447" s="58"/>
      <c r="F447" s="58"/>
      <c r="G447" s="60"/>
      <c r="H447" s="60"/>
      <c r="I447" s="66"/>
      <c r="J447" s="67"/>
      <c r="K447" s="37"/>
      <c r="L447" s="66"/>
      <c r="M447" s="37"/>
      <c r="N447" s="37"/>
      <c r="P447" s="21"/>
    </row>
    <row r="448" ht="12.75" customHeight="1">
      <c r="A448" s="21"/>
      <c r="B448" s="21"/>
      <c r="C448" s="21"/>
      <c r="D448" s="60"/>
      <c r="E448" s="58"/>
      <c r="F448" s="58"/>
      <c r="G448" s="60"/>
      <c r="H448" s="60"/>
      <c r="I448" s="66"/>
      <c r="J448" s="67"/>
      <c r="K448" s="37"/>
      <c r="L448" s="66"/>
      <c r="M448" s="37"/>
      <c r="N448" s="37"/>
      <c r="P448" s="21"/>
    </row>
    <row r="449" ht="12.75" customHeight="1">
      <c r="A449" s="21"/>
      <c r="B449" s="21"/>
      <c r="C449" s="21"/>
      <c r="D449" s="60"/>
      <c r="E449" s="58"/>
      <c r="F449" s="58"/>
      <c r="G449" s="60"/>
      <c r="H449" s="60"/>
      <c r="I449" s="66"/>
      <c r="J449" s="67"/>
      <c r="K449" s="37"/>
      <c r="L449" s="66"/>
      <c r="M449" s="37"/>
      <c r="N449" s="37"/>
      <c r="P449" s="21"/>
    </row>
    <row r="450" ht="12.75" customHeight="1">
      <c r="A450" s="21"/>
      <c r="B450" s="21"/>
      <c r="C450" s="21"/>
      <c r="D450" s="60"/>
      <c r="E450" s="58"/>
      <c r="F450" s="58"/>
      <c r="G450" s="60"/>
      <c r="H450" s="60"/>
      <c r="I450" s="66"/>
      <c r="J450" s="67"/>
      <c r="K450" s="37"/>
      <c r="L450" s="66"/>
      <c r="M450" s="37"/>
      <c r="N450" s="37"/>
      <c r="P450" s="21"/>
    </row>
    <row r="451" ht="12.75" customHeight="1">
      <c r="A451" s="21"/>
      <c r="B451" s="21"/>
      <c r="C451" s="21"/>
      <c r="D451" s="60"/>
      <c r="E451" s="58"/>
      <c r="F451" s="58"/>
      <c r="G451" s="60"/>
      <c r="H451" s="60"/>
      <c r="I451" s="66"/>
      <c r="J451" s="67"/>
      <c r="K451" s="37"/>
      <c r="L451" s="66"/>
      <c r="M451" s="37"/>
      <c r="N451" s="37"/>
      <c r="P451" s="21"/>
    </row>
    <row r="452" ht="12.75" customHeight="1">
      <c r="A452" s="21"/>
      <c r="B452" s="21"/>
      <c r="C452" s="21"/>
      <c r="D452" s="60"/>
      <c r="E452" s="58"/>
      <c r="F452" s="58"/>
      <c r="G452" s="60"/>
      <c r="H452" s="60"/>
      <c r="I452" s="66"/>
      <c r="J452" s="67"/>
      <c r="K452" s="37"/>
      <c r="L452" s="66"/>
      <c r="M452" s="37"/>
      <c r="N452" s="37"/>
      <c r="P452" s="21"/>
    </row>
    <row r="453" ht="12.75" customHeight="1">
      <c r="A453" s="21"/>
      <c r="B453" s="21"/>
      <c r="C453" s="21"/>
      <c r="D453" s="60"/>
      <c r="E453" s="58"/>
      <c r="F453" s="58"/>
      <c r="G453" s="60"/>
      <c r="H453" s="60"/>
      <c r="I453" s="66"/>
      <c r="J453" s="67"/>
      <c r="K453" s="37"/>
      <c r="L453" s="66"/>
      <c r="M453" s="37"/>
      <c r="N453" s="37"/>
      <c r="P453" s="21"/>
    </row>
    <row r="454" ht="12.75" customHeight="1">
      <c r="A454" s="21"/>
      <c r="B454" s="21"/>
      <c r="C454" s="21"/>
      <c r="D454" s="60"/>
      <c r="E454" s="58"/>
      <c r="F454" s="58"/>
      <c r="G454" s="60"/>
      <c r="H454" s="60"/>
      <c r="I454" s="66"/>
      <c r="J454" s="67"/>
      <c r="K454" s="37"/>
      <c r="L454" s="66"/>
      <c r="M454" s="37"/>
      <c r="N454" s="37"/>
      <c r="P454" s="21"/>
    </row>
    <row r="455" ht="12.75" customHeight="1">
      <c r="A455" s="21"/>
      <c r="B455" s="21"/>
      <c r="C455" s="21"/>
      <c r="D455" s="60"/>
      <c r="E455" s="58"/>
      <c r="F455" s="58"/>
      <c r="G455" s="60"/>
      <c r="H455" s="60"/>
      <c r="I455" s="66"/>
      <c r="J455" s="67"/>
      <c r="K455" s="37"/>
      <c r="L455" s="66"/>
      <c r="M455" s="37"/>
      <c r="N455" s="37"/>
      <c r="P455" s="21"/>
    </row>
    <row r="456" ht="12.75" customHeight="1">
      <c r="A456" s="21"/>
      <c r="B456" s="21"/>
      <c r="C456" s="21"/>
      <c r="D456" s="60"/>
      <c r="E456" s="58"/>
      <c r="F456" s="58"/>
      <c r="G456" s="60"/>
      <c r="H456" s="60"/>
      <c r="I456" s="66"/>
      <c r="J456" s="67"/>
      <c r="K456" s="37"/>
      <c r="L456" s="66"/>
      <c r="M456" s="37"/>
      <c r="N456" s="37"/>
      <c r="P456" s="21"/>
    </row>
    <row r="457" ht="12.75" customHeight="1">
      <c r="A457" s="21"/>
      <c r="B457" s="21"/>
      <c r="C457" s="21"/>
      <c r="D457" s="60"/>
      <c r="E457" s="58"/>
      <c r="F457" s="58"/>
      <c r="G457" s="60"/>
      <c r="H457" s="60"/>
      <c r="I457" s="66"/>
      <c r="J457" s="67"/>
      <c r="K457" s="37"/>
      <c r="L457" s="66"/>
      <c r="M457" s="37"/>
      <c r="N457" s="37"/>
      <c r="P457" s="21"/>
    </row>
    <row r="458" ht="12.75" customHeight="1">
      <c r="A458" s="21"/>
      <c r="B458" s="21"/>
      <c r="C458" s="21"/>
      <c r="D458" s="60"/>
      <c r="E458" s="58"/>
      <c r="F458" s="58"/>
      <c r="G458" s="60"/>
      <c r="H458" s="60"/>
      <c r="I458" s="66"/>
      <c r="J458" s="67"/>
      <c r="K458" s="37"/>
      <c r="L458" s="66"/>
      <c r="M458" s="37"/>
      <c r="N458" s="37"/>
      <c r="P458" s="21"/>
    </row>
    <row r="459" ht="12.75" customHeight="1">
      <c r="A459" s="21"/>
      <c r="B459" s="21"/>
      <c r="C459" s="21"/>
      <c r="D459" s="60"/>
      <c r="E459" s="58"/>
      <c r="F459" s="58"/>
      <c r="G459" s="60"/>
      <c r="H459" s="60"/>
      <c r="I459" s="66"/>
      <c r="J459" s="67"/>
      <c r="K459" s="37"/>
      <c r="L459" s="66"/>
      <c r="M459" s="37"/>
      <c r="N459" s="37"/>
      <c r="P459" s="21"/>
    </row>
    <row r="460" ht="12.75" customHeight="1">
      <c r="A460" s="21"/>
      <c r="B460" s="21"/>
      <c r="C460" s="21"/>
      <c r="D460" s="60"/>
      <c r="E460" s="58"/>
      <c r="F460" s="58"/>
      <c r="G460" s="60"/>
      <c r="H460" s="60"/>
      <c r="I460" s="66"/>
      <c r="J460" s="67"/>
      <c r="K460" s="37"/>
      <c r="L460" s="66"/>
      <c r="M460" s="37"/>
      <c r="N460" s="37"/>
      <c r="P460" s="21"/>
    </row>
    <row r="461" ht="12.75" customHeight="1">
      <c r="A461" s="21"/>
      <c r="B461" s="21"/>
      <c r="C461" s="21"/>
      <c r="D461" s="60"/>
      <c r="E461" s="58"/>
      <c r="F461" s="58"/>
      <c r="G461" s="60"/>
      <c r="H461" s="60"/>
      <c r="I461" s="66"/>
      <c r="J461" s="67"/>
      <c r="K461" s="37"/>
      <c r="L461" s="66"/>
      <c r="M461" s="37"/>
      <c r="N461" s="37"/>
      <c r="P461" s="21"/>
    </row>
    <row r="462" ht="12.75" customHeight="1">
      <c r="A462" s="21"/>
      <c r="B462" s="21"/>
      <c r="C462" s="21"/>
      <c r="D462" s="60"/>
      <c r="E462" s="58"/>
      <c r="F462" s="58"/>
      <c r="G462" s="60"/>
      <c r="H462" s="60"/>
      <c r="I462" s="66"/>
      <c r="J462" s="67"/>
      <c r="K462" s="37"/>
      <c r="L462" s="66"/>
      <c r="M462" s="37"/>
      <c r="N462" s="37"/>
      <c r="P462" s="21"/>
    </row>
    <row r="463" ht="12.75" customHeight="1">
      <c r="A463" s="21"/>
      <c r="B463" s="21"/>
      <c r="C463" s="21"/>
      <c r="D463" s="60"/>
      <c r="E463" s="58"/>
      <c r="F463" s="58"/>
      <c r="G463" s="60"/>
      <c r="H463" s="60"/>
      <c r="I463" s="66"/>
      <c r="J463" s="67"/>
      <c r="K463" s="37"/>
      <c r="L463" s="66"/>
      <c r="M463" s="37"/>
      <c r="N463" s="37"/>
      <c r="P463" s="21"/>
    </row>
    <row r="464" ht="12.75" customHeight="1">
      <c r="A464" s="21"/>
      <c r="B464" s="21"/>
      <c r="C464" s="21"/>
      <c r="D464" s="60"/>
      <c r="E464" s="58"/>
      <c r="F464" s="58"/>
      <c r="G464" s="60"/>
      <c r="H464" s="60"/>
      <c r="I464" s="66"/>
      <c r="J464" s="67"/>
      <c r="K464" s="37"/>
      <c r="L464" s="66"/>
      <c r="M464" s="37"/>
      <c r="N464" s="37"/>
      <c r="P464" s="21"/>
    </row>
    <row r="465" ht="12.75" customHeight="1">
      <c r="A465" s="21"/>
      <c r="B465" s="21"/>
      <c r="C465" s="21"/>
      <c r="D465" s="60"/>
      <c r="E465" s="58"/>
      <c r="F465" s="58"/>
      <c r="G465" s="60"/>
      <c r="H465" s="60"/>
      <c r="I465" s="66"/>
      <c r="J465" s="67"/>
      <c r="K465" s="37"/>
      <c r="L465" s="66"/>
      <c r="M465" s="37"/>
      <c r="N465" s="37"/>
      <c r="P465" s="21"/>
    </row>
    <row r="466" ht="12.75" customHeight="1">
      <c r="A466" s="21"/>
      <c r="B466" s="21"/>
      <c r="C466" s="21"/>
      <c r="D466" s="60"/>
      <c r="E466" s="58"/>
      <c r="F466" s="58"/>
      <c r="G466" s="60"/>
      <c r="H466" s="60"/>
      <c r="I466" s="66"/>
      <c r="J466" s="67"/>
      <c r="K466" s="37"/>
      <c r="L466" s="66"/>
      <c r="M466" s="37"/>
      <c r="N466" s="37"/>
      <c r="P466" s="21"/>
    </row>
    <row r="467" ht="12.75" customHeight="1">
      <c r="A467" s="21"/>
      <c r="B467" s="21"/>
      <c r="C467" s="21"/>
      <c r="D467" s="60"/>
      <c r="E467" s="58"/>
      <c r="F467" s="58"/>
      <c r="G467" s="60"/>
      <c r="H467" s="60"/>
      <c r="I467" s="66"/>
      <c r="J467" s="67"/>
      <c r="K467" s="37"/>
      <c r="L467" s="66"/>
      <c r="M467" s="37"/>
      <c r="N467" s="37"/>
      <c r="P467" s="21"/>
    </row>
    <row r="468" ht="12.75" customHeight="1">
      <c r="A468" s="21"/>
      <c r="B468" s="21"/>
      <c r="C468" s="21"/>
      <c r="D468" s="60"/>
      <c r="E468" s="58"/>
      <c r="F468" s="58"/>
      <c r="G468" s="60"/>
      <c r="H468" s="60"/>
      <c r="I468" s="66"/>
      <c r="J468" s="67"/>
      <c r="K468" s="37"/>
      <c r="L468" s="66"/>
      <c r="M468" s="37"/>
      <c r="N468" s="37"/>
      <c r="P468" s="21"/>
    </row>
    <row r="469" ht="12.75" customHeight="1">
      <c r="A469" s="21"/>
      <c r="B469" s="21"/>
      <c r="C469" s="21"/>
      <c r="D469" s="60"/>
      <c r="E469" s="58"/>
      <c r="F469" s="58"/>
      <c r="G469" s="60"/>
      <c r="H469" s="60"/>
      <c r="I469" s="66"/>
      <c r="J469" s="67"/>
      <c r="K469" s="37"/>
      <c r="L469" s="66"/>
      <c r="M469" s="37"/>
      <c r="N469" s="37"/>
      <c r="P469" s="21"/>
    </row>
    <row r="470" ht="12.75" customHeight="1">
      <c r="A470" s="21"/>
      <c r="B470" s="21"/>
      <c r="C470" s="21"/>
      <c r="D470" s="60"/>
      <c r="E470" s="58"/>
      <c r="F470" s="58"/>
      <c r="G470" s="60"/>
      <c r="H470" s="60"/>
      <c r="I470" s="66"/>
      <c r="J470" s="67"/>
      <c r="K470" s="37"/>
      <c r="L470" s="66"/>
      <c r="M470" s="37"/>
      <c r="N470" s="37"/>
      <c r="P470" s="21"/>
    </row>
    <row r="471" ht="12.75" customHeight="1">
      <c r="A471" s="21"/>
      <c r="B471" s="21"/>
      <c r="C471" s="21"/>
      <c r="D471" s="60"/>
      <c r="E471" s="58"/>
      <c r="F471" s="58"/>
      <c r="G471" s="60"/>
      <c r="H471" s="60"/>
      <c r="I471" s="66"/>
      <c r="J471" s="67"/>
      <c r="K471" s="37"/>
      <c r="L471" s="66"/>
      <c r="M471" s="37"/>
      <c r="N471" s="37"/>
      <c r="P471" s="21"/>
    </row>
    <row r="472" ht="12.75" customHeight="1">
      <c r="A472" s="21"/>
      <c r="B472" s="21"/>
      <c r="C472" s="21"/>
      <c r="D472" s="60"/>
      <c r="E472" s="58"/>
      <c r="F472" s="58"/>
      <c r="G472" s="60"/>
      <c r="H472" s="60"/>
      <c r="I472" s="66"/>
      <c r="J472" s="67"/>
      <c r="K472" s="37"/>
      <c r="L472" s="66"/>
      <c r="M472" s="37"/>
      <c r="N472" s="37"/>
      <c r="P472" s="21"/>
    </row>
    <row r="473" ht="12.75" customHeight="1">
      <c r="A473" s="21"/>
      <c r="B473" s="21"/>
      <c r="C473" s="21"/>
      <c r="D473" s="60"/>
      <c r="E473" s="58"/>
      <c r="F473" s="58"/>
      <c r="G473" s="60"/>
      <c r="H473" s="60"/>
      <c r="I473" s="66"/>
      <c r="J473" s="67"/>
      <c r="K473" s="37"/>
      <c r="L473" s="66"/>
      <c r="M473" s="37"/>
      <c r="N473" s="37"/>
      <c r="P473" s="21"/>
    </row>
    <row r="474" ht="12.75" customHeight="1">
      <c r="A474" s="21"/>
      <c r="B474" s="21"/>
      <c r="C474" s="21"/>
      <c r="D474" s="60"/>
      <c r="E474" s="58"/>
      <c r="F474" s="58"/>
      <c r="G474" s="60"/>
      <c r="H474" s="60"/>
      <c r="I474" s="66"/>
      <c r="J474" s="67"/>
      <c r="K474" s="37"/>
      <c r="L474" s="66"/>
      <c r="M474" s="37"/>
      <c r="N474" s="37"/>
      <c r="P474" s="21"/>
    </row>
    <row r="475" ht="12.75" customHeight="1">
      <c r="A475" s="21"/>
      <c r="B475" s="21"/>
      <c r="C475" s="21"/>
      <c r="D475" s="60"/>
      <c r="E475" s="58"/>
      <c r="F475" s="58"/>
      <c r="G475" s="60"/>
      <c r="H475" s="60"/>
      <c r="I475" s="66"/>
      <c r="J475" s="67"/>
      <c r="K475" s="37"/>
      <c r="L475" s="66"/>
      <c r="M475" s="37"/>
      <c r="N475" s="37"/>
      <c r="P475" s="21"/>
    </row>
    <row r="476" ht="12.75" customHeight="1">
      <c r="A476" s="21"/>
      <c r="B476" s="21"/>
      <c r="C476" s="21"/>
      <c r="D476" s="60"/>
      <c r="E476" s="58"/>
      <c r="F476" s="58"/>
      <c r="G476" s="60"/>
      <c r="H476" s="60"/>
      <c r="I476" s="66"/>
      <c r="J476" s="67"/>
      <c r="K476" s="37"/>
      <c r="L476" s="66"/>
      <c r="M476" s="37"/>
      <c r="N476" s="37"/>
      <c r="P476" s="21"/>
    </row>
    <row r="477" ht="12.75" customHeight="1">
      <c r="A477" s="21"/>
      <c r="B477" s="21"/>
      <c r="C477" s="21"/>
      <c r="D477" s="60"/>
      <c r="E477" s="58"/>
      <c r="F477" s="58"/>
      <c r="G477" s="60"/>
      <c r="H477" s="60"/>
      <c r="I477" s="66"/>
      <c r="J477" s="67"/>
      <c r="K477" s="37"/>
      <c r="L477" s="66"/>
      <c r="M477" s="37"/>
      <c r="N477" s="37"/>
      <c r="P477" s="21"/>
    </row>
    <row r="478" ht="12.75" customHeight="1">
      <c r="A478" s="21"/>
      <c r="B478" s="21"/>
      <c r="C478" s="21"/>
      <c r="D478" s="60"/>
      <c r="E478" s="58"/>
      <c r="F478" s="58"/>
      <c r="G478" s="60"/>
      <c r="H478" s="60"/>
      <c r="I478" s="66"/>
      <c r="J478" s="67"/>
      <c r="K478" s="37"/>
      <c r="L478" s="66"/>
      <c r="M478" s="37"/>
      <c r="N478" s="37"/>
      <c r="P478" s="21"/>
    </row>
    <row r="479" ht="12.75" customHeight="1">
      <c r="A479" s="21"/>
      <c r="B479" s="21"/>
      <c r="C479" s="21"/>
      <c r="D479" s="60"/>
      <c r="E479" s="58"/>
      <c r="F479" s="58"/>
      <c r="G479" s="60"/>
      <c r="H479" s="60"/>
      <c r="I479" s="66"/>
      <c r="J479" s="67"/>
      <c r="K479" s="37"/>
      <c r="L479" s="66"/>
      <c r="M479" s="37"/>
      <c r="N479" s="37"/>
      <c r="P479" s="21"/>
    </row>
    <row r="480" ht="12.75" customHeight="1">
      <c r="A480" s="21"/>
      <c r="B480" s="21"/>
      <c r="C480" s="21"/>
      <c r="D480" s="60"/>
      <c r="E480" s="58"/>
      <c r="F480" s="58"/>
      <c r="G480" s="60"/>
      <c r="H480" s="60"/>
      <c r="I480" s="66"/>
      <c r="J480" s="67"/>
      <c r="K480" s="37"/>
      <c r="L480" s="66"/>
      <c r="M480" s="37"/>
      <c r="N480" s="37"/>
      <c r="P480" s="21"/>
    </row>
    <row r="481" ht="12.75" customHeight="1">
      <c r="A481" s="21"/>
      <c r="B481" s="21"/>
      <c r="C481" s="21"/>
      <c r="D481" s="60"/>
      <c r="E481" s="58"/>
      <c r="F481" s="58"/>
      <c r="G481" s="60"/>
      <c r="H481" s="60"/>
      <c r="I481" s="66"/>
      <c r="J481" s="67"/>
      <c r="K481" s="37"/>
      <c r="L481" s="66"/>
      <c r="M481" s="37"/>
      <c r="N481" s="37"/>
      <c r="P481" s="21"/>
    </row>
    <row r="482" ht="12.75" customHeight="1">
      <c r="A482" s="21"/>
      <c r="B482" s="21"/>
      <c r="C482" s="21"/>
      <c r="D482" s="60"/>
      <c r="E482" s="58"/>
      <c r="F482" s="58"/>
      <c r="G482" s="60"/>
      <c r="H482" s="60"/>
      <c r="I482" s="66"/>
      <c r="J482" s="67"/>
      <c r="K482" s="37"/>
      <c r="L482" s="66"/>
      <c r="M482" s="37"/>
      <c r="N482" s="37"/>
      <c r="P482" s="21"/>
    </row>
    <row r="483" ht="12.75" customHeight="1">
      <c r="A483" s="21"/>
      <c r="B483" s="21"/>
      <c r="C483" s="21"/>
      <c r="D483" s="60"/>
      <c r="E483" s="58"/>
      <c r="F483" s="58"/>
      <c r="G483" s="60"/>
      <c r="H483" s="60"/>
      <c r="I483" s="66"/>
      <c r="J483" s="67"/>
      <c r="K483" s="37"/>
      <c r="L483" s="66"/>
      <c r="M483" s="37"/>
      <c r="N483" s="37"/>
      <c r="P483" s="21"/>
    </row>
    <row r="484" ht="12.75" customHeight="1">
      <c r="A484" s="21"/>
      <c r="B484" s="21"/>
      <c r="C484" s="21"/>
      <c r="D484" s="60"/>
      <c r="E484" s="58"/>
      <c r="F484" s="58"/>
      <c r="G484" s="60"/>
      <c r="H484" s="60"/>
      <c r="I484" s="66"/>
      <c r="J484" s="67"/>
      <c r="K484" s="37"/>
      <c r="L484" s="66"/>
      <c r="M484" s="37"/>
      <c r="N484" s="37"/>
      <c r="P484" s="21"/>
    </row>
    <row r="485" ht="12.75" customHeight="1">
      <c r="A485" s="21"/>
      <c r="B485" s="21"/>
      <c r="C485" s="21"/>
      <c r="D485" s="60"/>
      <c r="E485" s="58"/>
      <c r="F485" s="58"/>
      <c r="G485" s="60"/>
      <c r="H485" s="60"/>
      <c r="I485" s="66"/>
      <c r="J485" s="67"/>
      <c r="K485" s="37"/>
      <c r="L485" s="66"/>
      <c r="M485" s="37"/>
      <c r="N485" s="37"/>
      <c r="P485" s="21"/>
    </row>
    <row r="486" ht="12.75" customHeight="1">
      <c r="A486" s="21"/>
      <c r="B486" s="21"/>
      <c r="C486" s="21"/>
      <c r="D486" s="60"/>
      <c r="E486" s="58"/>
      <c r="F486" s="58"/>
      <c r="G486" s="60"/>
      <c r="H486" s="60"/>
      <c r="I486" s="66"/>
      <c r="J486" s="67"/>
      <c r="K486" s="37"/>
      <c r="L486" s="66"/>
      <c r="M486" s="37"/>
      <c r="N486" s="37"/>
      <c r="P486" s="21"/>
    </row>
    <row r="487" ht="12.75" customHeight="1">
      <c r="A487" s="21"/>
      <c r="B487" s="21"/>
      <c r="C487" s="21"/>
      <c r="D487" s="60"/>
      <c r="E487" s="58"/>
      <c r="F487" s="58"/>
      <c r="G487" s="60"/>
      <c r="H487" s="60"/>
      <c r="I487" s="66"/>
      <c r="J487" s="67"/>
      <c r="K487" s="37"/>
      <c r="L487" s="66"/>
      <c r="M487" s="37"/>
      <c r="N487" s="37"/>
      <c r="P487" s="21"/>
    </row>
    <row r="488" ht="12.75" customHeight="1">
      <c r="A488" s="21"/>
      <c r="B488" s="21"/>
      <c r="C488" s="21"/>
      <c r="D488" s="60"/>
      <c r="E488" s="58"/>
      <c r="F488" s="58"/>
      <c r="G488" s="60"/>
      <c r="H488" s="60"/>
      <c r="I488" s="66"/>
      <c r="J488" s="67"/>
      <c r="K488" s="37"/>
      <c r="L488" s="66"/>
      <c r="M488" s="37"/>
      <c r="N488" s="37"/>
      <c r="P488" s="21"/>
    </row>
    <row r="489" ht="12.75" customHeight="1">
      <c r="A489" s="21"/>
      <c r="B489" s="21"/>
      <c r="C489" s="21"/>
      <c r="D489" s="60"/>
      <c r="E489" s="58"/>
      <c r="F489" s="58"/>
      <c r="G489" s="60"/>
      <c r="H489" s="60"/>
      <c r="I489" s="66"/>
      <c r="J489" s="67"/>
      <c r="K489" s="37"/>
      <c r="L489" s="66"/>
      <c r="M489" s="37"/>
      <c r="N489" s="37"/>
      <c r="P489" s="21"/>
    </row>
    <row r="490" ht="12.75" customHeight="1">
      <c r="A490" s="21"/>
      <c r="B490" s="21"/>
      <c r="C490" s="21"/>
      <c r="D490" s="60"/>
      <c r="E490" s="58"/>
      <c r="F490" s="58"/>
      <c r="G490" s="60"/>
      <c r="H490" s="60"/>
      <c r="I490" s="66"/>
      <c r="J490" s="67"/>
      <c r="K490" s="37"/>
      <c r="L490" s="66"/>
      <c r="M490" s="37"/>
      <c r="N490" s="37"/>
      <c r="P490" s="21"/>
    </row>
    <row r="491" ht="12.75" customHeight="1">
      <c r="A491" s="21"/>
      <c r="B491" s="21"/>
      <c r="C491" s="21"/>
      <c r="D491" s="60"/>
      <c r="E491" s="58"/>
      <c r="F491" s="58"/>
      <c r="G491" s="60"/>
      <c r="H491" s="60"/>
      <c r="I491" s="66"/>
      <c r="J491" s="67"/>
      <c r="K491" s="37"/>
      <c r="L491" s="66"/>
      <c r="M491" s="37"/>
      <c r="N491" s="37"/>
      <c r="P491" s="21"/>
    </row>
    <row r="492" ht="12.75" customHeight="1">
      <c r="A492" s="21"/>
      <c r="B492" s="21"/>
      <c r="C492" s="21"/>
      <c r="D492" s="60"/>
      <c r="E492" s="58"/>
      <c r="F492" s="58"/>
      <c r="G492" s="60"/>
      <c r="H492" s="60"/>
      <c r="I492" s="66"/>
      <c r="J492" s="67"/>
      <c r="K492" s="37"/>
      <c r="L492" s="66"/>
      <c r="M492" s="37"/>
      <c r="N492" s="37"/>
      <c r="P492" s="21"/>
    </row>
    <row r="493" ht="12.75" customHeight="1">
      <c r="A493" s="21"/>
      <c r="B493" s="21"/>
      <c r="C493" s="21"/>
      <c r="D493" s="60"/>
      <c r="E493" s="58"/>
      <c r="F493" s="58"/>
      <c r="G493" s="60"/>
      <c r="H493" s="60"/>
      <c r="I493" s="66"/>
      <c r="J493" s="67"/>
      <c r="K493" s="37"/>
      <c r="L493" s="66"/>
      <c r="M493" s="37"/>
      <c r="N493" s="37"/>
      <c r="P493" s="21"/>
    </row>
    <row r="494" ht="12.75" customHeight="1">
      <c r="A494" s="21"/>
      <c r="B494" s="21"/>
      <c r="C494" s="21"/>
      <c r="D494" s="60"/>
      <c r="E494" s="58"/>
      <c r="F494" s="58"/>
      <c r="G494" s="60"/>
      <c r="H494" s="60"/>
      <c r="I494" s="66"/>
      <c r="J494" s="67"/>
      <c r="K494" s="37"/>
      <c r="L494" s="66"/>
      <c r="M494" s="37"/>
      <c r="N494" s="37"/>
      <c r="P494" s="21"/>
    </row>
    <row r="495" ht="12.75" customHeight="1">
      <c r="A495" s="21"/>
      <c r="B495" s="21"/>
      <c r="C495" s="21"/>
      <c r="D495" s="60"/>
      <c r="E495" s="58"/>
      <c r="F495" s="58"/>
      <c r="G495" s="60"/>
      <c r="H495" s="60"/>
      <c r="I495" s="66"/>
      <c r="J495" s="67"/>
      <c r="K495" s="37"/>
      <c r="L495" s="66"/>
      <c r="M495" s="37"/>
      <c r="N495" s="37"/>
      <c r="P495" s="21"/>
    </row>
    <row r="496" ht="12.75" customHeight="1">
      <c r="A496" s="21"/>
      <c r="B496" s="21"/>
      <c r="C496" s="21"/>
      <c r="D496" s="60"/>
      <c r="E496" s="58"/>
      <c r="F496" s="58"/>
      <c r="G496" s="60"/>
      <c r="H496" s="60"/>
      <c r="I496" s="66"/>
      <c r="J496" s="67"/>
      <c r="K496" s="37"/>
      <c r="L496" s="66"/>
      <c r="M496" s="37"/>
      <c r="N496" s="37"/>
      <c r="P496" s="21"/>
    </row>
    <row r="497" ht="12.75" customHeight="1">
      <c r="A497" s="21"/>
      <c r="B497" s="21"/>
      <c r="C497" s="21"/>
      <c r="D497" s="60"/>
      <c r="E497" s="58"/>
      <c r="F497" s="58"/>
      <c r="G497" s="60"/>
      <c r="H497" s="60"/>
      <c r="I497" s="66"/>
      <c r="J497" s="67"/>
      <c r="K497" s="37"/>
      <c r="L497" s="66"/>
      <c r="M497" s="37"/>
      <c r="N497" s="37"/>
      <c r="P497" s="21"/>
    </row>
    <row r="498" ht="12.75" customHeight="1">
      <c r="A498" s="21"/>
      <c r="B498" s="21"/>
      <c r="C498" s="21"/>
      <c r="D498" s="60"/>
      <c r="E498" s="58"/>
      <c r="F498" s="58"/>
      <c r="G498" s="60"/>
      <c r="H498" s="60"/>
      <c r="I498" s="66"/>
      <c r="J498" s="67"/>
      <c r="K498" s="37"/>
      <c r="L498" s="66"/>
      <c r="M498" s="37"/>
      <c r="N498" s="37"/>
      <c r="P498" s="21"/>
    </row>
    <row r="499" ht="12.75" customHeight="1">
      <c r="A499" s="21"/>
      <c r="B499" s="21"/>
      <c r="C499" s="21"/>
      <c r="D499" s="60"/>
      <c r="E499" s="58"/>
      <c r="F499" s="58"/>
      <c r="G499" s="60"/>
      <c r="H499" s="60"/>
      <c r="I499" s="66"/>
      <c r="J499" s="67"/>
      <c r="K499" s="37"/>
      <c r="L499" s="66"/>
      <c r="M499" s="37"/>
      <c r="N499" s="37"/>
      <c r="P499" s="21"/>
    </row>
    <row r="500" ht="12.75" customHeight="1">
      <c r="A500" s="21"/>
      <c r="B500" s="21"/>
      <c r="C500" s="21"/>
      <c r="D500" s="60"/>
      <c r="E500" s="58"/>
      <c r="F500" s="58"/>
      <c r="G500" s="60"/>
      <c r="H500" s="60"/>
      <c r="I500" s="66"/>
      <c r="J500" s="67"/>
      <c r="K500" s="37"/>
      <c r="L500" s="66"/>
      <c r="M500" s="37"/>
      <c r="N500" s="37"/>
      <c r="P500" s="21"/>
    </row>
    <row r="501" ht="12.75" customHeight="1">
      <c r="A501" s="21"/>
      <c r="B501" s="21"/>
      <c r="C501" s="21"/>
      <c r="D501" s="60"/>
      <c r="E501" s="58"/>
      <c r="F501" s="58"/>
      <c r="G501" s="60"/>
      <c r="H501" s="60"/>
      <c r="I501" s="66"/>
      <c r="J501" s="67"/>
      <c r="K501" s="37"/>
      <c r="L501" s="66"/>
      <c r="M501" s="37"/>
      <c r="N501" s="37"/>
      <c r="P501" s="21"/>
    </row>
    <row r="502" ht="12.75" customHeight="1">
      <c r="A502" s="21"/>
      <c r="B502" s="21"/>
      <c r="C502" s="21"/>
      <c r="D502" s="60"/>
      <c r="E502" s="58"/>
      <c r="F502" s="58"/>
      <c r="G502" s="60"/>
      <c r="H502" s="60"/>
      <c r="I502" s="66"/>
      <c r="J502" s="67"/>
      <c r="K502" s="37"/>
      <c r="L502" s="66"/>
      <c r="M502" s="37"/>
      <c r="N502" s="37"/>
      <c r="P502" s="21"/>
    </row>
    <row r="503" ht="12.75" customHeight="1">
      <c r="A503" s="21"/>
      <c r="B503" s="21"/>
      <c r="C503" s="21"/>
      <c r="D503" s="60"/>
      <c r="E503" s="58"/>
      <c r="F503" s="58"/>
      <c r="G503" s="60"/>
      <c r="H503" s="60"/>
      <c r="I503" s="66"/>
      <c r="J503" s="67"/>
      <c r="K503" s="37"/>
      <c r="L503" s="66"/>
      <c r="M503" s="37"/>
      <c r="N503" s="37"/>
      <c r="P503" s="21"/>
    </row>
    <row r="504" ht="12.75" customHeight="1">
      <c r="A504" s="21"/>
      <c r="B504" s="21"/>
      <c r="C504" s="21"/>
      <c r="D504" s="60"/>
      <c r="E504" s="58"/>
      <c r="F504" s="58"/>
      <c r="G504" s="60"/>
      <c r="H504" s="60"/>
      <c r="I504" s="66"/>
      <c r="J504" s="67"/>
      <c r="K504" s="37"/>
      <c r="L504" s="66"/>
      <c r="M504" s="37"/>
      <c r="N504" s="37"/>
      <c r="P504" s="21"/>
    </row>
    <row r="505" ht="12.75" customHeight="1">
      <c r="A505" s="21"/>
      <c r="B505" s="21"/>
      <c r="C505" s="21"/>
      <c r="D505" s="60"/>
      <c r="E505" s="58"/>
      <c r="F505" s="58"/>
      <c r="G505" s="60"/>
      <c r="H505" s="60"/>
      <c r="I505" s="66"/>
      <c r="J505" s="67"/>
      <c r="K505" s="37"/>
      <c r="L505" s="66"/>
      <c r="M505" s="37"/>
      <c r="N505" s="37"/>
      <c r="P505" s="21"/>
    </row>
    <row r="506" ht="12.75" customHeight="1">
      <c r="A506" s="21"/>
      <c r="B506" s="21"/>
      <c r="C506" s="21"/>
      <c r="D506" s="60"/>
      <c r="E506" s="58"/>
      <c r="F506" s="58"/>
      <c r="G506" s="60"/>
      <c r="H506" s="60"/>
      <c r="I506" s="66"/>
      <c r="J506" s="67"/>
      <c r="K506" s="37"/>
      <c r="L506" s="66"/>
      <c r="M506" s="37"/>
      <c r="N506" s="37"/>
      <c r="P506" s="21"/>
    </row>
    <row r="507" ht="12.75" customHeight="1">
      <c r="A507" s="21"/>
      <c r="B507" s="21"/>
      <c r="C507" s="21"/>
      <c r="D507" s="60"/>
      <c r="E507" s="58"/>
      <c r="F507" s="58"/>
      <c r="G507" s="60"/>
      <c r="H507" s="60"/>
      <c r="I507" s="66"/>
      <c r="J507" s="67"/>
      <c r="K507" s="37"/>
      <c r="L507" s="66"/>
      <c r="M507" s="37"/>
      <c r="N507" s="37"/>
      <c r="P507" s="21"/>
    </row>
    <row r="508" ht="12.75" customHeight="1">
      <c r="A508" s="21"/>
      <c r="B508" s="21"/>
      <c r="C508" s="21"/>
      <c r="D508" s="60"/>
      <c r="E508" s="58"/>
      <c r="F508" s="58"/>
      <c r="G508" s="60"/>
      <c r="H508" s="60"/>
      <c r="I508" s="66"/>
      <c r="J508" s="67"/>
      <c r="K508" s="37"/>
      <c r="L508" s="66"/>
      <c r="M508" s="37"/>
      <c r="N508" s="37"/>
      <c r="P508" s="21"/>
    </row>
    <row r="509" ht="12.75" customHeight="1">
      <c r="A509" s="21"/>
      <c r="B509" s="21"/>
      <c r="C509" s="21"/>
      <c r="D509" s="60"/>
      <c r="E509" s="58"/>
      <c r="F509" s="58"/>
      <c r="G509" s="60"/>
      <c r="H509" s="60"/>
      <c r="I509" s="66"/>
      <c r="J509" s="67"/>
      <c r="K509" s="37"/>
      <c r="L509" s="66"/>
      <c r="M509" s="37"/>
      <c r="N509" s="37"/>
      <c r="P509" s="21"/>
    </row>
    <row r="510" ht="12.75" customHeight="1">
      <c r="A510" s="21"/>
      <c r="B510" s="21"/>
      <c r="C510" s="21"/>
      <c r="D510" s="60"/>
      <c r="E510" s="58"/>
      <c r="F510" s="58"/>
      <c r="G510" s="60"/>
      <c r="H510" s="60"/>
      <c r="I510" s="66"/>
      <c r="J510" s="67"/>
      <c r="K510" s="37"/>
      <c r="L510" s="66"/>
      <c r="M510" s="37"/>
      <c r="N510" s="37"/>
      <c r="P510" s="21"/>
    </row>
    <row r="511" ht="12.75" customHeight="1">
      <c r="A511" s="21"/>
      <c r="B511" s="21"/>
      <c r="C511" s="21"/>
      <c r="D511" s="60"/>
      <c r="E511" s="58"/>
      <c r="F511" s="58"/>
      <c r="G511" s="60"/>
      <c r="H511" s="60"/>
      <c r="I511" s="66"/>
      <c r="J511" s="67"/>
      <c r="K511" s="37"/>
      <c r="L511" s="66"/>
      <c r="M511" s="37"/>
      <c r="N511" s="37"/>
      <c r="P511" s="21"/>
    </row>
    <row r="512" ht="12.75" customHeight="1">
      <c r="A512" s="21"/>
      <c r="B512" s="21"/>
      <c r="C512" s="21"/>
      <c r="D512" s="60"/>
      <c r="E512" s="58"/>
      <c r="F512" s="58"/>
      <c r="G512" s="60"/>
      <c r="H512" s="60"/>
      <c r="I512" s="66"/>
      <c r="J512" s="67"/>
      <c r="K512" s="37"/>
      <c r="L512" s="66"/>
      <c r="M512" s="37"/>
      <c r="N512" s="37"/>
      <c r="P512" s="21"/>
    </row>
    <row r="513" ht="12.75" customHeight="1">
      <c r="A513" s="21"/>
      <c r="B513" s="21"/>
      <c r="C513" s="21"/>
      <c r="D513" s="60"/>
      <c r="E513" s="58"/>
      <c r="F513" s="58"/>
      <c r="G513" s="60"/>
      <c r="H513" s="60"/>
      <c r="I513" s="66"/>
      <c r="J513" s="67"/>
      <c r="K513" s="37"/>
      <c r="L513" s="66"/>
      <c r="M513" s="37"/>
      <c r="N513" s="37"/>
      <c r="P513" s="21"/>
    </row>
    <row r="514" ht="12.75" customHeight="1">
      <c r="A514" s="21"/>
      <c r="B514" s="21"/>
      <c r="C514" s="21"/>
      <c r="D514" s="60"/>
      <c r="E514" s="58"/>
      <c r="F514" s="58"/>
      <c r="G514" s="60"/>
      <c r="H514" s="60"/>
      <c r="I514" s="66"/>
      <c r="J514" s="67"/>
      <c r="K514" s="37"/>
      <c r="L514" s="66"/>
      <c r="M514" s="37"/>
      <c r="N514" s="37"/>
      <c r="P514" s="21"/>
    </row>
    <row r="515" ht="12.75" customHeight="1">
      <c r="A515" s="21"/>
      <c r="B515" s="21"/>
      <c r="C515" s="21"/>
      <c r="D515" s="60"/>
      <c r="E515" s="58"/>
      <c r="F515" s="58"/>
      <c r="G515" s="60"/>
      <c r="H515" s="60"/>
      <c r="I515" s="66"/>
      <c r="J515" s="67"/>
      <c r="K515" s="37"/>
      <c r="L515" s="66"/>
      <c r="M515" s="37"/>
      <c r="N515" s="37"/>
      <c r="P515" s="21"/>
    </row>
    <row r="516" ht="12.75" customHeight="1">
      <c r="A516" s="21"/>
      <c r="B516" s="21"/>
      <c r="C516" s="21"/>
      <c r="D516" s="60"/>
      <c r="E516" s="58"/>
      <c r="F516" s="58"/>
      <c r="G516" s="60"/>
      <c r="H516" s="60"/>
      <c r="I516" s="66"/>
      <c r="J516" s="67"/>
      <c r="K516" s="37"/>
      <c r="L516" s="66"/>
      <c r="M516" s="37"/>
      <c r="N516" s="37"/>
      <c r="P516" s="21"/>
    </row>
    <row r="517" ht="12.75" customHeight="1">
      <c r="A517" s="21"/>
      <c r="B517" s="21"/>
      <c r="C517" s="21"/>
      <c r="D517" s="60"/>
      <c r="E517" s="58"/>
      <c r="F517" s="58"/>
      <c r="G517" s="60"/>
      <c r="H517" s="60"/>
      <c r="I517" s="66"/>
      <c r="J517" s="67"/>
      <c r="K517" s="37"/>
      <c r="L517" s="66"/>
      <c r="M517" s="37"/>
      <c r="N517" s="37"/>
      <c r="P517" s="21"/>
    </row>
    <row r="518" ht="12.75" customHeight="1">
      <c r="A518" s="21"/>
      <c r="B518" s="21"/>
      <c r="C518" s="21"/>
      <c r="D518" s="60"/>
      <c r="E518" s="58"/>
      <c r="F518" s="58"/>
      <c r="G518" s="60"/>
      <c r="H518" s="60"/>
      <c r="I518" s="66"/>
      <c r="J518" s="67"/>
      <c r="K518" s="37"/>
      <c r="L518" s="66"/>
      <c r="M518" s="37"/>
      <c r="N518" s="37"/>
      <c r="P518" s="21"/>
    </row>
    <row r="519" ht="12.75" customHeight="1">
      <c r="A519" s="21"/>
      <c r="B519" s="21"/>
      <c r="C519" s="21"/>
      <c r="D519" s="60"/>
      <c r="E519" s="58"/>
      <c r="F519" s="58"/>
      <c r="G519" s="60"/>
      <c r="H519" s="60"/>
      <c r="I519" s="66"/>
      <c r="J519" s="67"/>
      <c r="K519" s="37"/>
      <c r="L519" s="66"/>
      <c r="M519" s="37"/>
      <c r="N519" s="37"/>
      <c r="P519" s="21"/>
    </row>
    <row r="520" ht="12.75" customHeight="1">
      <c r="A520" s="21"/>
      <c r="B520" s="21"/>
      <c r="C520" s="21"/>
      <c r="D520" s="60"/>
      <c r="E520" s="58"/>
      <c r="F520" s="58"/>
      <c r="G520" s="60"/>
      <c r="H520" s="60"/>
      <c r="I520" s="66"/>
      <c r="J520" s="67"/>
      <c r="K520" s="37"/>
      <c r="L520" s="66"/>
      <c r="M520" s="37"/>
      <c r="N520" s="37"/>
      <c r="P520" s="21"/>
    </row>
    <row r="521" ht="12.75" customHeight="1">
      <c r="A521" s="21"/>
      <c r="B521" s="21"/>
      <c r="C521" s="21"/>
      <c r="D521" s="60"/>
      <c r="E521" s="58"/>
      <c r="F521" s="58"/>
      <c r="G521" s="60"/>
      <c r="H521" s="60"/>
      <c r="I521" s="66"/>
      <c r="J521" s="67"/>
      <c r="K521" s="37"/>
      <c r="L521" s="66"/>
      <c r="M521" s="37"/>
      <c r="N521" s="37"/>
      <c r="P521" s="21"/>
    </row>
    <row r="522" ht="12.75" customHeight="1">
      <c r="A522" s="21"/>
      <c r="B522" s="21"/>
      <c r="C522" s="21"/>
      <c r="D522" s="60"/>
      <c r="E522" s="58"/>
      <c r="F522" s="58"/>
      <c r="G522" s="60"/>
      <c r="H522" s="60"/>
      <c r="I522" s="66"/>
      <c r="J522" s="67"/>
      <c r="K522" s="37"/>
      <c r="L522" s="66"/>
      <c r="M522" s="37"/>
      <c r="N522" s="37"/>
      <c r="P522" s="21"/>
    </row>
    <row r="523" ht="12.75" customHeight="1">
      <c r="A523" s="21"/>
      <c r="B523" s="21"/>
      <c r="C523" s="21"/>
      <c r="D523" s="60"/>
      <c r="E523" s="58"/>
      <c r="F523" s="58"/>
      <c r="G523" s="60"/>
      <c r="H523" s="60"/>
      <c r="I523" s="66"/>
      <c r="J523" s="67"/>
      <c r="K523" s="37"/>
      <c r="L523" s="66"/>
      <c r="M523" s="37"/>
      <c r="N523" s="37"/>
      <c r="P523" s="21"/>
    </row>
    <row r="524" ht="12.75" customHeight="1">
      <c r="A524" s="21"/>
      <c r="B524" s="21"/>
      <c r="C524" s="21"/>
      <c r="D524" s="60"/>
      <c r="E524" s="58"/>
      <c r="F524" s="58"/>
      <c r="G524" s="60"/>
      <c r="H524" s="60"/>
      <c r="I524" s="66"/>
      <c r="J524" s="67"/>
      <c r="K524" s="37"/>
      <c r="L524" s="66"/>
      <c r="M524" s="37"/>
      <c r="N524" s="37"/>
      <c r="P524" s="21"/>
    </row>
    <row r="525" ht="12.75" customHeight="1">
      <c r="A525" s="21"/>
      <c r="B525" s="21"/>
      <c r="C525" s="21"/>
      <c r="D525" s="60"/>
      <c r="E525" s="58"/>
      <c r="F525" s="58"/>
      <c r="G525" s="60"/>
      <c r="H525" s="60"/>
      <c r="I525" s="66"/>
      <c r="J525" s="67"/>
      <c r="K525" s="37"/>
      <c r="L525" s="66"/>
      <c r="M525" s="37"/>
      <c r="N525" s="37"/>
      <c r="P525" s="21"/>
    </row>
    <row r="526" ht="12.75" customHeight="1">
      <c r="A526" s="21"/>
      <c r="B526" s="21"/>
      <c r="C526" s="21"/>
      <c r="D526" s="60"/>
      <c r="E526" s="58"/>
      <c r="F526" s="58"/>
      <c r="G526" s="60"/>
      <c r="H526" s="60"/>
      <c r="I526" s="66"/>
      <c r="J526" s="67"/>
      <c r="K526" s="37"/>
      <c r="L526" s="66"/>
      <c r="M526" s="37"/>
      <c r="N526" s="37"/>
      <c r="P526" s="21"/>
    </row>
    <row r="527" ht="12.75" customHeight="1">
      <c r="A527" s="21"/>
      <c r="B527" s="21"/>
      <c r="C527" s="21"/>
      <c r="D527" s="60"/>
      <c r="E527" s="58"/>
      <c r="F527" s="58"/>
      <c r="G527" s="60"/>
      <c r="H527" s="60"/>
      <c r="I527" s="66"/>
      <c r="J527" s="67"/>
      <c r="K527" s="37"/>
      <c r="L527" s="66"/>
      <c r="M527" s="37"/>
      <c r="N527" s="37"/>
      <c r="P527" s="21"/>
    </row>
    <row r="528" ht="12.75" customHeight="1">
      <c r="A528" s="21"/>
      <c r="B528" s="21"/>
      <c r="C528" s="21"/>
      <c r="D528" s="60"/>
      <c r="E528" s="58"/>
      <c r="F528" s="58"/>
      <c r="G528" s="60"/>
      <c r="H528" s="60"/>
      <c r="I528" s="66"/>
      <c r="J528" s="67"/>
      <c r="K528" s="37"/>
      <c r="L528" s="66"/>
      <c r="M528" s="37"/>
      <c r="N528" s="37"/>
      <c r="P528" s="21"/>
    </row>
    <row r="529" ht="12.75" customHeight="1">
      <c r="A529" s="21"/>
      <c r="B529" s="21"/>
      <c r="C529" s="21"/>
      <c r="D529" s="60"/>
      <c r="E529" s="58"/>
      <c r="F529" s="58"/>
      <c r="G529" s="60"/>
      <c r="H529" s="60"/>
      <c r="I529" s="66"/>
      <c r="J529" s="67"/>
      <c r="K529" s="37"/>
      <c r="L529" s="66"/>
      <c r="M529" s="37"/>
      <c r="N529" s="37"/>
      <c r="P529" s="21"/>
    </row>
    <row r="530" ht="12.75" customHeight="1">
      <c r="A530" s="21"/>
      <c r="B530" s="21"/>
      <c r="C530" s="21"/>
      <c r="D530" s="60"/>
      <c r="E530" s="58"/>
      <c r="F530" s="58"/>
      <c r="G530" s="60"/>
      <c r="H530" s="60"/>
      <c r="I530" s="66"/>
      <c r="J530" s="67"/>
      <c r="K530" s="37"/>
      <c r="L530" s="66"/>
      <c r="M530" s="37"/>
      <c r="N530" s="37"/>
      <c r="P530" s="21"/>
    </row>
    <row r="531" ht="12.75" customHeight="1">
      <c r="A531" s="21"/>
      <c r="B531" s="21"/>
      <c r="C531" s="21"/>
      <c r="D531" s="60"/>
      <c r="E531" s="58"/>
      <c r="F531" s="58"/>
      <c r="G531" s="60"/>
      <c r="H531" s="60"/>
      <c r="I531" s="66"/>
      <c r="J531" s="67"/>
      <c r="K531" s="37"/>
      <c r="L531" s="66"/>
      <c r="M531" s="37"/>
      <c r="N531" s="37"/>
      <c r="P531" s="21"/>
    </row>
    <row r="532" ht="12.75" customHeight="1">
      <c r="A532" s="21"/>
      <c r="B532" s="21"/>
      <c r="C532" s="21"/>
      <c r="D532" s="60"/>
      <c r="E532" s="58"/>
      <c r="F532" s="58"/>
      <c r="G532" s="60"/>
      <c r="H532" s="60"/>
      <c r="I532" s="66"/>
      <c r="J532" s="67"/>
      <c r="K532" s="37"/>
      <c r="L532" s="66"/>
      <c r="M532" s="37"/>
      <c r="N532" s="37"/>
      <c r="P532" s="21"/>
    </row>
    <row r="533" ht="12.75" customHeight="1">
      <c r="A533" s="21"/>
      <c r="B533" s="21"/>
      <c r="C533" s="21"/>
      <c r="D533" s="60"/>
      <c r="E533" s="58"/>
      <c r="F533" s="58"/>
      <c r="G533" s="60"/>
      <c r="H533" s="60"/>
      <c r="I533" s="66"/>
      <c r="J533" s="67"/>
      <c r="K533" s="37"/>
      <c r="L533" s="66"/>
      <c r="M533" s="37"/>
      <c r="N533" s="37"/>
      <c r="P533" s="21"/>
    </row>
    <row r="534" ht="12.75" customHeight="1">
      <c r="A534" s="21"/>
      <c r="B534" s="21"/>
      <c r="C534" s="21"/>
      <c r="D534" s="60"/>
      <c r="E534" s="58"/>
      <c r="F534" s="58"/>
      <c r="G534" s="60"/>
      <c r="H534" s="60"/>
      <c r="I534" s="66"/>
      <c r="J534" s="67"/>
      <c r="K534" s="37"/>
      <c r="L534" s="66"/>
      <c r="M534" s="37"/>
      <c r="N534" s="37"/>
      <c r="P534" s="21"/>
    </row>
    <row r="535" ht="12.75" customHeight="1">
      <c r="A535" s="21"/>
      <c r="B535" s="21"/>
      <c r="C535" s="21"/>
      <c r="D535" s="60"/>
      <c r="E535" s="58"/>
      <c r="F535" s="58"/>
      <c r="G535" s="60"/>
      <c r="H535" s="60"/>
      <c r="I535" s="66"/>
      <c r="J535" s="67"/>
      <c r="K535" s="37"/>
      <c r="L535" s="66"/>
      <c r="M535" s="37"/>
      <c r="N535" s="37"/>
      <c r="P535" s="21"/>
    </row>
    <row r="536" ht="12.75" customHeight="1">
      <c r="A536" s="21"/>
      <c r="B536" s="21"/>
      <c r="C536" s="21"/>
      <c r="D536" s="60"/>
      <c r="E536" s="58"/>
      <c r="F536" s="58"/>
      <c r="G536" s="60"/>
      <c r="H536" s="60"/>
      <c r="I536" s="66"/>
      <c r="J536" s="67"/>
      <c r="K536" s="37"/>
      <c r="L536" s="66"/>
      <c r="M536" s="37"/>
      <c r="N536" s="37"/>
      <c r="P536" s="21"/>
    </row>
    <row r="537" ht="12.75" customHeight="1">
      <c r="A537" s="21"/>
      <c r="B537" s="21"/>
      <c r="C537" s="21"/>
      <c r="D537" s="60"/>
      <c r="E537" s="58"/>
      <c r="F537" s="58"/>
      <c r="G537" s="60"/>
      <c r="H537" s="60"/>
      <c r="I537" s="66"/>
      <c r="J537" s="67"/>
      <c r="K537" s="37"/>
      <c r="L537" s="66"/>
      <c r="M537" s="37"/>
      <c r="N537" s="37"/>
      <c r="P537" s="21"/>
    </row>
    <row r="538" ht="12.75" customHeight="1">
      <c r="A538" s="21"/>
      <c r="B538" s="21"/>
      <c r="C538" s="21"/>
      <c r="D538" s="60"/>
      <c r="E538" s="58"/>
      <c r="F538" s="58"/>
      <c r="G538" s="60"/>
      <c r="H538" s="60"/>
      <c r="I538" s="66"/>
      <c r="J538" s="67"/>
      <c r="K538" s="37"/>
      <c r="L538" s="66"/>
      <c r="M538" s="37"/>
      <c r="N538" s="37"/>
      <c r="P538" s="21"/>
    </row>
    <row r="539" ht="12.75" customHeight="1">
      <c r="A539" s="21"/>
      <c r="B539" s="21"/>
      <c r="C539" s="21"/>
      <c r="D539" s="60"/>
      <c r="E539" s="58"/>
      <c r="F539" s="58"/>
      <c r="G539" s="60"/>
      <c r="H539" s="60"/>
      <c r="I539" s="66"/>
      <c r="J539" s="67"/>
      <c r="K539" s="37"/>
      <c r="L539" s="66"/>
      <c r="M539" s="37"/>
      <c r="N539" s="37"/>
      <c r="P539" s="21"/>
    </row>
    <row r="540" ht="12.75" customHeight="1">
      <c r="A540" s="21"/>
      <c r="B540" s="21"/>
      <c r="C540" s="21"/>
      <c r="D540" s="60"/>
      <c r="E540" s="58"/>
      <c r="F540" s="58"/>
      <c r="G540" s="60"/>
      <c r="H540" s="60"/>
      <c r="I540" s="66"/>
      <c r="J540" s="67"/>
      <c r="K540" s="37"/>
      <c r="L540" s="66"/>
      <c r="M540" s="37"/>
      <c r="N540" s="37"/>
      <c r="P540" s="21"/>
    </row>
    <row r="541" ht="12.75" customHeight="1">
      <c r="A541" s="21"/>
      <c r="B541" s="21"/>
      <c r="C541" s="21"/>
      <c r="D541" s="60"/>
      <c r="E541" s="58"/>
      <c r="F541" s="58"/>
      <c r="G541" s="60"/>
      <c r="H541" s="60"/>
      <c r="I541" s="66"/>
      <c r="J541" s="67"/>
      <c r="K541" s="37"/>
      <c r="L541" s="66"/>
      <c r="M541" s="37"/>
      <c r="N541" s="37"/>
      <c r="P541" s="21"/>
    </row>
    <row r="542" ht="12.75" customHeight="1">
      <c r="A542" s="21"/>
      <c r="B542" s="21"/>
      <c r="C542" s="21"/>
      <c r="D542" s="60"/>
      <c r="E542" s="58"/>
      <c r="F542" s="58"/>
      <c r="G542" s="60"/>
      <c r="H542" s="60"/>
      <c r="I542" s="66"/>
      <c r="J542" s="67"/>
      <c r="K542" s="37"/>
      <c r="L542" s="66"/>
      <c r="M542" s="37"/>
      <c r="N542" s="37"/>
      <c r="P542" s="21"/>
    </row>
    <row r="543" ht="12.75" customHeight="1">
      <c r="A543" s="21"/>
      <c r="B543" s="21"/>
      <c r="C543" s="21"/>
      <c r="D543" s="60"/>
      <c r="E543" s="58"/>
      <c r="F543" s="58"/>
      <c r="G543" s="60"/>
      <c r="H543" s="60"/>
      <c r="I543" s="66"/>
      <c r="J543" s="67"/>
      <c r="K543" s="37"/>
      <c r="L543" s="66"/>
      <c r="M543" s="37"/>
      <c r="N543" s="37"/>
      <c r="P543" s="21"/>
    </row>
    <row r="544" ht="12.75" customHeight="1">
      <c r="A544" s="21"/>
      <c r="B544" s="21"/>
      <c r="C544" s="21"/>
      <c r="D544" s="60"/>
      <c r="E544" s="58"/>
      <c r="F544" s="58"/>
      <c r="G544" s="60"/>
      <c r="H544" s="60"/>
      <c r="I544" s="66"/>
      <c r="J544" s="67"/>
      <c r="K544" s="37"/>
      <c r="L544" s="66"/>
      <c r="M544" s="37"/>
      <c r="N544" s="37"/>
      <c r="P544" s="21"/>
    </row>
    <row r="545" ht="12.75" customHeight="1">
      <c r="A545" s="21"/>
      <c r="B545" s="21"/>
      <c r="C545" s="21"/>
      <c r="D545" s="60"/>
      <c r="E545" s="58"/>
      <c r="F545" s="58"/>
      <c r="G545" s="60"/>
      <c r="H545" s="60"/>
      <c r="I545" s="66"/>
      <c r="J545" s="67"/>
      <c r="K545" s="37"/>
      <c r="L545" s="66"/>
      <c r="M545" s="37"/>
      <c r="N545" s="37"/>
      <c r="P545" s="21"/>
    </row>
    <row r="546" ht="12.75" customHeight="1">
      <c r="A546" s="21"/>
      <c r="B546" s="21"/>
      <c r="C546" s="21"/>
      <c r="D546" s="60"/>
      <c r="E546" s="58"/>
      <c r="F546" s="58"/>
      <c r="G546" s="60"/>
      <c r="H546" s="60"/>
      <c r="I546" s="66"/>
      <c r="J546" s="67"/>
      <c r="K546" s="37"/>
      <c r="L546" s="66"/>
      <c r="M546" s="37"/>
      <c r="N546" s="37"/>
      <c r="P546" s="21"/>
    </row>
    <row r="547" ht="12.75" customHeight="1">
      <c r="A547" s="21"/>
      <c r="B547" s="21"/>
      <c r="C547" s="21"/>
      <c r="D547" s="60"/>
      <c r="E547" s="58"/>
      <c r="F547" s="58"/>
      <c r="G547" s="60"/>
      <c r="H547" s="60"/>
      <c r="I547" s="66"/>
      <c r="J547" s="67"/>
      <c r="K547" s="37"/>
      <c r="L547" s="66"/>
      <c r="M547" s="37"/>
      <c r="N547" s="37"/>
      <c r="P547" s="21"/>
    </row>
    <row r="548" ht="12.75" customHeight="1">
      <c r="A548" s="21"/>
      <c r="B548" s="21"/>
      <c r="C548" s="21"/>
      <c r="D548" s="60"/>
      <c r="E548" s="58"/>
      <c r="F548" s="58"/>
      <c r="G548" s="60"/>
      <c r="H548" s="60"/>
      <c r="I548" s="66"/>
      <c r="J548" s="67"/>
      <c r="K548" s="37"/>
      <c r="L548" s="66"/>
      <c r="M548" s="37"/>
      <c r="N548" s="37"/>
      <c r="P548" s="21"/>
    </row>
    <row r="549" ht="12.75" customHeight="1">
      <c r="A549" s="21"/>
      <c r="B549" s="21"/>
      <c r="C549" s="21"/>
      <c r="D549" s="60"/>
      <c r="E549" s="58"/>
      <c r="F549" s="58"/>
      <c r="G549" s="60"/>
      <c r="H549" s="60"/>
      <c r="I549" s="66"/>
      <c r="J549" s="67"/>
      <c r="K549" s="37"/>
      <c r="L549" s="66"/>
      <c r="M549" s="37"/>
      <c r="N549" s="37"/>
      <c r="P549" s="21"/>
    </row>
    <row r="550" ht="12.75" customHeight="1">
      <c r="A550" s="21"/>
      <c r="B550" s="21"/>
      <c r="C550" s="21"/>
      <c r="D550" s="60"/>
      <c r="E550" s="58"/>
      <c r="F550" s="58"/>
      <c r="G550" s="60"/>
      <c r="H550" s="60"/>
      <c r="I550" s="66"/>
      <c r="J550" s="67"/>
      <c r="K550" s="37"/>
      <c r="L550" s="66"/>
      <c r="M550" s="37"/>
      <c r="N550" s="37"/>
      <c r="P550" s="21"/>
    </row>
    <row r="551" ht="12.75" customHeight="1">
      <c r="A551" s="21"/>
      <c r="B551" s="21"/>
      <c r="C551" s="21"/>
      <c r="D551" s="60"/>
      <c r="E551" s="58"/>
      <c r="F551" s="58"/>
      <c r="G551" s="60"/>
      <c r="H551" s="60"/>
      <c r="I551" s="66"/>
      <c r="J551" s="67"/>
      <c r="K551" s="37"/>
      <c r="L551" s="66"/>
      <c r="M551" s="37"/>
      <c r="N551" s="37"/>
      <c r="P551" s="21"/>
    </row>
    <row r="552" ht="12.75" customHeight="1">
      <c r="A552" s="21"/>
      <c r="B552" s="21"/>
      <c r="C552" s="21"/>
      <c r="D552" s="60"/>
      <c r="E552" s="58"/>
      <c r="F552" s="58"/>
      <c r="G552" s="60"/>
      <c r="H552" s="60"/>
      <c r="I552" s="66"/>
      <c r="J552" s="67"/>
      <c r="K552" s="37"/>
      <c r="L552" s="66"/>
      <c r="M552" s="37"/>
      <c r="N552" s="37"/>
      <c r="P552" s="21"/>
    </row>
    <row r="553" ht="12.75" customHeight="1">
      <c r="A553" s="21"/>
      <c r="B553" s="21"/>
      <c r="C553" s="21"/>
      <c r="D553" s="60"/>
      <c r="E553" s="58"/>
      <c r="F553" s="58"/>
      <c r="G553" s="60"/>
      <c r="H553" s="60"/>
      <c r="I553" s="66"/>
      <c r="J553" s="67"/>
      <c r="K553" s="37"/>
      <c r="L553" s="66"/>
      <c r="M553" s="37"/>
      <c r="N553" s="37"/>
      <c r="P553" s="21"/>
    </row>
    <row r="554" ht="12.75" customHeight="1">
      <c r="A554" s="21"/>
      <c r="B554" s="21"/>
      <c r="C554" s="21"/>
      <c r="D554" s="60"/>
      <c r="E554" s="58"/>
      <c r="F554" s="58"/>
      <c r="G554" s="60"/>
      <c r="H554" s="60"/>
      <c r="I554" s="66"/>
      <c r="J554" s="67"/>
      <c r="K554" s="37"/>
      <c r="L554" s="66"/>
      <c r="M554" s="37"/>
      <c r="N554" s="37"/>
      <c r="P554" s="21"/>
    </row>
    <row r="555" ht="12.75" customHeight="1">
      <c r="A555" s="21"/>
      <c r="B555" s="21"/>
      <c r="C555" s="21"/>
      <c r="D555" s="60"/>
      <c r="E555" s="58"/>
      <c r="F555" s="58"/>
      <c r="G555" s="60"/>
      <c r="H555" s="60"/>
      <c r="I555" s="66"/>
      <c r="J555" s="67"/>
      <c r="K555" s="37"/>
      <c r="L555" s="66"/>
      <c r="M555" s="37"/>
      <c r="N555" s="37"/>
      <c r="P555" s="21"/>
    </row>
    <row r="556" ht="12.75" customHeight="1">
      <c r="A556" s="21"/>
      <c r="B556" s="21"/>
      <c r="C556" s="21"/>
      <c r="D556" s="60"/>
      <c r="E556" s="58"/>
      <c r="F556" s="58"/>
      <c r="G556" s="60"/>
      <c r="H556" s="60"/>
      <c r="I556" s="66"/>
      <c r="J556" s="67"/>
      <c r="K556" s="37"/>
      <c r="L556" s="66"/>
      <c r="M556" s="37"/>
      <c r="N556" s="37"/>
      <c r="P556" s="21"/>
    </row>
    <row r="557" ht="12.75" customHeight="1">
      <c r="A557" s="21"/>
      <c r="B557" s="21"/>
      <c r="C557" s="21"/>
      <c r="D557" s="60"/>
      <c r="E557" s="58"/>
      <c r="F557" s="58"/>
      <c r="G557" s="60"/>
      <c r="H557" s="60"/>
      <c r="I557" s="66"/>
      <c r="J557" s="67"/>
      <c r="K557" s="37"/>
      <c r="L557" s="66"/>
      <c r="M557" s="37"/>
      <c r="N557" s="37"/>
      <c r="P557" s="21"/>
    </row>
    <row r="558" ht="12.75" customHeight="1">
      <c r="A558" s="21"/>
      <c r="B558" s="21"/>
      <c r="C558" s="21"/>
      <c r="D558" s="60"/>
      <c r="E558" s="58"/>
      <c r="F558" s="58"/>
      <c r="G558" s="60"/>
      <c r="H558" s="60"/>
      <c r="I558" s="66"/>
      <c r="J558" s="67"/>
      <c r="K558" s="37"/>
      <c r="L558" s="66"/>
      <c r="M558" s="37"/>
      <c r="N558" s="37"/>
      <c r="P558" s="21"/>
    </row>
    <row r="559" ht="12.75" customHeight="1">
      <c r="A559" s="21"/>
      <c r="B559" s="21"/>
      <c r="C559" s="21"/>
      <c r="D559" s="60"/>
      <c r="E559" s="58"/>
      <c r="F559" s="58"/>
      <c r="G559" s="60"/>
      <c r="H559" s="60"/>
      <c r="I559" s="66"/>
      <c r="J559" s="67"/>
      <c r="K559" s="37"/>
      <c r="L559" s="66"/>
      <c r="M559" s="37"/>
      <c r="N559" s="37"/>
      <c r="P559" s="21"/>
    </row>
    <row r="560" ht="12.75" customHeight="1">
      <c r="A560" s="21"/>
      <c r="B560" s="21"/>
      <c r="C560" s="21"/>
      <c r="D560" s="60"/>
      <c r="E560" s="58"/>
      <c r="F560" s="58"/>
      <c r="G560" s="60"/>
      <c r="H560" s="60"/>
      <c r="I560" s="66"/>
      <c r="J560" s="67"/>
      <c r="K560" s="37"/>
      <c r="L560" s="66"/>
      <c r="M560" s="37"/>
      <c r="N560" s="37"/>
      <c r="P560" s="21"/>
    </row>
    <row r="561" ht="12.75" customHeight="1">
      <c r="A561" s="21"/>
      <c r="B561" s="21"/>
      <c r="C561" s="21"/>
      <c r="D561" s="60"/>
      <c r="E561" s="58"/>
      <c r="F561" s="58"/>
      <c r="G561" s="60"/>
      <c r="H561" s="60"/>
      <c r="I561" s="66"/>
      <c r="J561" s="67"/>
      <c r="K561" s="37"/>
      <c r="L561" s="66"/>
      <c r="M561" s="37"/>
      <c r="N561" s="37"/>
      <c r="P561" s="21"/>
    </row>
    <row r="562" ht="12.75" customHeight="1">
      <c r="A562" s="21"/>
      <c r="B562" s="21"/>
      <c r="C562" s="21"/>
      <c r="D562" s="60"/>
      <c r="E562" s="58"/>
      <c r="F562" s="58"/>
      <c r="G562" s="60"/>
      <c r="H562" s="60"/>
      <c r="I562" s="66"/>
      <c r="J562" s="67"/>
      <c r="K562" s="37"/>
      <c r="L562" s="66"/>
      <c r="M562" s="37"/>
      <c r="N562" s="37"/>
      <c r="P562" s="21"/>
    </row>
    <row r="563" ht="12.75" customHeight="1">
      <c r="A563" s="21"/>
      <c r="B563" s="21"/>
      <c r="C563" s="21"/>
      <c r="D563" s="60"/>
      <c r="E563" s="58"/>
      <c r="F563" s="58"/>
      <c r="G563" s="60"/>
      <c r="H563" s="60"/>
      <c r="I563" s="66"/>
      <c r="J563" s="67"/>
      <c r="K563" s="37"/>
      <c r="L563" s="66"/>
      <c r="M563" s="37"/>
      <c r="N563" s="37"/>
      <c r="P563" s="21"/>
    </row>
    <row r="564" ht="12.75" customHeight="1">
      <c r="A564" s="21"/>
      <c r="B564" s="21"/>
      <c r="C564" s="21"/>
      <c r="D564" s="60"/>
      <c r="E564" s="58"/>
      <c r="F564" s="58"/>
      <c r="G564" s="60"/>
      <c r="H564" s="60"/>
      <c r="I564" s="66"/>
      <c r="J564" s="67"/>
      <c r="K564" s="37"/>
      <c r="L564" s="66"/>
      <c r="M564" s="37"/>
      <c r="N564" s="37"/>
      <c r="P564" s="21"/>
    </row>
    <row r="565" ht="12.75" customHeight="1">
      <c r="A565" s="21"/>
      <c r="B565" s="21"/>
      <c r="C565" s="21"/>
      <c r="D565" s="60"/>
      <c r="E565" s="58"/>
      <c r="F565" s="58"/>
      <c r="G565" s="60"/>
      <c r="H565" s="60"/>
      <c r="I565" s="66"/>
      <c r="J565" s="67"/>
      <c r="K565" s="37"/>
      <c r="L565" s="66"/>
      <c r="M565" s="37"/>
      <c r="N565" s="37"/>
      <c r="P565" s="21"/>
    </row>
    <row r="566" ht="12.75" customHeight="1">
      <c r="A566" s="21"/>
      <c r="B566" s="21"/>
      <c r="C566" s="21"/>
      <c r="D566" s="60"/>
      <c r="E566" s="58"/>
      <c r="F566" s="58"/>
      <c r="G566" s="60"/>
      <c r="H566" s="60"/>
      <c r="I566" s="66"/>
      <c r="J566" s="67"/>
      <c r="K566" s="37"/>
      <c r="L566" s="66"/>
      <c r="M566" s="37"/>
      <c r="N566" s="37"/>
      <c r="P566" s="21"/>
    </row>
    <row r="567" ht="12.75" customHeight="1">
      <c r="A567" s="21"/>
      <c r="B567" s="21"/>
      <c r="C567" s="21"/>
      <c r="D567" s="60"/>
      <c r="E567" s="58"/>
      <c r="F567" s="58"/>
      <c r="G567" s="60"/>
      <c r="H567" s="60"/>
      <c r="I567" s="66"/>
      <c r="J567" s="67"/>
      <c r="K567" s="37"/>
      <c r="L567" s="66"/>
      <c r="M567" s="37"/>
      <c r="N567" s="37"/>
      <c r="P567" s="21"/>
    </row>
    <row r="568" ht="12.75" customHeight="1">
      <c r="A568" s="21"/>
      <c r="B568" s="21"/>
      <c r="C568" s="21"/>
      <c r="D568" s="60"/>
      <c r="E568" s="58"/>
      <c r="F568" s="58"/>
      <c r="G568" s="60"/>
      <c r="H568" s="60"/>
      <c r="I568" s="66"/>
      <c r="J568" s="67"/>
      <c r="K568" s="37"/>
      <c r="L568" s="66"/>
      <c r="M568" s="37"/>
      <c r="N568" s="37"/>
      <c r="P568" s="21"/>
    </row>
    <row r="569" ht="12.75" customHeight="1">
      <c r="A569" s="21"/>
      <c r="B569" s="21"/>
      <c r="C569" s="21"/>
      <c r="D569" s="60"/>
      <c r="E569" s="58"/>
      <c r="F569" s="58"/>
      <c r="G569" s="60"/>
      <c r="H569" s="60"/>
      <c r="I569" s="66"/>
      <c r="J569" s="67"/>
      <c r="K569" s="37"/>
      <c r="L569" s="66"/>
      <c r="M569" s="37"/>
      <c r="N569" s="37"/>
      <c r="P569" s="21"/>
    </row>
    <row r="570" ht="12.75" customHeight="1">
      <c r="A570" s="21"/>
      <c r="B570" s="21"/>
      <c r="C570" s="21"/>
      <c r="D570" s="60"/>
      <c r="E570" s="58"/>
      <c r="F570" s="58"/>
      <c r="G570" s="60"/>
      <c r="H570" s="60"/>
      <c r="I570" s="66"/>
      <c r="J570" s="67"/>
      <c r="K570" s="37"/>
      <c r="L570" s="66"/>
      <c r="M570" s="37"/>
      <c r="N570" s="37"/>
      <c r="P570" s="21"/>
    </row>
    <row r="571" ht="12.75" customHeight="1">
      <c r="A571" s="21"/>
      <c r="B571" s="21"/>
      <c r="C571" s="21"/>
      <c r="D571" s="60"/>
      <c r="E571" s="58"/>
      <c r="F571" s="58"/>
      <c r="G571" s="60"/>
      <c r="H571" s="60"/>
      <c r="I571" s="66"/>
      <c r="J571" s="67"/>
      <c r="K571" s="37"/>
      <c r="L571" s="66"/>
      <c r="M571" s="37"/>
      <c r="N571" s="37"/>
      <c r="P571" s="21"/>
    </row>
    <row r="572" ht="12.75" customHeight="1">
      <c r="A572" s="21"/>
      <c r="B572" s="21"/>
      <c r="C572" s="21"/>
      <c r="D572" s="60"/>
      <c r="E572" s="58"/>
      <c r="F572" s="58"/>
      <c r="G572" s="60"/>
      <c r="H572" s="60"/>
      <c r="I572" s="66"/>
      <c r="J572" s="67"/>
      <c r="K572" s="37"/>
      <c r="L572" s="66"/>
      <c r="M572" s="37"/>
      <c r="N572" s="37"/>
      <c r="P572" s="21"/>
    </row>
    <row r="573" ht="12.75" customHeight="1">
      <c r="A573" s="21"/>
      <c r="B573" s="21"/>
      <c r="C573" s="21"/>
      <c r="D573" s="60"/>
      <c r="E573" s="58"/>
      <c r="F573" s="58"/>
      <c r="G573" s="60"/>
      <c r="H573" s="60"/>
      <c r="I573" s="66"/>
      <c r="J573" s="67"/>
      <c r="K573" s="37"/>
      <c r="L573" s="66"/>
      <c r="M573" s="37"/>
      <c r="N573" s="37"/>
      <c r="P573" s="21"/>
    </row>
    <row r="574" ht="12.75" customHeight="1">
      <c r="A574" s="21"/>
      <c r="B574" s="21"/>
      <c r="C574" s="21"/>
      <c r="D574" s="60"/>
      <c r="E574" s="58"/>
      <c r="F574" s="58"/>
      <c r="G574" s="60"/>
      <c r="H574" s="60"/>
      <c r="I574" s="66"/>
      <c r="J574" s="67"/>
      <c r="K574" s="37"/>
      <c r="L574" s="66"/>
      <c r="M574" s="37"/>
      <c r="N574" s="37"/>
      <c r="P574" s="21"/>
    </row>
    <row r="575" ht="12.75" customHeight="1">
      <c r="A575" s="21"/>
      <c r="B575" s="21"/>
      <c r="C575" s="21"/>
      <c r="D575" s="60"/>
      <c r="E575" s="58"/>
      <c r="F575" s="58"/>
      <c r="G575" s="60"/>
      <c r="H575" s="60"/>
      <c r="I575" s="66"/>
      <c r="J575" s="67"/>
      <c r="K575" s="37"/>
      <c r="L575" s="66"/>
      <c r="M575" s="37"/>
      <c r="N575" s="37"/>
      <c r="P575" s="21"/>
    </row>
    <row r="576" ht="12.75" customHeight="1">
      <c r="A576" s="21"/>
      <c r="B576" s="21"/>
      <c r="C576" s="21"/>
      <c r="D576" s="60"/>
      <c r="E576" s="58"/>
      <c r="F576" s="58"/>
      <c r="G576" s="60"/>
      <c r="H576" s="60"/>
      <c r="I576" s="66"/>
      <c r="J576" s="67"/>
      <c r="K576" s="37"/>
      <c r="L576" s="66"/>
      <c r="M576" s="37"/>
      <c r="N576" s="37"/>
      <c r="P576" s="21"/>
    </row>
    <row r="577" ht="12.75" customHeight="1">
      <c r="A577" s="21"/>
      <c r="B577" s="21"/>
      <c r="C577" s="21"/>
      <c r="D577" s="60"/>
      <c r="E577" s="58"/>
      <c r="F577" s="58"/>
      <c r="G577" s="60"/>
      <c r="H577" s="60"/>
      <c r="I577" s="66"/>
      <c r="J577" s="67"/>
      <c r="K577" s="37"/>
      <c r="L577" s="66"/>
      <c r="M577" s="37"/>
      <c r="N577" s="37"/>
      <c r="P577" s="21"/>
    </row>
    <row r="578" ht="12.75" customHeight="1">
      <c r="A578" s="21"/>
      <c r="B578" s="21"/>
      <c r="C578" s="21"/>
      <c r="D578" s="60"/>
      <c r="E578" s="58"/>
      <c r="F578" s="58"/>
      <c r="G578" s="60"/>
      <c r="H578" s="60"/>
      <c r="I578" s="66"/>
      <c r="J578" s="67"/>
      <c r="K578" s="37"/>
      <c r="L578" s="66"/>
      <c r="M578" s="37"/>
      <c r="N578" s="37"/>
      <c r="P578" s="21"/>
    </row>
    <row r="579" ht="12.75" customHeight="1">
      <c r="A579" s="21"/>
      <c r="B579" s="21"/>
      <c r="C579" s="21"/>
      <c r="D579" s="60"/>
      <c r="E579" s="58"/>
      <c r="F579" s="58"/>
      <c r="G579" s="60"/>
      <c r="H579" s="60"/>
      <c r="I579" s="66"/>
      <c r="J579" s="67"/>
      <c r="K579" s="37"/>
      <c r="L579" s="66"/>
      <c r="M579" s="37"/>
      <c r="N579" s="37"/>
      <c r="P579" s="21"/>
    </row>
    <row r="580" ht="12.75" customHeight="1">
      <c r="A580" s="21"/>
      <c r="B580" s="21"/>
      <c r="C580" s="21"/>
      <c r="D580" s="60"/>
      <c r="E580" s="58"/>
      <c r="F580" s="58"/>
      <c r="G580" s="60"/>
      <c r="H580" s="60"/>
      <c r="I580" s="66"/>
      <c r="J580" s="67"/>
      <c r="K580" s="37"/>
      <c r="L580" s="66"/>
      <c r="M580" s="37"/>
      <c r="N580" s="37"/>
      <c r="P580" s="21"/>
    </row>
    <row r="581" ht="12.75" customHeight="1">
      <c r="A581" s="21"/>
      <c r="B581" s="21"/>
      <c r="C581" s="21"/>
      <c r="D581" s="60"/>
      <c r="E581" s="58"/>
      <c r="F581" s="58"/>
      <c r="G581" s="60"/>
      <c r="H581" s="60"/>
      <c r="I581" s="66"/>
      <c r="J581" s="67"/>
      <c r="K581" s="37"/>
      <c r="L581" s="66"/>
      <c r="M581" s="37"/>
      <c r="N581" s="37"/>
      <c r="P581" s="21"/>
    </row>
    <row r="582" ht="12.75" customHeight="1">
      <c r="A582" s="21"/>
      <c r="B582" s="21"/>
      <c r="C582" s="21"/>
      <c r="D582" s="60"/>
      <c r="E582" s="58"/>
      <c r="F582" s="58"/>
      <c r="G582" s="60"/>
      <c r="H582" s="60"/>
      <c r="I582" s="66"/>
      <c r="J582" s="67"/>
      <c r="K582" s="37"/>
      <c r="L582" s="66"/>
      <c r="M582" s="37"/>
      <c r="N582" s="37"/>
      <c r="P582" s="21"/>
    </row>
    <row r="583" ht="12.75" customHeight="1">
      <c r="A583" s="21"/>
      <c r="B583" s="21"/>
      <c r="C583" s="21"/>
      <c r="D583" s="60"/>
      <c r="E583" s="58"/>
      <c r="F583" s="58"/>
      <c r="G583" s="60"/>
      <c r="H583" s="60"/>
      <c r="I583" s="66"/>
      <c r="J583" s="67"/>
      <c r="K583" s="37"/>
      <c r="L583" s="66"/>
      <c r="M583" s="37"/>
      <c r="N583" s="37"/>
      <c r="P583" s="21"/>
    </row>
    <row r="584" ht="12.75" customHeight="1">
      <c r="A584" s="21"/>
      <c r="B584" s="21"/>
      <c r="C584" s="21"/>
      <c r="D584" s="60"/>
      <c r="E584" s="58"/>
      <c r="F584" s="58"/>
      <c r="G584" s="60"/>
      <c r="H584" s="60"/>
      <c r="I584" s="66"/>
      <c r="J584" s="67"/>
      <c r="K584" s="37"/>
      <c r="L584" s="66"/>
      <c r="M584" s="37"/>
      <c r="N584" s="37"/>
      <c r="P584" s="21"/>
    </row>
    <row r="585" ht="12.75" customHeight="1">
      <c r="A585" s="21"/>
      <c r="B585" s="21"/>
      <c r="C585" s="21"/>
      <c r="D585" s="60"/>
      <c r="E585" s="58"/>
      <c r="F585" s="58"/>
      <c r="G585" s="60"/>
      <c r="H585" s="60"/>
      <c r="I585" s="66"/>
      <c r="J585" s="67"/>
      <c r="K585" s="37"/>
      <c r="L585" s="66"/>
      <c r="M585" s="37"/>
      <c r="N585" s="37"/>
      <c r="P585" s="21"/>
    </row>
    <row r="586" ht="12.75" customHeight="1">
      <c r="A586" s="21"/>
      <c r="B586" s="21"/>
      <c r="C586" s="21"/>
      <c r="D586" s="60"/>
      <c r="E586" s="58"/>
      <c r="F586" s="58"/>
      <c r="G586" s="60"/>
      <c r="H586" s="60"/>
      <c r="I586" s="66"/>
      <c r="J586" s="67"/>
      <c r="K586" s="37"/>
      <c r="L586" s="66"/>
      <c r="M586" s="37"/>
      <c r="N586" s="37"/>
      <c r="P586" s="21"/>
    </row>
    <row r="587" ht="12.75" customHeight="1">
      <c r="A587" s="21"/>
      <c r="B587" s="21"/>
      <c r="C587" s="21"/>
      <c r="D587" s="60"/>
      <c r="E587" s="58"/>
      <c r="F587" s="58"/>
      <c r="G587" s="60"/>
      <c r="H587" s="60"/>
      <c r="I587" s="66"/>
      <c r="J587" s="67"/>
      <c r="K587" s="37"/>
      <c r="L587" s="66"/>
      <c r="M587" s="37"/>
      <c r="N587" s="37"/>
      <c r="P587" s="21"/>
    </row>
    <row r="588" ht="12.75" customHeight="1">
      <c r="A588" s="21"/>
      <c r="B588" s="21"/>
      <c r="C588" s="21"/>
      <c r="D588" s="60"/>
      <c r="E588" s="58"/>
      <c r="F588" s="58"/>
      <c r="G588" s="60"/>
      <c r="H588" s="60"/>
      <c r="I588" s="66"/>
      <c r="J588" s="67"/>
      <c r="K588" s="37"/>
      <c r="L588" s="66"/>
      <c r="M588" s="37"/>
      <c r="N588" s="37"/>
      <c r="P588" s="21"/>
    </row>
    <row r="589" ht="12.75" customHeight="1">
      <c r="A589" s="21"/>
      <c r="B589" s="21"/>
      <c r="C589" s="21"/>
      <c r="D589" s="60"/>
      <c r="E589" s="58"/>
      <c r="F589" s="58"/>
      <c r="G589" s="60"/>
      <c r="H589" s="60"/>
      <c r="I589" s="66"/>
      <c r="J589" s="67"/>
      <c r="K589" s="37"/>
      <c r="L589" s="66"/>
      <c r="M589" s="37"/>
      <c r="N589" s="37"/>
      <c r="P589" s="21"/>
    </row>
    <row r="590" ht="12.75" customHeight="1">
      <c r="A590" s="21"/>
      <c r="B590" s="21"/>
      <c r="C590" s="21"/>
      <c r="D590" s="60"/>
      <c r="E590" s="58"/>
      <c r="F590" s="58"/>
      <c r="G590" s="60"/>
      <c r="H590" s="60"/>
      <c r="I590" s="66"/>
      <c r="J590" s="67"/>
      <c r="K590" s="37"/>
      <c r="L590" s="66"/>
      <c r="M590" s="37"/>
      <c r="N590" s="37"/>
      <c r="P590" s="21"/>
    </row>
    <row r="591" ht="12.75" customHeight="1">
      <c r="A591" s="21"/>
      <c r="B591" s="21"/>
      <c r="C591" s="21"/>
      <c r="D591" s="60"/>
      <c r="E591" s="58"/>
      <c r="F591" s="58"/>
      <c r="G591" s="60"/>
      <c r="H591" s="60"/>
      <c r="I591" s="66"/>
      <c r="J591" s="67"/>
      <c r="K591" s="37"/>
      <c r="L591" s="66"/>
      <c r="M591" s="37"/>
      <c r="N591" s="37"/>
      <c r="P591" s="21"/>
    </row>
    <row r="592" ht="12.75" customHeight="1">
      <c r="A592" s="21"/>
      <c r="B592" s="21"/>
      <c r="C592" s="21"/>
      <c r="D592" s="60"/>
      <c r="E592" s="58"/>
      <c r="F592" s="58"/>
      <c r="G592" s="60"/>
      <c r="H592" s="60"/>
      <c r="I592" s="66"/>
      <c r="J592" s="67"/>
      <c r="K592" s="37"/>
      <c r="L592" s="66"/>
      <c r="M592" s="37"/>
      <c r="N592" s="37"/>
      <c r="P592" s="21"/>
    </row>
    <row r="593" ht="12.75" customHeight="1">
      <c r="A593" s="21"/>
      <c r="B593" s="21"/>
      <c r="C593" s="21"/>
      <c r="D593" s="60"/>
      <c r="E593" s="58"/>
      <c r="F593" s="58"/>
      <c r="G593" s="60"/>
      <c r="H593" s="60"/>
      <c r="I593" s="66"/>
      <c r="J593" s="67"/>
      <c r="K593" s="37"/>
      <c r="L593" s="66"/>
      <c r="M593" s="37"/>
      <c r="N593" s="37"/>
      <c r="P593" s="21"/>
    </row>
    <row r="594" ht="12.75" customHeight="1">
      <c r="A594" s="21"/>
      <c r="B594" s="21"/>
      <c r="C594" s="21"/>
      <c r="D594" s="60"/>
      <c r="E594" s="58"/>
      <c r="F594" s="58"/>
      <c r="G594" s="60"/>
      <c r="H594" s="60"/>
      <c r="I594" s="66"/>
      <c r="J594" s="67"/>
      <c r="K594" s="37"/>
      <c r="L594" s="66"/>
      <c r="M594" s="37"/>
      <c r="N594" s="37"/>
      <c r="P594" s="21"/>
    </row>
    <row r="595" ht="12.75" customHeight="1">
      <c r="A595" s="21"/>
      <c r="B595" s="21"/>
      <c r="C595" s="21"/>
      <c r="D595" s="60"/>
      <c r="E595" s="58"/>
      <c r="F595" s="58"/>
      <c r="G595" s="60"/>
      <c r="H595" s="60"/>
      <c r="I595" s="66"/>
      <c r="J595" s="67"/>
      <c r="K595" s="37"/>
      <c r="L595" s="66"/>
      <c r="M595" s="37"/>
      <c r="N595" s="37"/>
      <c r="P595" s="21"/>
    </row>
    <row r="596" ht="12.75" customHeight="1">
      <c r="A596" s="21"/>
      <c r="B596" s="21"/>
      <c r="C596" s="21"/>
      <c r="D596" s="60"/>
      <c r="E596" s="58"/>
      <c r="F596" s="58"/>
      <c r="G596" s="60"/>
      <c r="H596" s="60"/>
      <c r="I596" s="66"/>
      <c r="J596" s="67"/>
      <c r="K596" s="37"/>
      <c r="L596" s="66"/>
      <c r="M596" s="37"/>
      <c r="N596" s="37"/>
      <c r="P596" s="21"/>
    </row>
    <row r="597" ht="12.75" customHeight="1">
      <c r="A597" s="21"/>
      <c r="B597" s="21"/>
      <c r="C597" s="21"/>
      <c r="D597" s="60"/>
      <c r="E597" s="58"/>
      <c r="F597" s="58"/>
      <c r="G597" s="60"/>
      <c r="H597" s="60"/>
      <c r="I597" s="66"/>
      <c r="J597" s="67"/>
      <c r="K597" s="37"/>
      <c r="L597" s="66"/>
      <c r="M597" s="37"/>
      <c r="N597" s="37"/>
      <c r="P597" s="21"/>
    </row>
    <row r="598" ht="12.75" customHeight="1">
      <c r="A598" s="21"/>
      <c r="B598" s="21"/>
      <c r="C598" s="21"/>
      <c r="D598" s="60"/>
      <c r="E598" s="58"/>
      <c r="F598" s="58"/>
      <c r="G598" s="60"/>
      <c r="H598" s="60"/>
      <c r="I598" s="66"/>
      <c r="J598" s="67"/>
      <c r="K598" s="37"/>
      <c r="L598" s="66"/>
      <c r="M598" s="37"/>
      <c r="N598" s="37"/>
      <c r="P598" s="21"/>
    </row>
    <row r="599" ht="12.75" customHeight="1">
      <c r="A599" s="21"/>
      <c r="B599" s="21"/>
      <c r="C599" s="21"/>
      <c r="D599" s="60"/>
      <c r="E599" s="58"/>
      <c r="F599" s="58"/>
      <c r="G599" s="60"/>
      <c r="H599" s="60"/>
      <c r="I599" s="66"/>
      <c r="J599" s="67"/>
      <c r="K599" s="37"/>
      <c r="L599" s="66"/>
      <c r="M599" s="37"/>
      <c r="N599" s="37"/>
      <c r="P599" s="21"/>
    </row>
    <row r="600" ht="12.75" customHeight="1">
      <c r="A600" s="21"/>
      <c r="B600" s="21"/>
      <c r="C600" s="21"/>
      <c r="D600" s="60"/>
      <c r="E600" s="58"/>
      <c r="F600" s="58"/>
      <c r="G600" s="60"/>
      <c r="H600" s="60"/>
      <c r="I600" s="66"/>
      <c r="J600" s="67"/>
      <c r="K600" s="37"/>
      <c r="L600" s="66"/>
      <c r="M600" s="37"/>
      <c r="N600" s="37"/>
      <c r="P600" s="21"/>
    </row>
    <row r="601" ht="12.75" customHeight="1">
      <c r="A601" s="21"/>
      <c r="B601" s="21"/>
      <c r="C601" s="21"/>
      <c r="D601" s="60"/>
      <c r="E601" s="58"/>
      <c r="F601" s="58"/>
      <c r="G601" s="60"/>
      <c r="H601" s="60"/>
      <c r="I601" s="66"/>
      <c r="J601" s="67"/>
      <c r="K601" s="37"/>
      <c r="L601" s="66"/>
      <c r="M601" s="37"/>
      <c r="N601" s="37"/>
      <c r="P601" s="21"/>
    </row>
    <row r="602" ht="12.75" customHeight="1">
      <c r="A602" s="21"/>
      <c r="B602" s="21"/>
      <c r="C602" s="21"/>
      <c r="D602" s="60"/>
      <c r="E602" s="58"/>
      <c r="F602" s="58"/>
      <c r="G602" s="60"/>
      <c r="H602" s="60"/>
      <c r="I602" s="66"/>
      <c r="J602" s="67"/>
      <c r="K602" s="37"/>
      <c r="L602" s="66"/>
      <c r="M602" s="37"/>
      <c r="N602" s="37"/>
      <c r="P602" s="21"/>
    </row>
    <row r="603" ht="12.75" customHeight="1">
      <c r="A603" s="21"/>
      <c r="B603" s="21"/>
      <c r="C603" s="21"/>
      <c r="D603" s="60"/>
      <c r="E603" s="58"/>
      <c r="F603" s="58"/>
      <c r="G603" s="60"/>
      <c r="H603" s="60"/>
      <c r="I603" s="66"/>
      <c r="J603" s="67"/>
      <c r="K603" s="37"/>
      <c r="L603" s="66"/>
      <c r="M603" s="37"/>
      <c r="N603" s="37"/>
      <c r="P603" s="21"/>
    </row>
    <row r="604" ht="12.75" customHeight="1">
      <c r="A604" s="21"/>
      <c r="B604" s="21"/>
      <c r="C604" s="21"/>
      <c r="D604" s="60"/>
      <c r="E604" s="58"/>
      <c r="F604" s="58"/>
      <c r="G604" s="60"/>
      <c r="H604" s="60"/>
      <c r="I604" s="66"/>
      <c r="J604" s="67"/>
      <c r="K604" s="37"/>
      <c r="L604" s="66"/>
      <c r="M604" s="37"/>
      <c r="N604" s="37"/>
      <c r="P604" s="21"/>
    </row>
    <row r="605" ht="12.75" customHeight="1">
      <c r="A605" s="21"/>
      <c r="B605" s="21"/>
      <c r="C605" s="21"/>
      <c r="D605" s="60"/>
      <c r="E605" s="58"/>
      <c r="F605" s="58"/>
      <c r="G605" s="60"/>
      <c r="H605" s="60"/>
      <c r="I605" s="66"/>
      <c r="J605" s="67"/>
      <c r="K605" s="37"/>
      <c r="L605" s="66"/>
      <c r="M605" s="37"/>
      <c r="N605" s="37"/>
      <c r="P605" s="21"/>
    </row>
    <row r="606" ht="12.75" customHeight="1">
      <c r="A606" s="21"/>
      <c r="B606" s="21"/>
      <c r="C606" s="21"/>
      <c r="D606" s="60"/>
      <c r="E606" s="58"/>
      <c r="F606" s="58"/>
      <c r="G606" s="60"/>
      <c r="H606" s="60"/>
      <c r="I606" s="66"/>
      <c r="J606" s="67"/>
      <c r="K606" s="37"/>
      <c r="L606" s="66"/>
      <c r="M606" s="37"/>
      <c r="N606" s="37"/>
      <c r="P606" s="21"/>
    </row>
    <row r="607" ht="12.75" customHeight="1">
      <c r="A607" s="21"/>
      <c r="B607" s="21"/>
      <c r="C607" s="21"/>
      <c r="D607" s="60"/>
      <c r="E607" s="58"/>
      <c r="F607" s="58"/>
      <c r="G607" s="60"/>
      <c r="H607" s="60"/>
      <c r="I607" s="66"/>
      <c r="J607" s="67"/>
      <c r="K607" s="37"/>
      <c r="L607" s="66"/>
      <c r="M607" s="37"/>
      <c r="N607" s="37"/>
      <c r="P607" s="21"/>
    </row>
    <row r="608" ht="12.75" customHeight="1">
      <c r="A608" s="21"/>
      <c r="B608" s="21"/>
      <c r="C608" s="21"/>
      <c r="D608" s="60"/>
      <c r="E608" s="58"/>
      <c r="F608" s="58"/>
      <c r="G608" s="60"/>
      <c r="H608" s="60"/>
      <c r="I608" s="66"/>
      <c r="J608" s="67"/>
      <c r="K608" s="37"/>
      <c r="L608" s="66"/>
      <c r="M608" s="37"/>
      <c r="N608" s="37"/>
      <c r="P608" s="21"/>
    </row>
    <row r="609" ht="12.75" customHeight="1">
      <c r="A609" s="21"/>
      <c r="B609" s="21"/>
      <c r="C609" s="21"/>
      <c r="D609" s="60"/>
      <c r="E609" s="58"/>
      <c r="F609" s="58"/>
      <c r="G609" s="60"/>
      <c r="H609" s="60"/>
      <c r="I609" s="66"/>
      <c r="J609" s="67"/>
      <c r="K609" s="37"/>
      <c r="L609" s="66"/>
      <c r="M609" s="37"/>
      <c r="N609" s="37"/>
      <c r="P609" s="21"/>
    </row>
    <row r="610" ht="12.75" customHeight="1">
      <c r="A610" s="21"/>
      <c r="B610" s="21"/>
      <c r="C610" s="21"/>
      <c r="D610" s="60"/>
      <c r="E610" s="58"/>
      <c r="F610" s="58"/>
      <c r="G610" s="60"/>
      <c r="H610" s="60"/>
      <c r="I610" s="66"/>
      <c r="J610" s="67"/>
      <c r="K610" s="37"/>
      <c r="L610" s="66"/>
      <c r="M610" s="37"/>
      <c r="N610" s="37"/>
      <c r="P610" s="21"/>
    </row>
    <row r="611" ht="12.75" customHeight="1">
      <c r="A611" s="21"/>
      <c r="B611" s="21"/>
      <c r="C611" s="21"/>
      <c r="D611" s="60"/>
      <c r="E611" s="58"/>
      <c r="F611" s="58"/>
      <c r="G611" s="60"/>
      <c r="H611" s="60"/>
      <c r="I611" s="66"/>
      <c r="J611" s="67"/>
      <c r="K611" s="37"/>
      <c r="L611" s="66"/>
      <c r="M611" s="37"/>
      <c r="N611" s="37"/>
      <c r="P611" s="21"/>
    </row>
    <row r="612" ht="12.75" customHeight="1">
      <c r="A612" s="21"/>
      <c r="B612" s="21"/>
      <c r="C612" s="21"/>
      <c r="D612" s="60"/>
      <c r="E612" s="58"/>
      <c r="F612" s="58"/>
      <c r="G612" s="60"/>
      <c r="H612" s="60"/>
      <c r="I612" s="66"/>
      <c r="J612" s="67"/>
      <c r="K612" s="37"/>
      <c r="L612" s="66"/>
      <c r="M612" s="37"/>
      <c r="N612" s="37"/>
      <c r="P612" s="21"/>
    </row>
    <row r="613" ht="12.75" customHeight="1">
      <c r="A613" s="21"/>
      <c r="B613" s="21"/>
      <c r="C613" s="21"/>
      <c r="D613" s="60"/>
      <c r="E613" s="58"/>
      <c r="F613" s="58"/>
      <c r="G613" s="60"/>
      <c r="H613" s="60"/>
      <c r="I613" s="66"/>
      <c r="J613" s="67"/>
      <c r="K613" s="37"/>
      <c r="L613" s="66"/>
      <c r="M613" s="37"/>
      <c r="N613" s="37"/>
      <c r="P613" s="21"/>
    </row>
    <row r="614" ht="12.75" customHeight="1">
      <c r="A614" s="21"/>
      <c r="B614" s="21"/>
      <c r="C614" s="21"/>
      <c r="D614" s="60"/>
      <c r="E614" s="58"/>
      <c r="F614" s="58"/>
      <c r="G614" s="60"/>
      <c r="H614" s="60"/>
      <c r="I614" s="66"/>
      <c r="J614" s="67"/>
      <c r="K614" s="37"/>
      <c r="L614" s="66"/>
      <c r="M614" s="37"/>
      <c r="N614" s="37"/>
      <c r="P614" s="21"/>
    </row>
    <row r="615" ht="12.75" customHeight="1">
      <c r="A615" s="21"/>
      <c r="B615" s="21"/>
      <c r="C615" s="21"/>
      <c r="D615" s="60"/>
      <c r="E615" s="58"/>
      <c r="F615" s="58"/>
      <c r="G615" s="60"/>
      <c r="H615" s="60"/>
      <c r="I615" s="66"/>
      <c r="J615" s="67"/>
      <c r="K615" s="37"/>
      <c r="L615" s="66"/>
      <c r="M615" s="37"/>
      <c r="N615" s="37"/>
      <c r="P615" s="21"/>
    </row>
    <row r="616" ht="12.75" customHeight="1">
      <c r="A616" s="21"/>
      <c r="B616" s="21"/>
      <c r="C616" s="21"/>
      <c r="D616" s="60"/>
      <c r="E616" s="58"/>
      <c r="F616" s="58"/>
      <c r="G616" s="60"/>
      <c r="H616" s="60"/>
      <c r="I616" s="66"/>
      <c r="J616" s="67"/>
      <c r="K616" s="37"/>
      <c r="L616" s="66"/>
      <c r="M616" s="37"/>
      <c r="N616" s="37"/>
      <c r="P616" s="21"/>
    </row>
    <row r="617" ht="12.75" customHeight="1">
      <c r="A617" s="21"/>
      <c r="B617" s="21"/>
      <c r="C617" s="21"/>
      <c r="D617" s="60"/>
      <c r="E617" s="58"/>
      <c r="F617" s="58"/>
      <c r="G617" s="60"/>
      <c r="H617" s="60"/>
      <c r="I617" s="66"/>
      <c r="J617" s="67"/>
      <c r="K617" s="37"/>
      <c r="L617" s="66"/>
      <c r="M617" s="37"/>
      <c r="N617" s="37"/>
      <c r="P617" s="21"/>
    </row>
    <row r="618" ht="12.75" customHeight="1">
      <c r="A618" s="21"/>
      <c r="B618" s="21"/>
      <c r="C618" s="21"/>
      <c r="D618" s="60"/>
      <c r="E618" s="58"/>
      <c r="F618" s="58"/>
      <c r="G618" s="60"/>
      <c r="H618" s="60"/>
      <c r="I618" s="66"/>
      <c r="J618" s="67"/>
      <c r="K618" s="37"/>
      <c r="L618" s="66"/>
      <c r="M618" s="37"/>
      <c r="N618" s="37"/>
      <c r="P618" s="21"/>
    </row>
    <row r="619" ht="12.75" customHeight="1">
      <c r="A619" s="21"/>
      <c r="B619" s="21"/>
      <c r="C619" s="21"/>
      <c r="D619" s="60"/>
      <c r="E619" s="58"/>
      <c r="F619" s="58"/>
      <c r="G619" s="60"/>
      <c r="H619" s="60"/>
      <c r="I619" s="66"/>
      <c r="J619" s="67"/>
      <c r="K619" s="37"/>
      <c r="L619" s="66"/>
      <c r="M619" s="37"/>
      <c r="N619" s="37"/>
      <c r="P619" s="21"/>
    </row>
    <row r="620" ht="12.75" customHeight="1">
      <c r="A620" s="21"/>
      <c r="B620" s="21"/>
      <c r="C620" s="21"/>
      <c r="D620" s="60"/>
      <c r="E620" s="58"/>
      <c r="F620" s="58"/>
      <c r="G620" s="60"/>
      <c r="H620" s="60"/>
      <c r="I620" s="66"/>
      <c r="J620" s="67"/>
      <c r="K620" s="37"/>
      <c r="L620" s="66"/>
      <c r="M620" s="37"/>
      <c r="N620" s="37"/>
      <c r="P620" s="21"/>
    </row>
    <row r="621" ht="12.75" customHeight="1">
      <c r="A621" s="21"/>
      <c r="B621" s="21"/>
      <c r="C621" s="21"/>
      <c r="D621" s="60"/>
      <c r="E621" s="58"/>
      <c r="F621" s="58"/>
      <c r="G621" s="60"/>
      <c r="H621" s="60"/>
      <c r="I621" s="66"/>
      <c r="J621" s="67"/>
      <c r="K621" s="37"/>
      <c r="L621" s="66"/>
      <c r="M621" s="37"/>
      <c r="N621" s="37"/>
      <c r="P621" s="21"/>
    </row>
    <row r="622" ht="12.75" customHeight="1">
      <c r="A622" s="21"/>
      <c r="B622" s="21"/>
      <c r="C622" s="21"/>
      <c r="D622" s="60"/>
      <c r="E622" s="58"/>
      <c r="F622" s="58"/>
      <c r="G622" s="60"/>
      <c r="H622" s="60"/>
      <c r="I622" s="66"/>
      <c r="J622" s="67"/>
      <c r="K622" s="37"/>
      <c r="L622" s="66"/>
      <c r="M622" s="37"/>
      <c r="N622" s="37"/>
      <c r="P622" s="21"/>
    </row>
    <row r="623" ht="12.75" customHeight="1">
      <c r="A623" s="21"/>
      <c r="B623" s="21"/>
      <c r="C623" s="21"/>
      <c r="D623" s="60"/>
      <c r="E623" s="58"/>
      <c r="F623" s="58"/>
      <c r="G623" s="60"/>
      <c r="H623" s="60"/>
      <c r="I623" s="66"/>
      <c r="J623" s="67"/>
      <c r="K623" s="37"/>
      <c r="L623" s="66"/>
      <c r="M623" s="37"/>
      <c r="N623" s="37"/>
      <c r="P623" s="21"/>
    </row>
    <row r="624" ht="12.75" customHeight="1">
      <c r="A624" s="21"/>
      <c r="B624" s="21"/>
      <c r="C624" s="21"/>
      <c r="D624" s="60"/>
      <c r="E624" s="58"/>
      <c r="F624" s="58"/>
      <c r="G624" s="60"/>
      <c r="H624" s="60"/>
      <c r="I624" s="66"/>
      <c r="J624" s="67"/>
      <c r="K624" s="37"/>
      <c r="L624" s="66"/>
      <c r="M624" s="37"/>
      <c r="N624" s="37"/>
      <c r="P624" s="21"/>
    </row>
    <row r="625" ht="12.75" customHeight="1">
      <c r="A625" s="21"/>
      <c r="B625" s="21"/>
      <c r="C625" s="21"/>
      <c r="D625" s="60"/>
      <c r="E625" s="58"/>
      <c r="F625" s="58"/>
      <c r="G625" s="60"/>
      <c r="H625" s="60"/>
      <c r="I625" s="66"/>
      <c r="J625" s="67"/>
      <c r="K625" s="37"/>
      <c r="L625" s="66"/>
      <c r="M625" s="37"/>
      <c r="N625" s="37"/>
      <c r="P625" s="21"/>
    </row>
    <row r="626" ht="12.75" customHeight="1">
      <c r="A626" s="21"/>
      <c r="B626" s="21"/>
      <c r="C626" s="21"/>
      <c r="D626" s="60"/>
      <c r="E626" s="58"/>
      <c r="F626" s="58"/>
      <c r="G626" s="60"/>
      <c r="H626" s="60"/>
      <c r="I626" s="66"/>
      <c r="J626" s="67"/>
      <c r="K626" s="37"/>
      <c r="L626" s="66"/>
      <c r="M626" s="37"/>
      <c r="N626" s="37"/>
      <c r="P626" s="21"/>
    </row>
    <row r="627" ht="12.75" customHeight="1">
      <c r="A627" s="21"/>
      <c r="B627" s="21"/>
      <c r="C627" s="21"/>
      <c r="D627" s="60"/>
      <c r="E627" s="58"/>
      <c r="F627" s="58"/>
      <c r="G627" s="60"/>
      <c r="H627" s="60"/>
      <c r="I627" s="66"/>
      <c r="J627" s="67"/>
      <c r="K627" s="37"/>
      <c r="L627" s="66"/>
      <c r="M627" s="37"/>
      <c r="N627" s="37"/>
      <c r="P627" s="21"/>
    </row>
    <row r="628" ht="12.75" customHeight="1">
      <c r="A628" s="21"/>
      <c r="B628" s="21"/>
      <c r="C628" s="21"/>
      <c r="D628" s="60"/>
      <c r="E628" s="58"/>
      <c r="F628" s="58"/>
      <c r="G628" s="60"/>
      <c r="H628" s="60"/>
      <c r="I628" s="66"/>
      <c r="J628" s="67"/>
      <c r="K628" s="37"/>
      <c r="L628" s="66"/>
      <c r="M628" s="37"/>
      <c r="N628" s="37"/>
      <c r="P628" s="21"/>
    </row>
    <row r="629" ht="12.75" customHeight="1">
      <c r="A629" s="21"/>
      <c r="B629" s="21"/>
      <c r="C629" s="21"/>
      <c r="D629" s="60"/>
      <c r="E629" s="58"/>
      <c r="F629" s="58"/>
      <c r="G629" s="60"/>
      <c r="H629" s="60"/>
      <c r="I629" s="66"/>
      <c r="J629" s="67"/>
      <c r="K629" s="37"/>
      <c r="L629" s="66"/>
      <c r="M629" s="37"/>
      <c r="N629" s="37"/>
      <c r="P629" s="21"/>
    </row>
    <row r="630" ht="12.75" customHeight="1">
      <c r="A630" s="21"/>
      <c r="B630" s="21"/>
      <c r="C630" s="21"/>
      <c r="D630" s="60"/>
      <c r="E630" s="58"/>
      <c r="F630" s="58"/>
      <c r="G630" s="60"/>
      <c r="H630" s="60"/>
      <c r="I630" s="66"/>
      <c r="J630" s="67"/>
      <c r="K630" s="37"/>
      <c r="L630" s="66"/>
      <c r="M630" s="37"/>
      <c r="N630" s="37"/>
      <c r="P630" s="21"/>
    </row>
    <row r="631" ht="12.75" customHeight="1">
      <c r="A631" s="21"/>
      <c r="B631" s="21"/>
      <c r="C631" s="21"/>
      <c r="D631" s="60"/>
      <c r="E631" s="58"/>
      <c r="F631" s="58"/>
      <c r="G631" s="60"/>
      <c r="H631" s="60"/>
      <c r="I631" s="66"/>
      <c r="J631" s="67"/>
      <c r="K631" s="37"/>
      <c r="L631" s="66"/>
      <c r="M631" s="37"/>
      <c r="N631" s="37"/>
      <c r="P631" s="21"/>
    </row>
    <row r="632" ht="12.75" customHeight="1">
      <c r="A632" s="21"/>
      <c r="B632" s="21"/>
      <c r="C632" s="21"/>
      <c r="D632" s="60"/>
      <c r="E632" s="58"/>
      <c r="F632" s="58"/>
      <c r="G632" s="60"/>
      <c r="H632" s="60"/>
      <c r="I632" s="66"/>
      <c r="J632" s="67"/>
      <c r="K632" s="37"/>
      <c r="L632" s="66"/>
      <c r="M632" s="37"/>
      <c r="N632" s="37"/>
      <c r="P632" s="21"/>
    </row>
    <row r="633" ht="12.75" customHeight="1">
      <c r="A633" s="21"/>
      <c r="B633" s="21"/>
      <c r="C633" s="21"/>
      <c r="D633" s="60"/>
      <c r="E633" s="58"/>
      <c r="F633" s="58"/>
      <c r="G633" s="60"/>
      <c r="H633" s="60"/>
      <c r="I633" s="66"/>
      <c r="J633" s="67"/>
      <c r="K633" s="37"/>
      <c r="L633" s="66"/>
      <c r="M633" s="37"/>
      <c r="N633" s="37"/>
      <c r="P633" s="21"/>
    </row>
    <row r="634" ht="12.75" customHeight="1">
      <c r="A634" s="21"/>
      <c r="B634" s="21"/>
      <c r="C634" s="21"/>
      <c r="D634" s="60"/>
      <c r="E634" s="58"/>
      <c r="F634" s="58"/>
      <c r="G634" s="60"/>
      <c r="H634" s="60"/>
      <c r="I634" s="66"/>
      <c r="J634" s="67"/>
      <c r="K634" s="37"/>
      <c r="L634" s="66"/>
      <c r="M634" s="37"/>
      <c r="N634" s="37"/>
      <c r="P634" s="21"/>
    </row>
    <row r="635" ht="12.75" customHeight="1">
      <c r="A635" s="21"/>
      <c r="B635" s="21"/>
      <c r="C635" s="21"/>
      <c r="D635" s="60"/>
      <c r="E635" s="58"/>
      <c r="F635" s="58"/>
      <c r="G635" s="60"/>
      <c r="H635" s="60"/>
      <c r="I635" s="66"/>
      <c r="J635" s="67"/>
      <c r="K635" s="37"/>
      <c r="L635" s="66"/>
      <c r="M635" s="37"/>
      <c r="N635" s="37"/>
      <c r="P635" s="21"/>
    </row>
    <row r="636" ht="12.75" customHeight="1">
      <c r="A636" s="21"/>
      <c r="B636" s="21"/>
      <c r="C636" s="21"/>
      <c r="D636" s="60"/>
      <c r="E636" s="58"/>
      <c r="F636" s="58"/>
      <c r="G636" s="60"/>
      <c r="H636" s="60"/>
      <c r="I636" s="66"/>
      <c r="J636" s="67"/>
      <c r="K636" s="37"/>
      <c r="L636" s="66"/>
      <c r="M636" s="37"/>
      <c r="N636" s="37"/>
      <c r="P636" s="21"/>
    </row>
    <row r="637" ht="12.75" customHeight="1">
      <c r="A637" s="21"/>
      <c r="B637" s="21"/>
      <c r="C637" s="21"/>
      <c r="D637" s="60"/>
      <c r="E637" s="58"/>
      <c r="F637" s="58"/>
      <c r="G637" s="60"/>
      <c r="H637" s="60"/>
      <c r="I637" s="66"/>
      <c r="J637" s="67"/>
      <c r="K637" s="37"/>
      <c r="L637" s="66"/>
      <c r="M637" s="37"/>
      <c r="N637" s="37"/>
      <c r="P637" s="21"/>
    </row>
    <row r="638" ht="12.75" customHeight="1">
      <c r="A638" s="21"/>
      <c r="B638" s="21"/>
      <c r="C638" s="21"/>
      <c r="D638" s="60"/>
      <c r="E638" s="58"/>
      <c r="F638" s="58"/>
      <c r="G638" s="60"/>
      <c r="H638" s="60"/>
      <c r="I638" s="66"/>
      <c r="J638" s="67"/>
      <c r="K638" s="37"/>
      <c r="L638" s="66"/>
      <c r="M638" s="37"/>
      <c r="N638" s="37"/>
      <c r="P638" s="21"/>
    </row>
    <row r="639" ht="12.75" customHeight="1">
      <c r="A639" s="21"/>
      <c r="B639" s="21"/>
      <c r="C639" s="21"/>
      <c r="D639" s="60"/>
      <c r="E639" s="58"/>
      <c r="F639" s="58"/>
      <c r="G639" s="60"/>
      <c r="H639" s="60"/>
      <c r="I639" s="66"/>
      <c r="J639" s="67"/>
      <c r="K639" s="37"/>
      <c r="L639" s="66"/>
      <c r="M639" s="37"/>
      <c r="N639" s="37"/>
      <c r="P639" s="21"/>
    </row>
    <row r="640" ht="12.75" customHeight="1">
      <c r="A640" s="21"/>
      <c r="B640" s="21"/>
      <c r="C640" s="21"/>
      <c r="D640" s="60"/>
      <c r="E640" s="58"/>
      <c r="F640" s="58"/>
      <c r="G640" s="60"/>
      <c r="H640" s="60"/>
      <c r="I640" s="66"/>
      <c r="J640" s="67"/>
      <c r="K640" s="37"/>
      <c r="L640" s="66"/>
      <c r="M640" s="37"/>
      <c r="N640" s="37"/>
      <c r="P640" s="21"/>
    </row>
    <row r="641" ht="12.75" customHeight="1">
      <c r="A641" s="21"/>
      <c r="B641" s="21"/>
      <c r="C641" s="21"/>
      <c r="D641" s="60"/>
      <c r="E641" s="58"/>
      <c r="F641" s="58"/>
      <c r="G641" s="60"/>
      <c r="H641" s="60"/>
      <c r="I641" s="66"/>
      <c r="J641" s="67"/>
      <c r="K641" s="37"/>
      <c r="L641" s="66"/>
      <c r="M641" s="37"/>
      <c r="N641" s="37"/>
      <c r="P641" s="21"/>
    </row>
    <row r="642" ht="12.75" customHeight="1">
      <c r="A642" s="21"/>
      <c r="B642" s="21"/>
      <c r="C642" s="21"/>
      <c r="D642" s="60"/>
      <c r="E642" s="58"/>
      <c r="F642" s="58"/>
      <c r="G642" s="60"/>
      <c r="H642" s="60"/>
      <c r="I642" s="66"/>
      <c r="J642" s="67"/>
      <c r="K642" s="37"/>
      <c r="L642" s="66"/>
      <c r="M642" s="37"/>
      <c r="N642" s="37"/>
      <c r="P642" s="21"/>
    </row>
    <row r="643" ht="12.75" customHeight="1">
      <c r="A643" s="21"/>
      <c r="B643" s="21"/>
      <c r="C643" s="21"/>
      <c r="D643" s="60"/>
      <c r="E643" s="58"/>
      <c r="F643" s="58"/>
      <c r="G643" s="60"/>
      <c r="H643" s="60"/>
      <c r="I643" s="66"/>
      <c r="J643" s="67"/>
      <c r="K643" s="37"/>
      <c r="L643" s="66"/>
      <c r="M643" s="37"/>
      <c r="N643" s="37"/>
      <c r="P643" s="21"/>
    </row>
    <row r="644" ht="12.75" customHeight="1">
      <c r="A644" s="21"/>
      <c r="B644" s="21"/>
      <c r="C644" s="21"/>
      <c r="D644" s="60"/>
      <c r="E644" s="58"/>
      <c r="F644" s="58"/>
      <c r="G644" s="60"/>
      <c r="H644" s="60"/>
      <c r="I644" s="66"/>
      <c r="J644" s="67"/>
      <c r="K644" s="37"/>
      <c r="L644" s="66"/>
      <c r="M644" s="37"/>
      <c r="N644" s="37"/>
      <c r="P644" s="21"/>
    </row>
    <row r="645" ht="12.75" customHeight="1">
      <c r="A645" s="21"/>
      <c r="B645" s="21"/>
      <c r="C645" s="21"/>
      <c r="D645" s="60"/>
      <c r="E645" s="58"/>
      <c r="F645" s="58"/>
      <c r="G645" s="60"/>
      <c r="H645" s="60"/>
      <c r="I645" s="66"/>
      <c r="J645" s="67"/>
      <c r="K645" s="37"/>
      <c r="L645" s="66"/>
      <c r="M645" s="37"/>
      <c r="N645" s="37"/>
      <c r="P645" s="21"/>
    </row>
    <row r="646" ht="12.75" customHeight="1">
      <c r="A646" s="21"/>
      <c r="B646" s="21"/>
      <c r="C646" s="21"/>
      <c r="D646" s="60"/>
      <c r="E646" s="58"/>
      <c r="F646" s="58"/>
      <c r="G646" s="60"/>
      <c r="H646" s="60"/>
      <c r="I646" s="66"/>
      <c r="J646" s="67"/>
      <c r="K646" s="37"/>
      <c r="L646" s="66"/>
      <c r="M646" s="37"/>
      <c r="N646" s="37"/>
      <c r="P646" s="21"/>
    </row>
    <row r="647" ht="12.75" customHeight="1">
      <c r="A647" s="21"/>
      <c r="B647" s="21"/>
      <c r="C647" s="21"/>
      <c r="D647" s="60"/>
      <c r="E647" s="58"/>
      <c r="F647" s="58"/>
      <c r="G647" s="60"/>
      <c r="H647" s="60"/>
      <c r="I647" s="66"/>
      <c r="J647" s="67"/>
      <c r="K647" s="37"/>
      <c r="L647" s="66"/>
      <c r="M647" s="37"/>
      <c r="N647" s="37"/>
      <c r="P647" s="21"/>
    </row>
    <row r="648" ht="12.75" customHeight="1">
      <c r="A648" s="21"/>
      <c r="B648" s="21"/>
      <c r="C648" s="21"/>
      <c r="D648" s="60"/>
      <c r="E648" s="58"/>
      <c r="F648" s="58"/>
      <c r="G648" s="60"/>
      <c r="H648" s="60"/>
      <c r="I648" s="66"/>
      <c r="J648" s="67"/>
      <c r="K648" s="37"/>
      <c r="L648" s="66"/>
      <c r="M648" s="37"/>
      <c r="N648" s="37"/>
      <c r="P648" s="21"/>
    </row>
    <row r="649" ht="12.75" customHeight="1">
      <c r="A649" s="21"/>
      <c r="B649" s="21"/>
      <c r="C649" s="21"/>
      <c r="D649" s="60"/>
      <c r="E649" s="58"/>
      <c r="F649" s="58"/>
      <c r="G649" s="60"/>
      <c r="H649" s="60"/>
      <c r="I649" s="66"/>
      <c r="J649" s="67"/>
      <c r="K649" s="37"/>
      <c r="L649" s="66"/>
      <c r="M649" s="37"/>
      <c r="N649" s="37"/>
      <c r="P649" s="21"/>
    </row>
    <row r="650" ht="12.75" customHeight="1">
      <c r="A650" s="21"/>
      <c r="B650" s="21"/>
      <c r="C650" s="21"/>
      <c r="D650" s="60"/>
      <c r="E650" s="58"/>
      <c r="F650" s="58"/>
      <c r="G650" s="60"/>
      <c r="H650" s="60"/>
      <c r="I650" s="66"/>
      <c r="J650" s="67"/>
      <c r="K650" s="37"/>
      <c r="L650" s="66"/>
      <c r="M650" s="37"/>
      <c r="N650" s="37"/>
      <c r="P650" s="21"/>
    </row>
    <row r="651" ht="12.75" customHeight="1">
      <c r="A651" s="21"/>
      <c r="B651" s="21"/>
      <c r="C651" s="21"/>
      <c r="D651" s="60"/>
      <c r="E651" s="58"/>
      <c r="F651" s="58"/>
      <c r="G651" s="60"/>
      <c r="H651" s="60"/>
      <c r="I651" s="66"/>
      <c r="J651" s="67"/>
      <c r="K651" s="37"/>
      <c r="L651" s="66"/>
      <c r="M651" s="37"/>
      <c r="N651" s="37"/>
      <c r="P651" s="21"/>
    </row>
    <row r="652" ht="12.75" customHeight="1">
      <c r="A652" s="21"/>
      <c r="B652" s="21"/>
      <c r="C652" s="21"/>
      <c r="D652" s="60"/>
      <c r="E652" s="58"/>
      <c r="F652" s="58"/>
      <c r="G652" s="60"/>
      <c r="H652" s="60"/>
      <c r="I652" s="66"/>
      <c r="J652" s="67"/>
      <c r="K652" s="37"/>
      <c r="L652" s="66"/>
      <c r="M652" s="37"/>
      <c r="N652" s="37"/>
      <c r="P652" s="21"/>
    </row>
    <row r="653" ht="12.75" customHeight="1">
      <c r="A653" s="21"/>
      <c r="B653" s="21"/>
      <c r="C653" s="21"/>
      <c r="D653" s="60"/>
      <c r="E653" s="58"/>
      <c r="F653" s="58"/>
      <c r="G653" s="60"/>
      <c r="H653" s="60"/>
      <c r="I653" s="66"/>
      <c r="J653" s="67"/>
      <c r="K653" s="37"/>
      <c r="L653" s="66"/>
      <c r="M653" s="37"/>
      <c r="N653" s="37"/>
      <c r="P653" s="21"/>
    </row>
    <row r="654" ht="12.75" customHeight="1">
      <c r="A654" s="21"/>
      <c r="B654" s="21"/>
      <c r="C654" s="21"/>
      <c r="D654" s="60"/>
      <c r="E654" s="58"/>
      <c r="F654" s="58"/>
      <c r="G654" s="60"/>
      <c r="H654" s="60"/>
      <c r="I654" s="66"/>
      <c r="J654" s="67"/>
      <c r="K654" s="37"/>
      <c r="L654" s="66"/>
      <c r="M654" s="37"/>
      <c r="N654" s="37"/>
      <c r="P654" s="21"/>
    </row>
    <row r="655" ht="12.75" customHeight="1">
      <c r="A655" s="21"/>
      <c r="B655" s="21"/>
      <c r="C655" s="21"/>
      <c r="D655" s="60"/>
      <c r="E655" s="58"/>
      <c r="F655" s="58"/>
      <c r="G655" s="60"/>
      <c r="H655" s="60"/>
      <c r="I655" s="66"/>
      <c r="J655" s="67"/>
      <c r="K655" s="37"/>
      <c r="L655" s="66"/>
      <c r="M655" s="37"/>
      <c r="N655" s="37"/>
      <c r="P655" s="21"/>
    </row>
    <row r="656" ht="12.75" customHeight="1">
      <c r="A656" s="21"/>
      <c r="B656" s="21"/>
      <c r="C656" s="21"/>
      <c r="D656" s="60"/>
      <c r="E656" s="58"/>
      <c r="F656" s="58"/>
      <c r="G656" s="60"/>
      <c r="H656" s="60"/>
      <c r="I656" s="66"/>
      <c r="J656" s="67"/>
      <c r="K656" s="37"/>
      <c r="L656" s="66"/>
      <c r="M656" s="37"/>
      <c r="N656" s="37"/>
      <c r="P656" s="21"/>
    </row>
    <row r="657" ht="12.75" customHeight="1">
      <c r="A657" s="21"/>
      <c r="B657" s="21"/>
      <c r="C657" s="21"/>
      <c r="D657" s="60"/>
      <c r="E657" s="58"/>
      <c r="F657" s="58"/>
      <c r="G657" s="60"/>
      <c r="H657" s="60"/>
      <c r="I657" s="66"/>
      <c r="J657" s="67"/>
      <c r="K657" s="37"/>
      <c r="L657" s="66"/>
      <c r="M657" s="37"/>
      <c r="N657" s="37"/>
      <c r="P657" s="21"/>
    </row>
    <row r="658" ht="12.75" customHeight="1">
      <c r="A658" s="21"/>
      <c r="B658" s="21"/>
      <c r="C658" s="21"/>
      <c r="D658" s="60"/>
      <c r="E658" s="58"/>
      <c r="F658" s="58"/>
      <c r="G658" s="60"/>
      <c r="H658" s="60"/>
      <c r="I658" s="66"/>
      <c r="J658" s="67"/>
      <c r="K658" s="37"/>
      <c r="L658" s="66"/>
      <c r="M658" s="37"/>
      <c r="N658" s="37"/>
      <c r="P658" s="21"/>
    </row>
    <row r="659" ht="12.75" customHeight="1">
      <c r="A659" s="21"/>
      <c r="B659" s="21"/>
      <c r="C659" s="21"/>
      <c r="D659" s="60"/>
      <c r="E659" s="58"/>
      <c r="F659" s="58"/>
      <c r="G659" s="60"/>
      <c r="H659" s="60"/>
      <c r="I659" s="66"/>
      <c r="J659" s="67"/>
      <c r="K659" s="37"/>
      <c r="L659" s="66"/>
      <c r="M659" s="37"/>
      <c r="N659" s="37"/>
      <c r="P659" s="21"/>
    </row>
    <row r="660" ht="12.75" customHeight="1">
      <c r="A660" s="21"/>
      <c r="B660" s="21"/>
      <c r="C660" s="21"/>
      <c r="D660" s="60"/>
      <c r="E660" s="58"/>
      <c r="F660" s="58"/>
      <c r="G660" s="60"/>
      <c r="H660" s="60"/>
      <c r="I660" s="66"/>
      <c r="J660" s="67"/>
      <c r="K660" s="37"/>
      <c r="L660" s="66"/>
      <c r="M660" s="37"/>
      <c r="N660" s="37"/>
      <c r="P660" s="21"/>
    </row>
    <row r="661" ht="12.75" customHeight="1">
      <c r="A661" s="21"/>
      <c r="B661" s="21"/>
      <c r="C661" s="21"/>
      <c r="D661" s="60"/>
      <c r="E661" s="58"/>
      <c r="F661" s="58"/>
      <c r="G661" s="60"/>
      <c r="H661" s="60"/>
      <c r="I661" s="66"/>
      <c r="J661" s="67"/>
      <c r="K661" s="37"/>
      <c r="L661" s="66"/>
      <c r="M661" s="37"/>
      <c r="N661" s="37"/>
      <c r="P661" s="21"/>
    </row>
    <row r="662" ht="12.75" customHeight="1">
      <c r="A662" s="21"/>
      <c r="B662" s="21"/>
      <c r="C662" s="21"/>
      <c r="D662" s="60"/>
      <c r="E662" s="58"/>
      <c r="F662" s="58"/>
      <c r="G662" s="60"/>
      <c r="H662" s="60"/>
      <c r="I662" s="66"/>
      <c r="J662" s="67"/>
      <c r="K662" s="37"/>
      <c r="L662" s="66"/>
      <c r="M662" s="37"/>
      <c r="N662" s="37"/>
      <c r="P662" s="21"/>
    </row>
    <row r="663" ht="12.75" customHeight="1">
      <c r="A663" s="21"/>
      <c r="B663" s="21"/>
      <c r="C663" s="21"/>
      <c r="D663" s="60"/>
      <c r="E663" s="58"/>
      <c r="F663" s="58"/>
      <c r="G663" s="60"/>
      <c r="H663" s="60"/>
      <c r="I663" s="66"/>
      <c r="J663" s="67"/>
      <c r="K663" s="37"/>
      <c r="L663" s="66"/>
      <c r="M663" s="37"/>
      <c r="N663" s="37"/>
      <c r="P663" s="21"/>
    </row>
    <row r="664" ht="12.75" customHeight="1">
      <c r="A664" s="21"/>
      <c r="B664" s="21"/>
      <c r="C664" s="21"/>
      <c r="D664" s="60"/>
      <c r="E664" s="58"/>
      <c r="F664" s="58"/>
      <c r="G664" s="60"/>
      <c r="H664" s="60"/>
      <c r="I664" s="66"/>
      <c r="J664" s="67"/>
      <c r="K664" s="37"/>
      <c r="L664" s="66"/>
      <c r="M664" s="37"/>
      <c r="N664" s="37"/>
      <c r="P664" s="21"/>
    </row>
    <row r="665" ht="12.75" customHeight="1">
      <c r="A665" s="21"/>
      <c r="B665" s="21"/>
      <c r="C665" s="21"/>
      <c r="D665" s="60"/>
      <c r="E665" s="58"/>
      <c r="F665" s="58"/>
      <c r="G665" s="60"/>
      <c r="H665" s="60"/>
      <c r="I665" s="66"/>
      <c r="J665" s="67"/>
      <c r="K665" s="37"/>
      <c r="L665" s="66"/>
      <c r="M665" s="37"/>
      <c r="N665" s="37"/>
      <c r="P665" s="21"/>
    </row>
    <row r="666" ht="12.75" customHeight="1">
      <c r="A666" s="21"/>
      <c r="B666" s="21"/>
      <c r="C666" s="21"/>
      <c r="D666" s="60"/>
      <c r="E666" s="58"/>
      <c r="F666" s="58"/>
      <c r="G666" s="60"/>
      <c r="H666" s="60"/>
      <c r="I666" s="66"/>
      <c r="J666" s="67"/>
      <c r="K666" s="37"/>
      <c r="L666" s="66"/>
      <c r="M666" s="37"/>
      <c r="N666" s="37"/>
      <c r="P666" s="21"/>
    </row>
    <row r="667" ht="12.75" customHeight="1">
      <c r="A667" s="21"/>
      <c r="B667" s="21"/>
      <c r="C667" s="21"/>
      <c r="D667" s="60"/>
      <c r="E667" s="58"/>
      <c r="F667" s="58"/>
      <c r="G667" s="60"/>
      <c r="H667" s="60"/>
      <c r="I667" s="66"/>
      <c r="J667" s="67"/>
      <c r="K667" s="37"/>
      <c r="L667" s="66"/>
      <c r="M667" s="37"/>
      <c r="N667" s="37"/>
      <c r="P667" s="21"/>
    </row>
    <row r="668" ht="12.75" customHeight="1">
      <c r="A668" s="21"/>
      <c r="B668" s="21"/>
      <c r="C668" s="21"/>
      <c r="D668" s="60"/>
      <c r="E668" s="58"/>
      <c r="F668" s="58"/>
      <c r="G668" s="60"/>
      <c r="H668" s="60"/>
      <c r="I668" s="66"/>
      <c r="J668" s="67"/>
      <c r="K668" s="37"/>
      <c r="L668" s="66"/>
      <c r="M668" s="37"/>
      <c r="N668" s="37"/>
      <c r="P668" s="21"/>
    </row>
    <row r="669" ht="12.75" customHeight="1">
      <c r="A669" s="21"/>
      <c r="B669" s="21"/>
      <c r="C669" s="21"/>
      <c r="D669" s="60"/>
      <c r="E669" s="58"/>
      <c r="F669" s="58"/>
      <c r="G669" s="60"/>
      <c r="H669" s="60"/>
      <c r="I669" s="66"/>
      <c r="J669" s="67"/>
      <c r="K669" s="37"/>
      <c r="L669" s="66"/>
      <c r="M669" s="37"/>
      <c r="N669" s="37"/>
      <c r="P669" s="21"/>
    </row>
    <row r="670" ht="12.75" customHeight="1">
      <c r="A670" s="21"/>
      <c r="B670" s="21"/>
      <c r="C670" s="21"/>
      <c r="D670" s="60"/>
      <c r="E670" s="58"/>
      <c r="F670" s="58"/>
      <c r="G670" s="60"/>
      <c r="H670" s="60"/>
      <c r="I670" s="66"/>
      <c r="J670" s="67"/>
      <c r="K670" s="37"/>
      <c r="L670" s="66"/>
      <c r="M670" s="37"/>
      <c r="N670" s="37"/>
      <c r="P670" s="21"/>
    </row>
    <row r="671" ht="12.75" customHeight="1">
      <c r="A671" s="21"/>
      <c r="B671" s="21"/>
      <c r="C671" s="21"/>
      <c r="D671" s="60"/>
      <c r="E671" s="58"/>
      <c r="F671" s="58"/>
      <c r="G671" s="60"/>
      <c r="H671" s="60"/>
      <c r="I671" s="66"/>
      <c r="J671" s="67"/>
      <c r="K671" s="37"/>
      <c r="L671" s="66"/>
      <c r="M671" s="37"/>
      <c r="N671" s="37"/>
      <c r="P671" s="21"/>
    </row>
    <row r="672" ht="12.75" customHeight="1">
      <c r="A672" s="21"/>
      <c r="B672" s="21"/>
      <c r="C672" s="21"/>
      <c r="D672" s="60"/>
      <c r="E672" s="58"/>
      <c r="F672" s="58"/>
      <c r="G672" s="60"/>
      <c r="H672" s="60"/>
      <c r="I672" s="66"/>
      <c r="J672" s="67"/>
      <c r="K672" s="37"/>
      <c r="L672" s="66"/>
      <c r="M672" s="37"/>
      <c r="N672" s="37"/>
      <c r="P672" s="21"/>
    </row>
    <row r="673" ht="12.75" customHeight="1">
      <c r="A673" s="21"/>
      <c r="B673" s="21"/>
      <c r="C673" s="21"/>
      <c r="D673" s="60"/>
      <c r="E673" s="58"/>
      <c r="F673" s="58"/>
      <c r="G673" s="60"/>
      <c r="H673" s="60"/>
      <c r="I673" s="66"/>
      <c r="J673" s="67"/>
      <c r="K673" s="37"/>
      <c r="L673" s="66"/>
      <c r="M673" s="37"/>
      <c r="N673" s="37"/>
      <c r="P673" s="21"/>
    </row>
    <row r="674" ht="12.75" customHeight="1">
      <c r="A674" s="21"/>
      <c r="B674" s="21"/>
      <c r="C674" s="21"/>
      <c r="D674" s="60"/>
      <c r="E674" s="58"/>
      <c r="F674" s="58"/>
      <c r="G674" s="60"/>
      <c r="H674" s="60"/>
      <c r="I674" s="66"/>
      <c r="J674" s="67"/>
      <c r="K674" s="37"/>
      <c r="L674" s="66"/>
      <c r="M674" s="37"/>
      <c r="N674" s="37"/>
      <c r="P674" s="21"/>
    </row>
    <row r="675" ht="12.75" customHeight="1">
      <c r="A675" s="21"/>
      <c r="B675" s="21"/>
      <c r="C675" s="21"/>
      <c r="D675" s="60"/>
      <c r="E675" s="58"/>
      <c r="F675" s="58"/>
      <c r="G675" s="60"/>
      <c r="H675" s="60"/>
      <c r="I675" s="66"/>
      <c r="J675" s="67"/>
      <c r="K675" s="37"/>
      <c r="L675" s="66"/>
      <c r="M675" s="37"/>
      <c r="N675" s="37"/>
      <c r="P675" s="21"/>
    </row>
    <row r="676" ht="12.75" customHeight="1">
      <c r="A676" s="21"/>
      <c r="B676" s="21"/>
      <c r="C676" s="21"/>
      <c r="D676" s="60"/>
      <c r="E676" s="58"/>
      <c r="F676" s="58"/>
      <c r="G676" s="60"/>
      <c r="H676" s="60"/>
      <c r="I676" s="66"/>
      <c r="J676" s="67"/>
      <c r="K676" s="37"/>
      <c r="L676" s="66"/>
      <c r="M676" s="37"/>
      <c r="N676" s="37"/>
      <c r="P676" s="21"/>
    </row>
    <row r="677" ht="12.75" customHeight="1">
      <c r="A677" s="21"/>
      <c r="B677" s="21"/>
      <c r="C677" s="21"/>
      <c r="D677" s="60"/>
      <c r="E677" s="58"/>
      <c r="F677" s="58"/>
      <c r="G677" s="60"/>
      <c r="H677" s="60"/>
      <c r="I677" s="66"/>
      <c r="J677" s="67"/>
      <c r="K677" s="37"/>
      <c r="L677" s="66"/>
      <c r="M677" s="37"/>
      <c r="N677" s="37"/>
      <c r="P677" s="21"/>
    </row>
    <row r="678" ht="12.75" customHeight="1">
      <c r="A678" s="21"/>
      <c r="B678" s="21"/>
      <c r="C678" s="21"/>
      <c r="D678" s="60"/>
      <c r="E678" s="58"/>
      <c r="F678" s="58"/>
      <c r="G678" s="60"/>
      <c r="H678" s="60"/>
      <c r="I678" s="66"/>
      <c r="J678" s="67"/>
      <c r="K678" s="37"/>
      <c r="L678" s="66"/>
      <c r="M678" s="37"/>
      <c r="N678" s="37"/>
      <c r="P678" s="21"/>
    </row>
    <row r="679" ht="12.75" customHeight="1">
      <c r="A679" s="21"/>
      <c r="B679" s="21"/>
      <c r="C679" s="21"/>
      <c r="D679" s="60"/>
      <c r="E679" s="58"/>
      <c r="F679" s="58"/>
      <c r="G679" s="60"/>
      <c r="H679" s="60"/>
      <c r="I679" s="66"/>
      <c r="J679" s="67"/>
      <c r="K679" s="37"/>
      <c r="L679" s="66"/>
      <c r="M679" s="37"/>
      <c r="N679" s="37"/>
      <c r="P679" s="21"/>
    </row>
    <row r="680" ht="12.75" customHeight="1">
      <c r="A680" s="21"/>
      <c r="B680" s="21"/>
      <c r="C680" s="21"/>
      <c r="D680" s="60"/>
      <c r="E680" s="58"/>
      <c r="F680" s="58"/>
      <c r="G680" s="60"/>
      <c r="H680" s="60"/>
      <c r="I680" s="66"/>
      <c r="J680" s="67"/>
      <c r="K680" s="37"/>
      <c r="L680" s="66"/>
      <c r="M680" s="37"/>
      <c r="N680" s="37"/>
      <c r="P680" s="21"/>
    </row>
    <row r="681" ht="12.75" customHeight="1">
      <c r="A681" s="21"/>
      <c r="B681" s="21"/>
      <c r="C681" s="21"/>
      <c r="D681" s="60"/>
      <c r="E681" s="58"/>
      <c r="F681" s="58"/>
      <c r="G681" s="60"/>
      <c r="H681" s="60"/>
      <c r="I681" s="66"/>
      <c r="J681" s="67"/>
      <c r="K681" s="37"/>
      <c r="L681" s="66"/>
      <c r="M681" s="37"/>
      <c r="N681" s="37"/>
      <c r="P681" s="21"/>
    </row>
    <row r="682" ht="12.75" customHeight="1">
      <c r="A682" s="21"/>
      <c r="B682" s="21"/>
      <c r="C682" s="21"/>
      <c r="D682" s="60"/>
      <c r="E682" s="58"/>
      <c r="F682" s="58"/>
      <c r="G682" s="60"/>
      <c r="H682" s="60"/>
      <c r="I682" s="66"/>
      <c r="J682" s="67"/>
      <c r="K682" s="37"/>
      <c r="L682" s="66"/>
      <c r="M682" s="37"/>
      <c r="N682" s="37"/>
      <c r="P682" s="21"/>
    </row>
    <row r="683" ht="12.75" customHeight="1">
      <c r="A683" s="21"/>
      <c r="B683" s="21"/>
      <c r="C683" s="21"/>
      <c r="D683" s="60"/>
      <c r="E683" s="58"/>
      <c r="F683" s="58"/>
      <c r="G683" s="60"/>
      <c r="H683" s="60"/>
      <c r="I683" s="66"/>
      <c r="J683" s="67"/>
      <c r="K683" s="37"/>
      <c r="L683" s="66"/>
      <c r="M683" s="37"/>
      <c r="N683" s="37"/>
      <c r="P683" s="21"/>
    </row>
    <row r="684" ht="12.75" customHeight="1">
      <c r="A684" s="21"/>
      <c r="B684" s="21"/>
      <c r="C684" s="21"/>
      <c r="D684" s="60"/>
      <c r="E684" s="58"/>
      <c r="F684" s="58"/>
      <c r="G684" s="60"/>
      <c r="H684" s="60"/>
      <c r="I684" s="66"/>
      <c r="J684" s="67"/>
      <c r="K684" s="37"/>
      <c r="L684" s="66"/>
      <c r="M684" s="37"/>
      <c r="N684" s="37"/>
      <c r="P684" s="21"/>
    </row>
    <row r="685" ht="12.75" customHeight="1">
      <c r="A685" s="21"/>
      <c r="B685" s="21"/>
      <c r="C685" s="21"/>
      <c r="D685" s="60"/>
      <c r="E685" s="58"/>
      <c r="F685" s="58"/>
      <c r="G685" s="60"/>
      <c r="H685" s="60"/>
      <c r="I685" s="66"/>
      <c r="J685" s="67"/>
      <c r="K685" s="37"/>
      <c r="L685" s="66"/>
      <c r="M685" s="37"/>
      <c r="N685" s="37"/>
      <c r="P685" s="21"/>
    </row>
    <row r="686" ht="12.75" customHeight="1">
      <c r="A686" s="21"/>
      <c r="B686" s="21"/>
      <c r="C686" s="21"/>
      <c r="D686" s="60"/>
      <c r="E686" s="58"/>
      <c r="F686" s="58"/>
      <c r="G686" s="60"/>
      <c r="H686" s="60"/>
      <c r="I686" s="66"/>
      <c r="J686" s="67"/>
      <c r="K686" s="37"/>
      <c r="L686" s="66"/>
      <c r="M686" s="37"/>
      <c r="N686" s="37"/>
      <c r="P686" s="21"/>
    </row>
    <row r="687" ht="12.75" customHeight="1">
      <c r="A687" s="21"/>
      <c r="B687" s="21"/>
      <c r="C687" s="21"/>
      <c r="D687" s="60"/>
      <c r="E687" s="58"/>
      <c r="F687" s="58"/>
      <c r="G687" s="60"/>
      <c r="H687" s="60"/>
      <c r="I687" s="66"/>
      <c r="J687" s="67"/>
      <c r="K687" s="37"/>
      <c r="L687" s="66"/>
      <c r="M687" s="37"/>
      <c r="N687" s="37"/>
      <c r="P687" s="21"/>
    </row>
    <row r="688" ht="12.75" customHeight="1">
      <c r="A688" s="21"/>
      <c r="B688" s="21"/>
      <c r="C688" s="21"/>
      <c r="D688" s="60"/>
      <c r="E688" s="58"/>
      <c r="F688" s="58"/>
      <c r="G688" s="60"/>
      <c r="H688" s="60"/>
      <c r="I688" s="66"/>
      <c r="J688" s="67"/>
      <c r="K688" s="37"/>
      <c r="L688" s="66"/>
      <c r="M688" s="37"/>
      <c r="N688" s="37"/>
      <c r="P688" s="21"/>
    </row>
    <row r="689" ht="12.75" customHeight="1">
      <c r="A689" s="21"/>
      <c r="B689" s="21"/>
      <c r="C689" s="21"/>
      <c r="D689" s="60"/>
      <c r="E689" s="58"/>
      <c r="F689" s="58"/>
      <c r="G689" s="60"/>
      <c r="H689" s="60"/>
      <c r="I689" s="66"/>
      <c r="J689" s="67"/>
      <c r="K689" s="37"/>
      <c r="L689" s="66"/>
      <c r="M689" s="37"/>
      <c r="N689" s="37"/>
      <c r="P689" s="21"/>
    </row>
    <row r="690" ht="12.75" customHeight="1">
      <c r="A690" s="21"/>
      <c r="B690" s="21"/>
      <c r="C690" s="21"/>
      <c r="D690" s="60"/>
      <c r="E690" s="58"/>
      <c r="F690" s="58"/>
      <c r="G690" s="60"/>
      <c r="H690" s="60"/>
      <c r="I690" s="66"/>
      <c r="J690" s="67"/>
      <c r="K690" s="37"/>
      <c r="L690" s="66"/>
      <c r="M690" s="37"/>
      <c r="N690" s="37"/>
      <c r="P690" s="21"/>
    </row>
    <row r="691" ht="12.75" customHeight="1">
      <c r="A691" s="21"/>
      <c r="B691" s="21"/>
      <c r="C691" s="21"/>
      <c r="D691" s="60"/>
      <c r="E691" s="58"/>
      <c r="F691" s="58"/>
      <c r="G691" s="60"/>
      <c r="H691" s="60"/>
      <c r="I691" s="66"/>
      <c r="J691" s="67"/>
      <c r="K691" s="37"/>
      <c r="L691" s="66"/>
      <c r="M691" s="37"/>
      <c r="N691" s="37"/>
      <c r="P691" s="21"/>
    </row>
    <row r="692" ht="12.75" customHeight="1">
      <c r="A692" s="21"/>
      <c r="B692" s="21"/>
      <c r="C692" s="21"/>
      <c r="D692" s="60"/>
      <c r="E692" s="58"/>
      <c r="F692" s="58"/>
      <c r="G692" s="60"/>
      <c r="H692" s="60"/>
      <c r="I692" s="66"/>
      <c r="J692" s="67"/>
      <c r="K692" s="37"/>
      <c r="L692" s="66"/>
      <c r="M692" s="37"/>
      <c r="N692" s="37"/>
      <c r="P692" s="21"/>
    </row>
    <row r="693" ht="12.75" customHeight="1">
      <c r="A693" s="21"/>
      <c r="B693" s="21"/>
      <c r="C693" s="21"/>
      <c r="D693" s="60"/>
      <c r="E693" s="58"/>
      <c r="F693" s="58"/>
      <c r="G693" s="60"/>
      <c r="H693" s="60"/>
      <c r="I693" s="66"/>
      <c r="J693" s="67"/>
      <c r="K693" s="37"/>
      <c r="L693" s="66"/>
      <c r="M693" s="37"/>
      <c r="N693" s="37"/>
      <c r="P693" s="21"/>
    </row>
    <row r="694" ht="12.75" customHeight="1">
      <c r="A694" s="21"/>
      <c r="B694" s="21"/>
      <c r="C694" s="21"/>
      <c r="D694" s="60"/>
      <c r="E694" s="58"/>
      <c r="F694" s="58"/>
      <c r="G694" s="60"/>
      <c r="H694" s="60"/>
      <c r="I694" s="66"/>
      <c r="J694" s="67"/>
      <c r="K694" s="37"/>
      <c r="L694" s="66"/>
      <c r="M694" s="37"/>
      <c r="N694" s="37"/>
      <c r="P694" s="21"/>
    </row>
    <row r="695" ht="12.75" customHeight="1">
      <c r="A695" s="21"/>
      <c r="B695" s="21"/>
      <c r="C695" s="21"/>
      <c r="D695" s="60"/>
      <c r="E695" s="58"/>
      <c r="F695" s="58"/>
      <c r="G695" s="60"/>
      <c r="H695" s="60"/>
      <c r="I695" s="66"/>
      <c r="J695" s="67"/>
      <c r="K695" s="37"/>
      <c r="L695" s="66"/>
      <c r="M695" s="37"/>
      <c r="N695" s="37"/>
      <c r="P695" s="21"/>
    </row>
    <row r="696" ht="12.75" customHeight="1">
      <c r="A696" s="21"/>
      <c r="B696" s="21"/>
      <c r="C696" s="21"/>
      <c r="D696" s="60"/>
      <c r="E696" s="58"/>
      <c r="F696" s="58"/>
      <c r="G696" s="60"/>
      <c r="H696" s="60"/>
      <c r="I696" s="66"/>
      <c r="J696" s="67"/>
      <c r="K696" s="37"/>
      <c r="L696" s="66"/>
      <c r="M696" s="37"/>
      <c r="N696" s="37"/>
      <c r="P696" s="21"/>
    </row>
    <row r="697" ht="12.75" customHeight="1">
      <c r="A697" s="21"/>
      <c r="B697" s="21"/>
      <c r="C697" s="21"/>
      <c r="D697" s="60"/>
      <c r="E697" s="58"/>
      <c r="F697" s="58"/>
      <c r="G697" s="60"/>
      <c r="H697" s="60"/>
      <c r="I697" s="66"/>
      <c r="J697" s="67"/>
      <c r="K697" s="37"/>
      <c r="L697" s="66"/>
      <c r="M697" s="37"/>
      <c r="N697" s="37"/>
      <c r="P697" s="21"/>
    </row>
    <row r="698" ht="12.75" customHeight="1">
      <c r="A698" s="21"/>
      <c r="B698" s="21"/>
      <c r="C698" s="21"/>
      <c r="D698" s="60"/>
      <c r="E698" s="58"/>
      <c r="F698" s="58"/>
      <c r="G698" s="60"/>
      <c r="H698" s="60"/>
      <c r="I698" s="66"/>
      <c r="J698" s="67"/>
      <c r="K698" s="37"/>
      <c r="L698" s="66"/>
      <c r="M698" s="37"/>
      <c r="N698" s="37"/>
      <c r="P698" s="21"/>
    </row>
    <row r="699" ht="12.75" customHeight="1">
      <c r="A699" s="21"/>
      <c r="B699" s="21"/>
      <c r="C699" s="21"/>
      <c r="D699" s="60"/>
      <c r="E699" s="58"/>
      <c r="F699" s="58"/>
      <c r="G699" s="60"/>
      <c r="H699" s="60"/>
      <c r="I699" s="66"/>
      <c r="J699" s="67"/>
      <c r="K699" s="37"/>
      <c r="L699" s="66"/>
      <c r="M699" s="37"/>
      <c r="N699" s="37"/>
      <c r="P699" s="21"/>
    </row>
    <row r="700" ht="12.75" customHeight="1">
      <c r="A700" s="21"/>
      <c r="B700" s="21"/>
      <c r="C700" s="21"/>
      <c r="D700" s="60"/>
      <c r="E700" s="58"/>
      <c r="F700" s="58"/>
      <c r="G700" s="60"/>
      <c r="H700" s="60"/>
      <c r="I700" s="66"/>
      <c r="J700" s="67"/>
      <c r="K700" s="37"/>
      <c r="L700" s="66"/>
      <c r="M700" s="37"/>
      <c r="N700" s="37"/>
      <c r="P700" s="21"/>
    </row>
    <row r="701" ht="12.75" customHeight="1">
      <c r="A701" s="21"/>
      <c r="B701" s="21"/>
      <c r="C701" s="21"/>
      <c r="D701" s="60"/>
      <c r="E701" s="58"/>
      <c r="F701" s="58"/>
      <c r="G701" s="60"/>
      <c r="H701" s="60"/>
      <c r="I701" s="66"/>
      <c r="J701" s="67"/>
      <c r="K701" s="37"/>
      <c r="L701" s="66"/>
      <c r="M701" s="37"/>
      <c r="N701" s="37"/>
      <c r="P701" s="21"/>
    </row>
    <row r="702" ht="12.75" customHeight="1">
      <c r="A702" s="21"/>
      <c r="B702" s="21"/>
      <c r="C702" s="21"/>
      <c r="D702" s="60"/>
      <c r="E702" s="58"/>
      <c r="F702" s="58"/>
      <c r="G702" s="60"/>
      <c r="H702" s="60"/>
      <c r="I702" s="66"/>
      <c r="J702" s="67"/>
      <c r="K702" s="37"/>
      <c r="L702" s="66"/>
      <c r="M702" s="37"/>
      <c r="N702" s="37"/>
      <c r="P702" s="21"/>
    </row>
    <row r="703" ht="12.75" customHeight="1">
      <c r="A703" s="21"/>
      <c r="B703" s="21"/>
      <c r="C703" s="21"/>
      <c r="D703" s="60"/>
      <c r="E703" s="58"/>
      <c r="F703" s="58"/>
      <c r="G703" s="60"/>
      <c r="H703" s="60"/>
      <c r="I703" s="66"/>
      <c r="J703" s="67"/>
      <c r="K703" s="37"/>
      <c r="L703" s="66"/>
      <c r="M703" s="37"/>
      <c r="N703" s="37"/>
      <c r="P703" s="21"/>
    </row>
    <row r="704" ht="12.75" customHeight="1">
      <c r="A704" s="21"/>
      <c r="B704" s="21"/>
      <c r="C704" s="21"/>
      <c r="D704" s="60"/>
      <c r="E704" s="58"/>
      <c r="F704" s="58"/>
      <c r="G704" s="60"/>
      <c r="H704" s="60"/>
      <c r="I704" s="66"/>
      <c r="J704" s="67"/>
      <c r="K704" s="37"/>
      <c r="L704" s="66"/>
      <c r="M704" s="37"/>
      <c r="N704" s="37"/>
      <c r="P704" s="21"/>
    </row>
    <row r="705" ht="12.75" customHeight="1">
      <c r="A705" s="21"/>
      <c r="B705" s="21"/>
      <c r="C705" s="21"/>
      <c r="D705" s="60"/>
      <c r="E705" s="58"/>
      <c r="F705" s="58"/>
      <c r="G705" s="60"/>
      <c r="H705" s="60"/>
      <c r="I705" s="66"/>
      <c r="J705" s="67"/>
      <c r="K705" s="37"/>
      <c r="L705" s="66"/>
      <c r="M705" s="37"/>
      <c r="N705" s="37"/>
      <c r="P705" s="21"/>
    </row>
    <row r="706" ht="12.75" customHeight="1">
      <c r="A706" s="21"/>
      <c r="B706" s="21"/>
      <c r="C706" s="21"/>
      <c r="D706" s="60"/>
      <c r="E706" s="58"/>
      <c r="F706" s="58"/>
      <c r="G706" s="60"/>
      <c r="H706" s="60"/>
      <c r="I706" s="66"/>
      <c r="J706" s="67"/>
      <c r="K706" s="37"/>
      <c r="L706" s="66"/>
      <c r="M706" s="37"/>
      <c r="N706" s="37"/>
      <c r="P706" s="21"/>
    </row>
    <row r="707" ht="12.75" customHeight="1">
      <c r="A707" s="21"/>
      <c r="B707" s="21"/>
      <c r="C707" s="21"/>
      <c r="D707" s="60"/>
      <c r="E707" s="58"/>
      <c r="F707" s="58"/>
      <c r="G707" s="60"/>
      <c r="H707" s="60"/>
      <c r="I707" s="66"/>
      <c r="J707" s="67"/>
      <c r="K707" s="37"/>
      <c r="L707" s="66"/>
      <c r="M707" s="37"/>
      <c r="N707" s="37"/>
      <c r="P707" s="21"/>
    </row>
    <row r="708" ht="12.75" customHeight="1">
      <c r="A708" s="21"/>
      <c r="B708" s="21"/>
      <c r="C708" s="21"/>
      <c r="D708" s="60"/>
      <c r="E708" s="58"/>
      <c r="F708" s="58"/>
      <c r="G708" s="60"/>
      <c r="H708" s="60"/>
      <c r="I708" s="66"/>
      <c r="J708" s="67"/>
      <c r="K708" s="37"/>
      <c r="L708" s="66"/>
      <c r="M708" s="37"/>
      <c r="N708" s="37"/>
      <c r="P708" s="21"/>
    </row>
    <row r="709" ht="12.75" customHeight="1">
      <c r="A709" s="21"/>
      <c r="B709" s="21"/>
      <c r="C709" s="21"/>
      <c r="D709" s="60"/>
      <c r="E709" s="58"/>
      <c r="F709" s="58"/>
      <c r="G709" s="60"/>
      <c r="H709" s="60"/>
      <c r="I709" s="66"/>
      <c r="J709" s="67"/>
      <c r="K709" s="37"/>
      <c r="L709" s="66"/>
      <c r="M709" s="37"/>
      <c r="N709" s="37"/>
      <c r="P709" s="21"/>
    </row>
    <row r="710" ht="12.75" customHeight="1">
      <c r="A710" s="21"/>
      <c r="B710" s="21"/>
      <c r="C710" s="21"/>
      <c r="D710" s="60"/>
      <c r="E710" s="58"/>
      <c r="F710" s="58"/>
      <c r="G710" s="60"/>
      <c r="H710" s="60"/>
      <c r="I710" s="66"/>
      <c r="J710" s="67"/>
      <c r="K710" s="37"/>
      <c r="L710" s="66"/>
      <c r="M710" s="37"/>
      <c r="N710" s="37"/>
      <c r="P710" s="21"/>
    </row>
    <row r="711" ht="12.75" customHeight="1">
      <c r="A711" s="21"/>
      <c r="B711" s="21"/>
      <c r="C711" s="21"/>
      <c r="D711" s="60"/>
      <c r="E711" s="58"/>
      <c r="F711" s="58"/>
      <c r="G711" s="60"/>
      <c r="H711" s="60"/>
      <c r="I711" s="66"/>
      <c r="J711" s="67"/>
      <c r="K711" s="37"/>
      <c r="L711" s="66"/>
      <c r="M711" s="37"/>
      <c r="N711" s="37"/>
      <c r="P711" s="21"/>
    </row>
    <row r="712" ht="12.75" customHeight="1">
      <c r="A712" s="21"/>
      <c r="B712" s="21"/>
      <c r="C712" s="21"/>
      <c r="D712" s="60"/>
      <c r="E712" s="58"/>
      <c r="F712" s="58"/>
      <c r="G712" s="60"/>
      <c r="H712" s="60"/>
      <c r="I712" s="66"/>
      <c r="J712" s="67"/>
      <c r="K712" s="37"/>
      <c r="L712" s="66"/>
      <c r="M712" s="37"/>
      <c r="N712" s="37"/>
      <c r="P712" s="21"/>
    </row>
    <row r="713" ht="12.75" customHeight="1">
      <c r="A713" s="21"/>
      <c r="B713" s="21"/>
      <c r="C713" s="21"/>
      <c r="D713" s="60"/>
      <c r="E713" s="58"/>
      <c r="F713" s="58"/>
      <c r="G713" s="60"/>
      <c r="H713" s="60"/>
      <c r="I713" s="66"/>
      <c r="J713" s="67"/>
      <c r="K713" s="37"/>
      <c r="L713" s="66"/>
      <c r="M713" s="37"/>
      <c r="N713" s="37"/>
      <c r="P713" s="21"/>
    </row>
    <row r="714" ht="12.75" customHeight="1">
      <c r="A714" s="21"/>
      <c r="B714" s="21"/>
      <c r="C714" s="21"/>
      <c r="D714" s="60"/>
      <c r="E714" s="58"/>
      <c r="F714" s="58"/>
      <c r="G714" s="60"/>
      <c r="H714" s="60"/>
      <c r="I714" s="66"/>
      <c r="J714" s="67"/>
      <c r="K714" s="37"/>
      <c r="L714" s="66"/>
      <c r="M714" s="37"/>
      <c r="N714" s="37"/>
      <c r="P714" s="21"/>
    </row>
    <row r="715" ht="12.75" customHeight="1">
      <c r="A715" s="21"/>
      <c r="B715" s="21"/>
      <c r="C715" s="21"/>
      <c r="D715" s="60"/>
      <c r="E715" s="58"/>
      <c r="F715" s="58"/>
      <c r="G715" s="60"/>
      <c r="H715" s="60"/>
      <c r="I715" s="66"/>
      <c r="J715" s="67"/>
      <c r="K715" s="37"/>
      <c r="L715" s="66"/>
      <c r="M715" s="37"/>
      <c r="N715" s="37"/>
      <c r="P715" s="21"/>
    </row>
    <row r="716" ht="12.75" customHeight="1">
      <c r="A716" s="21"/>
      <c r="B716" s="21"/>
      <c r="C716" s="21"/>
      <c r="D716" s="60"/>
      <c r="E716" s="58"/>
      <c r="F716" s="58"/>
      <c r="G716" s="60"/>
      <c r="H716" s="60"/>
      <c r="I716" s="66"/>
      <c r="J716" s="67"/>
      <c r="K716" s="37"/>
      <c r="L716" s="66"/>
      <c r="M716" s="37"/>
      <c r="N716" s="37"/>
      <c r="P716" s="21"/>
    </row>
    <row r="717" ht="12.75" customHeight="1">
      <c r="A717" s="21"/>
      <c r="B717" s="21"/>
      <c r="C717" s="21"/>
      <c r="D717" s="60"/>
      <c r="E717" s="58"/>
      <c r="F717" s="58"/>
      <c r="G717" s="60"/>
      <c r="H717" s="60"/>
      <c r="I717" s="66"/>
      <c r="J717" s="67"/>
      <c r="K717" s="37"/>
      <c r="L717" s="66"/>
      <c r="M717" s="37"/>
      <c r="N717" s="37"/>
      <c r="P717" s="21"/>
    </row>
    <row r="718" ht="12.75" customHeight="1">
      <c r="A718" s="21"/>
      <c r="B718" s="21"/>
      <c r="C718" s="21"/>
      <c r="D718" s="60"/>
      <c r="E718" s="58"/>
      <c r="F718" s="58"/>
      <c r="G718" s="60"/>
      <c r="H718" s="60"/>
      <c r="I718" s="66"/>
      <c r="J718" s="67"/>
      <c r="K718" s="37"/>
      <c r="L718" s="66"/>
      <c r="M718" s="37"/>
      <c r="N718" s="37"/>
      <c r="P718" s="21"/>
    </row>
    <row r="719" ht="12.75" customHeight="1">
      <c r="A719" s="21"/>
      <c r="B719" s="21"/>
      <c r="C719" s="21"/>
      <c r="D719" s="60"/>
      <c r="E719" s="58"/>
      <c r="F719" s="58"/>
      <c r="G719" s="60"/>
      <c r="H719" s="60"/>
      <c r="I719" s="66"/>
      <c r="J719" s="67"/>
      <c r="K719" s="37"/>
      <c r="L719" s="66"/>
      <c r="M719" s="37"/>
      <c r="N719" s="37"/>
      <c r="P719" s="21"/>
    </row>
    <row r="720" ht="12.75" customHeight="1">
      <c r="A720" s="21"/>
      <c r="B720" s="21"/>
      <c r="C720" s="21"/>
      <c r="D720" s="60"/>
      <c r="E720" s="58"/>
      <c r="F720" s="58"/>
      <c r="G720" s="60"/>
      <c r="H720" s="60"/>
      <c r="I720" s="66"/>
      <c r="J720" s="67"/>
      <c r="K720" s="37"/>
      <c r="L720" s="66"/>
      <c r="M720" s="37"/>
      <c r="N720" s="37"/>
      <c r="P720" s="21"/>
    </row>
    <row r="721" ht="12.75" customHeight="1">
      <c r="A721" s="21"/>
      <c r="B721" s="21"/>
      <c r="C721" s="21"/>
      <c r="D721" s="60"/>
      <c r="E721" s="58"/>
      <c r="F721" s="58"/>
      <c r="G721" s="60"/>
      <c r="H721" s="60"/>
      <c r="I721" s="66"/>
      <c r="J721" s="67"/>
      <c r="K721" s="37"/>
      <c r="L721" s="66"/>
      <c r="M721" s="37"/>
      <c r="N721" s="37"/>
      <c r="P721" s="21"/>
    </row>
    <row r="722" ht="12.75" customHeight="1">
      <c r="A722" s="21"/>
      <c r="B722" s="21"/>
      <c r="C722" s="21"/>
      <c r="D722" s="60"/>
      <c r="E722" s="58"/>
      <c r="F722" s="58"/>
      <c r="G722" s="60"/>
      <c r="H722" s="60"/>
      <c r="I722" s="66"/>
      <c r="J722" s="67"/>
      <c r="K722" s="37"/>
      <c r="L722" s="66"/>
      <c r="M722" s="37"/>
      <c r="N722" s="37"/>
      <c r="P722" s="21"/>
    </row>
    <row r="723" ht="12.75" customHeight="1">
      <c r="A723" s="21"/>
      <c r="B723" s="21"/>
      <c r="C723" s="21"/>
      <c r="D723" s="60"/>
      <c r="E723" s="58"/>
      <c r="F723" s="58"/>
      <c r="G723" s="60"/>
      <c r="H723" s="60"/>
      <c r="I723" s="66"/>
      <c r="J723" s="67"/>
      <c r="K723" s="37"/>
      <c r="L723" s="66"/>
      <c r="M723" s="37"/>
      <c r="N723" s="37"/>
      <c r="P723" s="21"/>
    </row>
    <row r="724" ht="12.75" customHeight="1">
      <c r="A724" s="21"/>
      <c r="B724" s="21"/>
      <c r="C724" s="21"/>
      <c r="D724" s="60"/>
      <c r="E724" s="58"/>
      <c r="F724" s="58"/>
      <c r="G724" s="60"/>
      <c r="H724" s="60"/>
      <c r="I724" s="66"/>
      <c r="J724" s="67"/>
      <c r="K724" s="37"/>
      <c r="L724" s="66"/>
      <c r="M724" s="37"/>
      <c r="N724" s="37"/>
      <c r="P724" s="21"/>
    </row>
    <row r="725" ht="12.75" customHeight="1">
      <c r="A725" s="21"/>
      <c r="B725" s="21"/>
      <c r="C725" s="21"/>
      <c r="D725" s="60"/>
      <c r="E725" s="58"/>
      <c r="F725" s="58"/>
      <c r="G725" s="60"/>
      <c r="H725" s="60"/>
      <c r="I725" s="66"/>
      <c r="J725" s="67"/>
      <c r="K725" s="37"/>
      <c r="L725" s="66"/>
      <c r="M725" s="37"/>
      <c r="N725" s="37"/>
      <c r="P725" s="21"/>
    </row>
    <row r="726" ht="12.75" customHeight="1">
      <c r="A726" s="21"/>
      <c r="B726" s="21"/>
      <c r="C726" s="21"/>
      <c r="D726" s="60"/>
      <c r="E726" s="58"/>
      <c r="F726" s="58"/>
      <c r="G726" s="60"/>
      <c r="H726" s="60"/>
      <c r="I726" s="66"/>
      <c r="J726" s="67"/>
      <c r="K726" s="37"/>
      <c r="L726" s="66"/>
      <c r="M726" s="37"/>
      <c r="N726" s="37"/>
      <c r="P726" s="21"/>
    </row>
    <row r="727" ht="12.75" customHeight="1">
      <c r="A727" s="21"/>
      <c r="B727" s="21"/>
      <c r="C727" s="21"/>
      <c r="D727" s="60"/>
      <c r="E727" s="58"/>
      <c r="F727" s="58"/>
      <c r="G727" s="60"/>
      <c r="H727" s="60"/>
      <c r="I727" s="66"/>
      <c r="J727" s="67"/>
      <c r="K727" s="37"/>
      <c r="L727" s="66"/>
      <c r="M727" s="37"/>
      <c r="N727" s="37"/>
      <c r="P727" s="21"/>
    </row>
    <row r="728" ht="12.75" customHeight="1">
      <c r="A728" s="21"/>
      <c r="B728" s="21"/>
      <c r="C728" s="21"/>
      <c r="D728" s="60"/>
      <c r="E728" s="58"/>
      <c r="F728" s="58"/>
      <c r="G728" s="60"/>
      <c r="H728" s="60"/>
      <c r="I728" s="66"/>
      <c r="J728" s="67"/>
      <c r="K728" s="37"/>
      <c r="L728" s="66"/>
      <c r="M728" s="37"/>
      <c r="N728" s="37"/>
      <c r="P728" s="21"/>
    </row>
    <row r="729" ht="12.75" customHeight="1">
      <c r="A729" s="21"/>
      <c r="B729" s="21"/>
      <c r="C729" s="21"/>
      <c r="D729" s="60"/>
      <c r="E729" s="58"/>
      <c r="F729" s="58"/>
      <c r="G729" s="60"/>
      <c r="H729" s="60"/>
      <c r="I729" s="66"/>
      <c r="J729" s="67"/>
      <c r="K729" s="37"/>
      <c r="L729" s="66"/>
      <c r="M729" s="37"/>
      <c r="N729" s="37"/>
      <c r="P729" s="21"/>
    </row>
    <row r="730" ht="12.75" customHeight="1">
      <c r="A730" s="21"/>
      <c r="B730" s="21"/>
      <c r="C730" s="21"/>
      <c r="D730" s="60"/>
      <c r="E730" s="58"/>
      <c r="F730" s="58"/>
      <c r="G730" s="60"/>
      <c r="H730" s="60"/>
      <c r="I730" s="66"/>
      <c r="J730" s="67"/>
      <c r="K730" s="37"/>
      <c r="L730" s="66"/>
      <c r="M730" s="37"/>
      <c r="N730" s="37"/>
      <c r="P730" s="21"/>
    </row>
    <row r="731" ht="12.75" customHeight="1">
      <c r="A731" s="21"/>
      <c r="B731" s="21"/>
      <c r="C731" s="21"/>
      <c r="D731" s="60"/>
      <c r="E731" s="58"/>
      <c r="F731" s="58"/>
      <c r="G731" s="60"/>
      <c r="H731" s="60"/>
      <c r="I731" s="66"/>
      <c r="J731" s="67"/>
      <c r="K731" s="37"/>
      <c r="L731" s="66"/>
      <c r="M731" s="37"/>
      <c r="N731" s="37"/>
      <c r="P731" s="21"/>
    </row>
    <row r="732" ht="12.75" customHeight="1">
      <c r="A732" s="21"/>
      <c r="B732" s="21"/>
      <c r="C732" s="21"/>
      <c r="D732" s="60"/>
      <c r="E732" s="58"/>
      <c r="F732" s="58"/>
      <c r="G732" s="60"/>
      <c r="H732" s="60"/>
      <c r="I732" s="66"/>
      <c r="J732" s="67"/>
      <c r="K732" s="37"/>
      <c r="L732" s="66"/>
      <c r="M732" s="37"/>
      <c r="N732" s="37"/>
      <c r="P732" s="21"/>
    </row>
    <row r="733" ht="12.75" customHeight="1">
      <c r="A733" s="21"/>
      <c r="B733" s="21"/>
      <c r="C733" s="21"/>
      <c r="D733" s="60"/>
      <c r="E733" s="58"/>
      <c r="F733" s="58"/>
      <c r="G733" s="60"/>
      <c r="H733" s="60"/>
      <c r="I733" s="66"/>
      <c r="J733" s="67"/>
      <c r="K733" s="37"/>
      <c r="L733" s="66"/>
      <c r="M733" s="37"/>
      <c r="N733" s="37"/>
      <c r="P733" s="21"/>
    </row>
    <row r="734" ht="12.75" customHeight="1">
      <c r="A734" s="21"/>
      <c r="B734" s="21"/>
      <c r="C734" s="21"/>
      <c r="D734" s="60"/>
      <c r="E734" s="58"/>
      <c r="F734" s="58"/>
      <c r="G734" s="60"/>
      <c r="H734" s="60"/>
      <c r="I734" s="66"/>
      <c r="J734" s="67"/>
      <c r="K734" s="37"/>
      <c r="L734" s="66"/>
      <c r="M734" s="37"/>
      <c r="N734" s="37"/>
      <c r="P734" s="21"/>
    </row>
    <row r="735" ht="12.75" customHeight="1">
      <c r="A735" s="21"/>
      <c r="B735" s="21"/>
      <c r="C735" s="21"/>
      <c r="D735" s="60"/>
      <c r="E735" s="58"/>
      <c r="F735" s="58"/>
      <c r="G735" s="60"/>
      <c r="H735" s="60"/>
      <c r="I735" s="66"/>
      <c r="J735" s="67"/>
      <c r="K735" s="37"/>
      <c r="L735" s="66"/>
      <c r="M735" s="37"/>
      <c r="N735" s="37"/>
      <c r="P735" s="21"/>
    </row>
    <row r="736" ht="12.75" customHeight="1">
      <c r="A736" s="21"/>
      <c r="B736" s="21"/>
      <c r="C736" s="21"/>
      <c r="D736" s="60"/>
      <c r="E736" s="58"/>
      <c r="F736" s="58"/>
      <c r="G736" s="60"/>
      <c r="H736" s="60"/>
      <c r="I736" s="66"/>
      <c r="J736" s="67"/>
      <c r="K736" s="37"/>
      <c r="L736" s="66"/>
      <c r="M736" s="37"/>
      <c r="N736" s="37"/>
      <c r="P736" s="21"/>
    </row>
    <row r="737" ht="12.75" customHeight="1">
      <c r="A737" s="21"/>
      <c r="B737" s="21"/>
      <c r="C737" s="21"/>
      <c r="D737" s="60"/>
      <c r="E737" s="58"/>
      <c r="F737" s="58"/>
      <c r="G737" s="60"/>
      <c r="H737" s="60"/>
      <c r="I737" s="66"/>
      <c r="J737" s="67"/>
      <c r="K737" s="37"/>
      <c r="L737" s="66"/>
      <c r="M737" s="37"/>
      <c r="N737" s="37"/>
      <c r="P737" s="21"/>
    </row>
    <row r="738" ht="12.75" customHeight="1">
      <c r="A738" s="21"/>
      <c r="B738" s="21"/>
      <c r="C738" s="21"/>
      <c r="D738" s="60"/>
      <c r="E738" s="58"/>
      <c r="F738" s="58"/>
      <c r="G738" s="60"/>
      <c r="H738" s="60"/>
      <c r="I738" s="66"/>
      <c r="J738" s="67"/>
      <c r="K738" s="37"/>
      <c r="L738" s="66"/>
      <c r="M738" s="37"/>
      <c r="N738" s="37"/>
      <c r="P738" s="21"/>
    </row>
    <row r="739" ht="12.75" customHeight="1">
      <c r="A739" s="21"/>
      <c r="B739" s="21"/>
      <c r="C739" s="21"/>
      <c r="D739" s="60"/>
      <c r="E739" s="58"/>
      <c r="F739" s="58"/>
      <c r="G739" s="60"/>
      <c r="H739" s="60"/>
      <c r="I739" s="66"/>
      <c r="J739" s="67"/>
      <c r="K739" s="37"/>
      <c r="L739" s="66"/>
      <c r="M739" s="37"/>
      <c r="N739" s="37"/>
      <c r="P739" s="21"/>
    </row>
    <row r="740" ht="12.75" customHeight="1">
      <c r="A740" s="21"/>
      <c r="B740" s="21"/>
      <c r="C740" s="21"/>
      <c r="D740" s="60"/>
      <c r="E740" s="58"/>
      <c r="F740" s="58"/>
      <c r="G740" s="60"/>
      <c r="H740" s="60"/>
      <c r="I740" s="66"/>
      <c r="J740" s="67"/>
      <c r="K740" s="37"/>
      <c r="L740" s="66"/>
      <c r="M740" s="37"/>
      <c r="N740" s="37"/>
      <c r="P740" s="21"/>
    </row>
    <row r="741" ht="12.75" customHeight="1">
      <c r="A741" s="21"/>
      <c r="B741" s="21"/>
      <c r="C741" s="21"/>
      <c r="D741" s="60"/>
      <c r="E741" s="58"/>
      <c r="F741" s="58"/>
      <c r="G741" s="60"/>
      <c r="H741" s="60"/>
      <c r="I741" s="66"/>
      <c r="J741" s="67"/>
      <c r="K741" s="37"/>
      <c r="L741" s="66"/>
      <c r="M741" s="37"/>
      <c r="N741" s="37"/>
      <c r="P741" s="21"/>
    </row>
    <row r="742" ht="12.75" customHeight="1">
      <c r="A742" s="21"/>
      <c r="B742" s="21"/>
      <c r="C742" s="21"/>
      <c r="D742" s="60"/>
      <c r="E742" s="58"/>
      <c r="F742" s="58"/>
      <c r="G742" s="60"/>
      <c r="H742" s="60"/>
      <c r="I742" s="66"/>
      <c r="J742" s="67"/>
      <c r="K742" s="37"/>
      <c r="L742" s="66"/>
      <c r="M742" s="37"/>
      <c r="N742" s="37"/>
      <c r="P742" s="21"/>
    </row>
    <row r="743" ht="12.75" customHeight="1">
      <c r="A743" s="21"/>
      <c r="B743" s="21"/>
      <c r="C743" s="21"/>
      <c r="D743" s="60"/>
      <c r="E743" s="58"/>
      <c r="F743" s="58"/>
      <c r="G743" s="60"/>
      <c r="H743" s="60"/>
      <c r="I743" s="66"/>
      <c r="J743" s="67"/>
      <c r="K743" s="37"/>
      <c r="L743" s="66"/>
      <c r="M743" s="37"/>
      <c r="N743" s="37"/>
      <c r="P743" s="21"/>
    </row>
    <row r="744" ht="12.75" customHeight="1">
      <c r="A744" s="21"/>
      <c r="B744" s="21"/>
      <c r="C744" s="21"/>
      <c r="D744" s="60"/>
      <c r="E744" s="58"/>
      <c r="F744" s="58"/>
      <c r="G744" s="60"/>
      <c r="H744" s="60"/>
      <c r="I744" s="66"/>
      <c r="J744" s="67"/>
      <c r="K744" s="37"/>
      <c r="L744" s="66"/>
      <c r="M744" s="37"/>
      <c r="N744" s="37"/>
      <c r="P744" s="21"/>
    </row>
    <row r="745" ht="12.75" customHeight="1">
      <c r="A745" s="21"/>
      <c r="B745" s="21"/>
      <c r="C745" s="21"/>
      <c r="D745" s="60"/>
      <c r="E745" s="58"/>
      <c r="F745" s="58"/>
      <c r="G745" s="60"/>
      <c r="H745" s="60"/>
      <c r="I745" s="66"/>
      <c r="J745" s="67"/>
      <c r="K745" s="37"/>
      <c r="L745" s="66"/>
      <c r="M745" s="37"/>
      <c r="N745" s="37"/>
      <c r="P745" s="21"/>
    </row>
    <row r="746" ht="12.75" customHeight="1">
      <c r="A746" s="21"/>
      <c r="B746" s="21"/>
      <c r="C746" s="21"/>
      <c r="D746" s="60"/>
      <c r="E746" s="58"/>
      <c r="F746" s="58"/>
      <c r="G746" s="60"/>
      <c r="H746" s="60"/>
      <c r="I746" s="66"/>
      <c r="J746" s="67"/>
      <c r="K746" s="37"/>
      <c r="L746" s="66"/>
      <c r="M746" s="37"/>
      <c r="N746" s="37"/>
      <c r="P746" s="21"/>
    </row>
    <row r="747" ht="12.75" customHeight="1">
      <c r="A747" s="21"/>
      <c r="B747" s="21"/>
      <c r="C747" s="21"/>
      <c r="D747" s="60"/>
      <c r="E747" s="58"/>
      <c r="F747" s="58"/>
      <c r="G747" s="60"/>
      <c r="H747" s="60"/>
      <c r="I747" s="66"/>
      <c r="J747" s="67"/>
      <c r="K747" s="37"/>
      <c r="L747" s="66"/>
      <c r="M747" s="37"/>
      <c r="N747" s="37"/>
      <c r="P747" s="21"/>
    </row>
    <row r="748" ht="12.75" customHeight="1">
      <c r="A748" s="21"/>
      <c r="B748" s="21"/>
      <c r="C748" s="21"/>
      <c r="D748" s="60"/>
      <c r="E748" s="58"/>
      <c r="F748" s="58"/>
      <c r="G748" s="60"/>
      <c r="H748" s="60"/>
      <c r="I748" s="66"/>
      <c r="J748" s="67"/>
      <c r="K748" s="37"/>
      <c r="L748" s="66"/>
      <c r="M748" s="37"/>
      <c r="N748" s="37"/>
      <c r="P748" s="21"/>
    </row>
    <row r="749" ht="12.75" customHeight="1">
      <c r="A749" s="21"/>
      <c r="B749" s="21"/>
      <c r="C749" s="21"/>
      <c r="D749" s="60"/>
      <c r="E749" s="58"/>
      <c r="F749" s="58"/>
      <c r="G749" s="60"/>
      <c r="H749" s="60"/>
      <c r="I749" s="66"/>
      <c r="J749" s="67"/>
      <c r="K749" s="37"/>
      <c r="L749" s="66"/>
      <c r="M749" s="37"/>
      <c r="N749" s="37"/>
      <c r="P749" s="21"/>
    </row>
    <row r="750" ht="12.75" customHeight="1">
      <c r="A750" s="21"/>
      <c r="B750" s="21"/>
      <c r="C750" s="21"/>
      <c r="D750" s="60"/>
      <c r="E750" s="58"/>
      <c r="F750" s="58"/>
      <c r="G750" s="60"/>
      <c r="H750" s="60"/>
      <c r="I750" s="66"/>
      <c r="J750" s="67"/>
      <c r="K750" s="37"/>
      <c r="L750" s="66"/>
      <c r="M750" s="37"/>
      <c r="N750" s="37"/>
      <c r="P750" s="21"/>
    </row>
    <row r="751" ht="12.75" customHeight="1">
      <c r="A751" s="21"/>
      <c r="B751" s="21"/>
      <c r="C751" s="21"/>
      <c r="D751" s="60"/>
      <c r="E751" s="58"/>
      <c r="F751" s="58"/>
      <c r="G751" s="60"/>
      <c r="H751" s="60"/>
      <c r="I751" s="66"/>
      <c r="J751" s="67"/>
      <c r="K751" s="37"/>
      <c r="L751" s="66"/>
      <c r="M751" s="37"/>
      <c r="N751" s="37"/>
      <c r="P751" s="21"/>
    </row>
    <row r="752" ht="12.75" customHeight="1">
      <c r="A752" s="21"/>
      <c r="B752" s="21"/>
      <c r="C752" s="21"/>
      <c r="D752" s="60"/>
      <c r="E752" s="58"/>
      <c r="F752" s="58"/>
      <c r="G752" s="60"/>
      <c r="H752" s="60"/>
      <c r="I752" s="66"/>
      <c r="J752" s="67"/>
      <c r="K752" s="37"/>
      <c r="L752" s="66"/>
      <c r="M752" s="37"/>
      <c r="N752" s="37"/>
      <c r="P752" s="21"/>
    </row>
    <row r="753" ht="12.75" customHeight="1">
      <c r="A753" s="21"/>
      <c r="B753" s="21"/>
      <c r="C753" s="21"/>
      <c r="D753" s="60"/>
      <c r="E753" s="58"/>
      <c r="F753" s="58"/>
      <c r="G753" s="60"/>
      <c r="H753" s="60"/>
      <c r="I753" s="66"/>
      <c r="J753" s="67"/>
      <c r="K753" s="37"/>
      <c r="L753" s="66"/>
      <c r="M753" s="37"/>
      <c r="N753" s="37"/>
      <c r="P753" s="21"/>
    </row>
    <row r="754" ht="12.75" customHeight="1">
      <c r="A754" s="21"/>
      <c r="B754" s="21"/>
      <c r="C754" s="21"/>
      <c r="D754" s="60"/>
      <c r="E754" s="58"/>
      <c r="F754" s="58"/>
      <c r="G754" s="60"/>
      <c r="H754" s="60"/>
      <c r="I754" s="66"/>
      <c r="J754" s="67"/>
      <c r="K754" s="37"/>
      <c r="L754" s="66"/>
      <c r="M754" s="37"/>
      <c r="N754" s="37"/>
      <c r="P754" s="21"/>
    </row>
    <row r="755" ht="12.75" customHeight="1">
      <c r="A755" s="21"/>
      <c r="B755" s="21"/>
      <c r="C755" s="21"/>
      <c r="D755" s="60"/>
      <c r="E755" s="58"/>
      <c r="F755" s="58"/>
      <c r="G755" s="60"/>
      <c r="H755" s="60"/>
      <c r="I755" s="66"/>
      <c r="J755" s="67"/>
      <c r="K755" s="37"/>
      <c r="L755" s="66"/>
      <c r="M755" s="37"/>
      <c r="N755" s="37"/>
      <c r="P755" s="21"/>
    </row>
    <row r="756" ht="12.75" customHeight="1">
      <c r="A756" s="21"/>
      <c r="B756" s="21"/>
      <c r="C756" s="21"/>
      <c r="D756" s="60"/>
      <c r="E756" s="58"/>
      <c r="F756" s="58"/>
      <c r="G756" s="60"/>
      <c r="H756" s="60"/>
      <c r="I756" s="66"/>
      <c r="J756" s="67"/>
      <c r="K756" s="37"/>
      <c r="L756" s="66"/>
      <c r="M756" s="37"/>
      <c r="N756" s="37"/>
      <c r="P756" s="21"/>
    </row>
    <row r="757" ht="12.75" customHeight="1">
      <c r="A757" s="21"/>
      <c r="B757" s="21"/>
      <c r="C757" s="21"/>
      <c r="D757" s="60"/>
      <c r="E757" s="58"/>
      <c r="F757" s="58"/>
      <c r="G757" s="60"/>
      <c r="H757" s="60"/>
      <c r="I757" s="66"/>
      <c r="J757" s="67"/>
      <c r="K757" s="37"/>
      <c r="L757" s="66"/>
      <c r="M757" s="37"/>
      <c r="N757" s="37"/>
      <c r="P757" s="21"/>
    </row>
    <row r="758" ht="12.75" customHeight="1">
      <c r="A758" s="21"/>
      <c r="B758" s="21"/>
      <c r="C758" s="21"/>
      <c r="D758" s="60"/>
      <c r="E758" s="58"/>
      <c r="F758" s="58"/>
      <c r="G758" s="60"/>
      <c r="H758" s="60"/>
      <c r="I758" s="66"/>
      <c r="J758" s="67"/>
      <c r="K758" s="37"/>
      <c r="L758" s="66"/>
      <c r="M758" s="37"/>
      <c r="N758" s="37"/>
      <c r="P758" s="21"/>
    </row>
    <row r="759" ht="12.75" customHeight="1">
      <c r="A759" s="21"/>
      <c r="B759" s="21"/>
      <c r="C759" s="21"/>
      <c r="D759" s="60"/>
      <c r="E759" s="58"/>
      <c r="F759" s="58"/>
      <c r="G759" s="60"/>
      <c r="H759" s="60"/>
      <c r="I759" s="66"/>
      <c r="J759" s="67"/>
      <c r="K759" s="37"/>
      <c r="L759" s="66"/>
      <c r="M759" s="37"/>
      <c r="N759" s="37"/>
      <c r="P759" s="21"/>
    </row>
    <row r="760" ht="12.75" customHeight="1">
      <c r="A760" s="21"/>
      <c r="B760" s="21"/>
      <c r="C760" s="21"/>
      <c r="D760" s="60"/>
      <c r="E760" s="58"/>
      <c r="F760" s="58"/>
      <c r="G760" s="60"/>
      <c r="H760" s="60"/>
      <c r="I760" s="66"/>
      <c r="J760" s="67"/>
      <c r="K760" s="37"/>
      <c r="L760" s="66"/>
      <c r="M760" s="37"/>
      <c r="N760" s="37"/>
      <c r="P760" s="21"/>
    </row>
    <row r="761" ht="12.75" customHeight="1">
      <c r="A761" s="21"/>
      <c r="B761" s="21"/>
      <c r="C761" s="21"/>
      <c r="D761" s="60"/>
      <c r="E761" s="58"/>
      <c r="F761" s="58"/>
      <c r="G761" s="60"/>
      <c r="H761" s="60"/>
      <c r="I761" s="66"/>
      <c r="J761" s="67"/>
      <c r="K761" s="37"/>
      <c r="L761" s="66"/>
      <c r="M761" s="37"/>
      <c r="N761" s="37"/>
      <c r="P761" s="21"/>
    </row>
    <row r="762" ht="12.75" customHeight="1">
      <c r="A762" s="21"/>
      <c r="B762" s="21"/>
      <c r="C762" s="21"/>
      <c r="D762" s="60"/>
      <c r="E762" s="58"/>
      <c r="F762" s="58"/>
      <c r="G762" s="60"/>
      <c r="H762" s="60"/>
      <c r="I762" s="66"/>
      <c r="J762" s="67"/>
      <c r="K762" s="37"/>
      <c r="L762" s="66"/>
      <c r="M762" s="37"/>
      <c r="N762" s="37"/>
      <c r="P762" s="21"/>
    </row>
    <row r="763" ht="12.75" customHeight="1">
      <c r="A763" s="21"/>
      <c r="B763" s="21"/>
      <c r="C763" s="21"/>
      <c r="D763" s="60"/>
      <c r="E763" s="58"/>
      <c r="F763" s="58"/>
      <c r="G763" s="60"/>
      <c r="H763" s="60"/>
      <c r="I763" s="66"/>
      <c r="J763" s="67"/>
      <c r="K763" s="37"/>
      <c r="L763" s="66"/>
      <c r="M763" s="37"/>
      <c r="N763" s="37"/>
      <c r="P763" s="21"/>
    </row>
    <row r="764" ht="12.75" customHeight="1">
      <c r="A764" s="21"/>
      <c r="B764" s="21"/>
      <c r="C764" s="21"/>
      <c r="D764" s="60"/>
      <c r="E764" s="58"/>
      <c r="F764" s="58"/>
      <c r="G764" s="60"/>
      <c r="H764" s="60"/>
      <c r="I764" s="66"/>
      <c r="J764" s="67"/>
      <c r="K764" s="37"/>
      <c r="L764" s="66"/>
      <c r="M764" s="37"/>
      <c r="N764" s="37"/>
      <c r="P764" s="21"/>
    </row>
    <row r="765" ht="12.75" customHeight="1">
      <c r="A765" s="21"/>
      <c r="B765" s="21"/>
      <c r="C765" s="21"/>
      <c r="D765" s="60"/>
      <c r="E765" s="58"/>
      <c r="F765" s="58"/>
      <c r="G765" s="60"/>
      <c r="H765" s="60"/>
      <c r="I765" s="66"/>
      <c r="J765" s="67"/>
      <c r="K765" s="37"/>
      <c r="L765" s="66"/>
      <c r="M765" s="37"/>
      <c r="N765" s="37"/>
      <c r="P765" s="21"/>
    </row>
    <row r="766" ht="12.75" customHeight="1">
      <c r="A766" s="21"/>
      <c r="B766" s="21"/>
      <c r="C766" s="21"/>
      <c r="D766" s="60"/>
      <c r="E766" s="58"/>
      <c r="F766" s="58"/>
      <c r="G766" s="60"/>
      <c r="H766" s="60"/>
      <c r="I766" s="66"/>
      <c r="J766" s="67"/>
      <c r="K766" s="37"/>
      <c r="L766" s="66"/>
      <c r="M766" s="37"/>
      <c r="N766" s="37"/>
      <c r="P766" s="21"/>
    </row>
    <row r="767" ht="12.75" customHeight="1">
      <c r="A767" s="21"/>
      <c r="B767" s="21"/>
      <c r="C767" s="21"/>
      <c r="D767" s="60"/>
      <c r="E767" s="58"/>
      <c r="F767" s="58"/>
      <c r="G767" s="60"/>
      <c r="H767" s="60"/>
      <c r="I767" s="66"/>
      <c r="J767" s="67"/>
      <c r="K767" s="37"/>
      <c r="L767" s="66"/>
      <c r="M767" s="37"/>
      <c r="N767" s="37"/>
      <c r="P767" s="21"/>
    </row>
    <row r="768" ht="12.75" customHeight="1">
      <c r="A768" s="21"/>
      <c r="B768" s="21"/>
      <c r="C768" s="21"/>
      <c r="D768" s="60"/>
      <c r="E768" s="58"/>
      <c r="F768" s="58"/>
      <c r="G768" s="60"/>
      <c r="H768" s="60"/>
      <c r="I768" s="66"/>
      <c r="J768" s="67"/>
      <c r="K768" s="37"/>
      <c r="L768" s="66"/>
      <c r="M768" s="37"/>
      <c r="N768" s="37"/>
      <c r="P768" s="21"/>
    </row>
    <row r="769" ht="12.75" customHeight="1">
      <c r="A769" s="21"/>
      <c r="B769" s="21"/>
      <c r="C769" s="21"/>
      <c r="D769" s="60"/>
      <c r="E769" s="58"/>
      <c r="F769" s="58"/>
      <c r="G769" s="60"/>
      <c r="H769" s="60"/>
      <c r="I769" s="66"/>
      <c r="J769" s="67"/>
      <c r="K769" s="37"/>
      <c r="L769" s="66"/>
      <c r="M769" s="37"/>
      <c r="N769" s="37"/>
      <c r="P769" s="21"/>
    </row>
    <row r="770" ht="12.75" customHeight="1">
      <c r="A770" s="21"/>
      <c r="B770" s="21"/>
      <c r="C770" s="21"/>
      <c r="D770" s="60"/>
      <c r="E770" s="58"/>
      <c r="F770" s="58"/>
      <c r="G770" s="60"/>
      <c r="H770" s="60"/>
      <c r="I770" s="66"/>
      <c r="J770" s="67"/>
      <c r="K770" s="37"/>
      <c r="L770" s="66"/>
      <c r="M770" s="37"/>
      <c r="N770" s="37"/>
      <c r="P770" s="21"/>
    </row>
    <row r="771" ht="12.75" customHeight="1">
      <c r="A771" s="21"/>
      <c r="B771" s="21"/>
      <c r="C771" s="21"/>
      <c r="D771" s="60"/>
      <c r="E771" s="58"/>
      <c r="F771" s="58"/>
      <c r="G771" s="60"/>
      <c r="H771" s="60"/>
      <c r="I771" s="66"/>
      <c r="J771" s="67"/>
      <c r="K771" s="37"/>
      <c r="L771" s="66"/>
      <c r="M771" s="37"/>
      <c r="N771" s="37"/>
      <c r="P771" s="21"/>
    </row>
    <row r="772" ht="12.75" customHeight="1">
      <c r="A772" s="21"/>
      <c r="B772" s="21"/>
      <c r="C772" s="21"/>
      <c r="D772" s="60"/>
      <c r="E772" s="58"/>
      <c r="F772" s="58"/>
      <c r="G772" s="60"/>
      <c r="H772" s="60"/>
      <c r="I772" s="66"/>
      <c r="J772" s="67"/>
      <c r="K772" s="37"/>
      <c r="L772" s="66"/>
      <c r="M772" s="37"/>
      <c r="N772" s="37"/>
      <c r="P772" s="21"/>
    </row>
    <row r="773" ht="12.75" customHeight="1">
      <c r="A773" s="21"/>
      <c r="B773" s="21"/>
      <c r="C773" s="21"/>
      <c r="D773" s="60"/>
      <c r="E773" s="58"/>
      <c r="F773" s="58"/>
      <c r="G773" s="60"/>
      <c r="H773" s="60"/>
      <c r="I773" s="66"/>
      <c r="J773" s="67"/>
      <c r="K773" s="37"/>
      <c r="L773" s="66"/>
      <c r="M773" s="37"/>
      <c r="N773" s="37"/>
      <c r="P773" s="21"/>
    </row>
    <row r="774" ht="12.75" customHeight="1">
      <c r="A774" s="21"/>
      <c r="B774" s="21"/>
      <c r="C774" s="21"/>
      <c r="D774" s="60"/>
      <c r="E774" s="58"/>
      <c r="F774" s="58"/>
      <c r="G774" s="60"/>
      <c r="H774" s="60"/>
      <c r="I774" s="66"/>
      <c r="J774" s="67"/>
      <c r="K774" s="37"/>
      <c r="L774" s="66"/>
      <c r="M774" s="37"/>
      <c r="N774" s="37"/>
      <c r="P774" s="21"/>
    </row>
    <row r="775" ht="12.75" customHeight="1">
      <c r="A775" s="21"/>
      <c r="B775" s="21"/>
      <c r="C775" s="21"/>
      <c r="D775" s="60"/>
      <c r="E775" s="58"/>
      <c r="F775" s="58"/>
      <c r="G775" s="60"/>
      <c r="H775" s="60"/>
      <c r="I775" s="66"/>
      <c r="J775" s="67"/>
      <c r="K775" s="37"/>
      <c r="L775" s="66"/>
      <c r="M775" s="37"/>
      <c r="N775" s="37"/>
      <c r="P775" s="21"/>
    </row>
    <row r="776" ht="12.75" customHeight="1">
      <c r="A776" s="21"/>
      <c r="B776" s="21"/>
      <c r="C776" s="21"/>
      <c r="D776" s="60"/>
      <c r="E776" s="58"/>
      <c r="F776" s="58"/>
      <c r="G776" s="60"/>
      <c r="H776" s="60"/>
      <c r="I776" s="66"/>
      <c r="J776" s="67"/>
      <c r="K776" s="37"/>
      <c r="L776" s="66"/>
      <c r="M776" s="37"/>
      <c r="N776" s="37"/>
      <c r="P776" s="21"/>
    </row>
    <row r="777" ht="12.75" customHeight="1">
      <c r="A777" s="21"/>
      <c r="B777" s="21"/>
      <c r="C777" s="21"/>
      <c r="D777" s="60"/>
      <c r="E777" s="58"/>
      <c r="F777" s="58"/>
      <c r="G777" s="60"/>
      <c r="H777" s="60"/>
      <c r="I777" s="66"/>
      <c r="J777" s="67"/>
      <c r="K777" s="37"/>
      <c r="L777" s="66"/>
      <c r="M777" s="37"/>
      <c r="N777" s="37"/>
      <c r="P777" s="21"/>
    </row>
    <row r="778" ht="12.75" customHeight="1">
      <c r="A778" s="21"/>
      <c r="B778" s="21"/>
      <c r="C778" s="21"/>
      <c r="D778" s="60"/>
      <c r="E778" s="58"/>
      <c r="F778" s="58"/>
      <c r="G778" s="60"/>
      <c r="H778" s="60"/>
      <c r="I778" s="66"/>
      <c r="J778" s="67"/>
      <c r="K778" s="37"/>
      <c r="L778" s="66"/>
      <c r="M778" s="37"/>
      <c r="N778" s="37"/>
      <c r="P778" s="21"/>
    </row>
    <row r="779" ht="12.75" customHeight="1">
      <c r="A779" s="21"/>
      <c r="B779" s="21"/>
      <c r="C779" s="21"/>
      <c r="D779" s="60"/>
      <c r="E779" s="58"/>
      <c r="F779" s="58"/>
      <c r="G779" s="60"/>
      <c r="H779" s="60"/>
      <c r="I779" s="66"/>
      <c r="J779" s="67"/>
      <c r="K779" s="37"/>
      <c r="L779" s="66"/>
      <c r="M779" s="37"/>
      <c r="N779" s="37"/>
      <c r="P779" s="21"/>
    </row>
    <row r="780" ht="12.75" customHeight="1">
      <c r="A780" s="21"/>
      <c r="B780" s="21"/>
      <c r="C780" s="21"/>
      <c r="D780" s="60"/>
      <c r="E780" s="58"/>
      <c r="F780" s="58"/>
      <c r="G780" s="60"/>
      <c r="H780" s="60"/>
      <c r="I780" s="66"/>
      <c r="J780" s="67"/>
      <c r="K780" s="37"/>
      <c r="L780" s="66"/>
      <c r="M780" s="37"/>
      <c r="N780" s="37"/>
      <c r="P780" s="21"/>
    </row>
    <row r="781" ht="12.75" customHeight="1">
      <c r="A781" s="21"/>
      <c r="B781" s="21"/>
      <c r="C781" s="21"/>
      <c r="D781" s="60"/>
      <c r="E781" s="58"/>
      <c r="F781" s="58"/>
      <c r="G781" s="60"/>
      <c r="H781" s="60"/>
      <c r="I781" s="66"/>
      <c r="J781" s="67"/>
      <c r="K781" s="37"/>
      <c r="L781" s="66"/>
      <c r="M781" s="37"/>
      <c r="N781" s="37"/>
      <c r="P781" s="21"/>
    </row>
    <row r="782" ht="12.75" customHeight="1">
      <c r="A782" s="21"/>
      <c r="B782" s="21"/>
      <c r="C782" s="21"/>
      <c r="D782" s="60"/>
      <c r="E782" s="58"/>
      <c r="F782" s="58"/>
      <c r="G782" s="60"/>
      <c r="H782" s="60"/>
      <c r="I782" s="66"/>
      <c r="J782" s="67"/>
      <c r="K782" s="37"/>
      <c r="L782" s="66"/>
      <c r="M782" s="37"/>
      <c r="N782" s="37"/>
      <c r="P782" s="21"/>
    </row>
    <row r="783" ht="12.75" customHeight="1">
      <c r="A783" s="21"/>
      <c r="B783" s="21"/>
      <c r="C783" s="21"/>
      <c r="D783" s="60"/>
      <c r="E783" s="58"/>
      <c r="F783" s="58"/>
      <c r="G783" s="60"/>
      <c r="H783" s="60"/>
      <c r="I783" s="66"/>
      <c r="J783" s="67"/>
      <c r="K783" s="37"/>
      <c r="L783" s="66"/>
      <c r="M783" s="37"/>
      <c r="N783" s="37"/>
      <c r="P783" s="21"/>
    </row>
    <row r="784" ht="12.75" customHeight="1">
      <c r="A784" s="21"/>
      <c r="B784" s="21"/>
      <c r="C784" s="21"/>
      <c r="D784" s="60"/>
      <c r="E784" s="58"/>
      <c r="F784" s="58"/>
      <c r="G784" s="60"/>
      <c r="H784" s="60"/>
      <c r="I784" s="66"/>
      <c r="J784" s="67"/>
      <c r="K784" s="37"/>
      <c r="L784" s="66"/>
      <c r="M784" s="37"/>
      <c r="N784" s="37"/>
      <c r="P784" s="21"/>
    </row>
    <row r="785" ht="12.75" customHeight="1">
      <c r="A785" s="21"/>
      <c r="B785" s="21"/>
      <c r="C785" s="21"/>
      <c r="D785" s="60"/>
      <c r="E785" s="58"/>
      <c r="F785" s="58"/>
      <c r="G785" s="60"/>
      <c r="H785" s="60"/>
      <c r="I785" s="66"/>
      <c r="J785" s="67"/>
      <c r="K785" s="37"/>
      <c r="L785" s="66"/>
      <c r="M785" s="37"/>
      <c r="N785" s="37"/>
      <c r="P785" s="21"/>
    </row>
    <row r="786" ht="12.75" customHeight="1">
      <c r="A786" s="21"/>
      <c r="B786" s="21"/>
      <c r="C786" s="21"/>
      <c r="D786" s="60"/>
      <c r="E786" s="58"/>
      <c r="F786" s="58"/>
      <c r="G786" s="60"/>
      <c r="H786" s="60"/>
      <c r="I786" s="66"/>
      <c r="J786" s="67"/>
      <c r="K786" s="37"/>
      <c r="L786" s="66"/>
      <c r="M786" s="37"/>
      <c r="N786" s="37"/>
      <c r="P786" s="21"/>
    </row>
    <row r="787" ht="12.75" customHeight="1">
      <c r="A787" s="21"/>
      <c r="B787" s="21"/>
      <c r="C787" s="21"/>
      <c r="D787" s="60"/>
      <c r="E787" s="58"/>
      <c r="F787" s="58"/>
      <c r="G787" s="60"/>
      <c r="H787" s="60"/>
      <c r="I787" s="66"/>
      <c r="J787" s="67"/>
      <c r="K787" s="37"/>
      <c r="L787" s="66"/>
      <c r="M787" s="37"/>
      <c r="N787" s="37"/>
      <c r="P787" s="21"/>
    </row>
    <row r="788" ht="12.75" customHeight="1">
      <c r="A788" s="21"/>
      <c r="B788" s="21"/>
      <c r="C788" s="21"/>
      <c r="D788" s="60"/>
      <c r="E788" s="58"/>
      <c r="F788" s="58"/>
      <c r="G788" s="60"/>
      <c r="H788" s="60"/>
      <c r="I788" s="66"/>
      <c r="J788" s="67"/>
      <c r="K788" s="37"/>
      <c r="L788" s="66"/>
      <c r="M788" s="37"/>
      <c r="N788" s="37"/>
      <c r="P788" s="21"/>
    </row>
    <row r="789" ht="12.75" customHeight="1">
      <c r="A789" s="21"/>
      <c r="B789" s="21"/>
      <c r="C789" s="21"/>
      <c r="D789" s="60"/>
      <c r="E789" s="58"/>
      <c r="F789" s="58"/>
      <c r="G789" s="60"/>
      <c r="H789" s="60"/>
      <c r="I789" s="66"/>
      <c r="J789" s="67"/>
      <c r="K789" s="37"/>
      <c r="L789" s="66"/>
      <c r="M789" s="37"/>
      <c r="N789" s="37"/>
      <c r="P789" s="21"/>
    </row>
    <row r="790" ht="12.75" customHeight="1">
      <c r="A790" s="21"/>
      <c r="B790" s="21"/>
      <c r="C790" s="21"/>
      <c r="D790" s="60"/>
      <c r="E790" s="58"/>
      <c r="F790" s="58"/>
      <c r="G790" s="60"/>
      <c r="H790" s="60"/>
      <c r="I790" s="66"/>
      <c r="J790" s="67"/>
      <c r="K790" s="37"/>
      <c r="L790" s="66"/>
      <c r="M790" s="37"/>
      <c r="N790" s="37"/>
      <c r="P790" s="21"/>
    </row>
    <row r="791" ht="12.75" customHeight="1">
      <c r="A791" s="21"/>
      <c r="B791" s="21"/>
      <c r="C791" s="21"/>
      <c r="D791" s="60"/>
      <c r="E791" s="58"/>
      <c r="F791" s="58"/>
      <c r="G791" s="60"/>
      <c r="H791" s="60"/>
      <c r="I791" s="66"/>
      <c r="J791" s="67"/>
      <c r="K791" s="37"/>
      <c r="L791" s="66"/>
      <c r="M791" s="37"/>
      <c r="N791" s="37"/>
      <c r="P791" s="21"/>
    </row>
    <row r="792" ht="12.75" customHeight="1">
      <c r="A792" s="21"/>
      <c r="B792" s="21"/>
      <c r="C792" s="21"/>
      <c r="D792" s="60"/>
      <c r="E792" s="58"/>
      <c r="F792" s="58"/>
      <c r="G792" s="60"/>
      <c r="H792" s="60"/>
      <c r="I792" s="66"/>
      <c r="J792" s="67"/>
      <c r="K792" s="37"/>
      <c r="L792" s="66"/>
      <c r="M792" s="37"/>
      <c r="N792" s="37"/>
      <c r="P792" s="21"/>
    </row>
    <row r="793" ht="12.75" customHeight="1">
      <c r="A793" s="21"/>
      <c r="B793" s="21"/>
      <c r="C793" s="21"/>
      <c r="D793" s="60"/>
      <c r="E793" s="58"/>
      <c r="F793" s="58"/>
      <c r="G793" s="60"/>
      <c r="H793" s="60"/>
      <c r="I793" s="66"/>
      <c r="J793" s="67"/>
      <c r="K793" s="37"/>
      <c r="L793" s="66"/>
      <c r="M793" s="37"/>
      <c r="N793" s="37"/>
      <c r="P793" s="21"/>
    </row>
    <row r="794" ht="12.75" customHeight="1">
      <c r="A794" s="21"/>
      <c r="B794" s="21"/>
      <c r="C794" s="21"/>
      <c r="D794" s="60"/>
      <c r="E794" s="58"/>
      <c r="F794" s="58"/>
      <c r="G794" s="60"/>
      <c r="H794" s="60"/>
      <c r="I794" s="66"/>
      <c r="J794" s="67"/>
      <c r="K794" s="37"/>
      <c r="L794" s="66"/>
      <c r="M794" s="37"/>
      <c r="N794" s="37"/>
      <c r="P794" s="21"/>
    </row>
    <row r="795" ht="12.75" customHeight="1">
      <c r="A795" s="21"/>
      <c r="B795" s="21"/>
      <c r="C795" s="21"/>
      <c r="D795" s="60"/>
      <c r="E795" s="58"/>
      <c r="F795" s="58"/>
      <c r="G795" s="60"/>
      <c r="H795" s="60"/>
      <c r="I795" s="66"/>
      <c r="J795" s="67"/>
      <c r="K795" s="37"/>
      <c r="L795" s="66"/>
      <c r="M795" s="37"/>
      <c r="N795" s="37"/>
      <c r="P795" s="21"/>
    </row>
    <row r="796" ht="12.75" customHeight="1">
      <c r="A796" s="21"/>
      <c r="B796" s="21"/>
      <c r="C796" s="21"/>
      <c r="D796" s="60"/>
      <c r="E796" s="58"/>
      <c r="F796" s="58"/>
      <c r="G796" s="60"/>
      <c r="H796" s="60"/>
      <c r="I796" s="66"/>
      <c r="J796" s="67"/>
      <c r="K796" s="37"/>
      <c r="L796" s="66"/>
      <c r="M796" s="37"/>
      <c r="N796" s="37"/>
      <c r="P796" s="21"/>
    </row>
    <row r="797" ht="12.75" customHeight="1">
      <c r="A797" s="21"/>
      <c r="B797" s="21"/>
      <c r="C797" s="21"/>
      <c r="D797" s="60"/>
      <c r="E797" s="58"/>
      <c r="F797" s="58"/>
      <c r="G797" s="60"/>
      <c r="H797" s="60"/>
      <c r="I797" s="66"/>
      <c r="J797" s="67"/>
      <c r="K797" s="37"/>
      <c r="L797" s="66"/>
      <c r="M797" s="37"/>
      <c r="N797" s="37"/>
      <c r="P797" s="21"/>
    </row>
    <row r="798" ht="12.75" customHeight="1">
      <c r="A798" s="21"/>
      <c r="B798" s="21"/>
      <c r="C798" s="21"/>
      <c r="D798" s="60"/>
      <c r="E798" s="58"/>
      <c r="F798" s="58"/>
      <c r="G798" s="60"/>
      <c r="H798" s="60"/>
      <c r="I798" s="66"/>
      <c r="J798" s="67"/>
      <c r="K798" s="37"/>
      <c r="L798" s="66"/>
      <c r="M798" s="37"/>
      <c r="N798" s="37"/>
      <c r="P798" s="21"/>
    </row>
    <row r="799" ht="12.75" customHeight="1">
      <c r="A799" s="21"/>
      <c r="B799" s="21"/>
      <c r="C799" s="21"/>
      <c r="D799" s="60"/>
      <c r="E799" s="58"/>
      <c r="F799" s="58"/>
      <c r="G799" s="60"/>
      <c r="H799" s="60"/>
      <c r="I799" s="66"/>
      <c r="J799" s="67"/>
      <c r="K799" s="37"/>
      <c r="L799" s="66"/>
      <c r="M799" s="37"/>
      <c r="N799" s="37"/>
      <c r="P799" s="21"/>
    </row>
    <row r="800" ht="12.75" customHeight="1">
      <c r="A800" s="21"/>
      <c r="B800" s="21"/>
      <c r="C800" s="21"/>
      <c r="D800" s="60"/>
      <c r="E800" s="58"/>
      <c r="F800" s="58"/>
      <c r="G800" s="60"/>
      <c r="H800" s="60"/>
      <c r="I800" s="66"/>
      <c r="J800" s="67"/>
      <c r="K800" s="37"/>
      <c r="L800" s="66"/>
      <c r="M800" s="37"/>
      <c r="N800" s="37"/>
      <c r="P800" s="21"/>
    </row>
    <row r="801" ht="12.75" customHeight="1">
      <c r="A801" s="21"/>
      <c r="B801" s="21"/>
      <c r="C801" s="21"/>
      <c r="D801" s="60"/>
      <c r="E801" s="58"/>
      <c r="F801" s="58"/>
      <c r="G801" s="60"/>
      <c r="H801" s="60"/>
      <c r="I801" s="66"/>
      <c r="J801" s="67"/>
      <c r="K801" s="37"/>
      <c r="L801" s="66"/>
      <c r="M801" s="37"/>
      <c r="N801" s="37"/>
      <c r="P801" s="21"/>
    </row>
    <row r="802" ht="12.75" customHeight="1">
      <c r="A802" s="21"/>
      <c r="B802" s="21"/>
      <c r="C802" s="21"/>
      <c r="D802" s="60"/>
      <c r="E802" s="58"/>
      <c r="F802" s="58"/>
      <c r="G802" s="60"/>
      <c r="H802" s="60"/>
      <c r="I802" s="66"/>
      <c r="J802" s="67"/>
      <c r="K802" s="37"/>
      <c r="L802" s="66"/>
      <c r="M802" s="37"/>
      <c r="N802" s="37"/>
      <c r="P802" s="21"/>
    </row>
    <row r="803" ht="12.75" customHeight="1">
      <c r="A803" s="21"/>
      <c r="B803" s="21"/>
      <c r="C803" s="21"/>
      <c r="D803" s="60"/>
      <c r="E803" s="58"/>
      <c r="F803" s="58"/>
      <c r="G803" s="60"/>
      <c r="H803" s="60"/>
      <c r="I803" s="66"/>
      <c r="J803" s="67"/>
      <c r="K803" s="37"/>
      <c r="L803" s="66"/>
      <c r="M803" s="37"/>
      <c r="N803" s="37"/>
      <c r="P803" s="21"/>
    </row>
    <row r="804" ht="12.75" customHeight="1">
      <c r="A804" s="21"/>
      <c r="B804" s="21"/>
      <c r="C804" s="21"/>
      <c r="D804" s="60"/>
      <c r="E804" s="58"/>
      <c r="F804" s="58"/>
      <c r="G804" s="60"/>
      <c r="H804" s="60"/>
      <c r="I804" s="66"/>
      <c r="J804" s="67"/>
      <c r="K804" s="37"/>
      <c r="L804" s="66"/>
      <c r="M804" s="37"/>
      <c r="N804" s="37"/>
      <c r="P804" s="21"/>
    </row>
    <row r="805" ht="12.75" customHeight="1">
      <c r="A805" s="21"/>
      <c r="B805" s="21"/>
      <c r="C805" s="21"/>
      <c r="D805" s="60"/>
      <c r="E805" s="58"/>
      <c r="F805" s="58"/>
      <c r="G805" s="60"/>
      <c r="H805" s="60"/>
      <c r="I805" s="66"/>
      <c r="J805" s="67"/>
      <c r="K805" s="37"/>
      <c r="L805" s="66"/>
      <c r="M805" s="37"/>
      <c r="N805" s="37"/>
      <c r="P805" s="21"/>
    </row>
    <row r="806" ht="12.75" customHeight="1">
      <c r="A806" s="21"/>
      <c r="B806" s="21"/>
      <c r="C806" s="21"/>
      <c r="D806" s="60"/>
      <c r="E806" s="58"/>
      <c r="F806" s="58"/>
      <c r="G806" s="60"/>
      <c r="H806" s="60"/>
      <c r="I806" s="66"/>
      <c r="J806" s="67"/>
      <c r="K806" s="37"/>
      <c r="L806" s="66"/>
      <c r="M806" s="37"/>
      <c r="N806" s="37"/>
      <c r="P806" s="21"/>
    </row>
    <row r="807" ht="12.75" customHeight="1">
      <c r="A807" s="21"/>
      <c r="B807" s="21"/>
      <c r="C807" s="21"/>
      <c r="D807" s="60"/>
      <c r="E807" s="58"/>
      <c r="F807" s="58"/>
      <c r="G807" s="60"/>
      <c r="H807" s="60"/>
      <c r="I807" s="66"/>
      <c r="J807" s="67"/>
      <c r="K807" s="37"/>
      <c r="L807" s="66"/>
      <c r="M807" s="37"/>
      <c r="N807" s="37"/>
      <c r="P807" s="21"/>
    </row>
    <row r="808" ht="12.75" customHeight="1">
      <c r="A808" s="21"/>
      <c r="B808" s="21"/>
      <c r="C808" s="21"/>
      <c r="D808" s="60"/>
      <c r="E808" s="58"/>
      <c r="F808" s="58"/>
      <c r="G808" s="60"/>
      <c r="H808" s="60"/>
      <c r="I808" s="66"/>
      <c r="J808" s="67"/>
      <c r="K808" s="37"/>
      <c r="L808" s="66"/>
      <c r="M808" s="37"/>
      <c r="N808" s="37"/>
      <c r="P808" s="21"/>
    </row>
    <row r="809" ht="12.75" customHeight="1">
      <c r="A809" s="21"/>
      <c r="B809" s="21"/>
      <c r="C809" s="21"/>
      <c r="D809" s="60"/>
      <c r="E809" s="58"/>
      <c r="F809" s="58"/>
      <c r="G809" s="60"/>
      <c r="H809" s="60"/>
      <c r="I809" s="66"/>
      <c r="J809" s="67"/>
      <c r="K809" s="37"/>
      <c r="L809" s="66"/>
      <c r="M809" s="37"/>
      <c r="N809" s="37"/>
      <c r="P809" s="21"/>
    </row>
    <row r="810" ht="12.75" customHeight="1">
      <c r="A810" s="21"/>
      <c r="B810" s="21"/>
      <c r="C810" s="21"/>
      <c r="D810" s="60"/>
      <c r="E810" s="58"/>
      <c r="F810" s="58"/>
      <c r="G810" s="60"/>
      <c r="H810" s="60"/>
      <c r="I810" s="66"/>
      <c r="J810" s="67"/>
      <c r="K810" s="37"/>
      <c r="L810" s="66"/>
      <c r="M810" s="37"/>
      <c r="N810" s="37"/>
      <c r="P810" s="21"/>
    </row>
    <row r="811" ht="12.75" customHeight="1">
      <c r="A811" s="21"/>
      <c r="B811" s="21"/>
      <c r="C811" s="21"/>
      <c r="D811" s="60"/>
      <c r="E811" s="58"/>
      <c r="F811" s="58"/>
      <c r="G811" s="60"/>
      <c r="H811" s="60"/>
      <c r="I811" s="66"/>
      <c r="J811" s="67"/>
      <c r="K811" s="37"/>
      <c r="L811" s="66"/>
      <c r="M811" s="37"/>
      <c r="N811" s="37"/>
      <c r="P811" s="21"/>
    </row>
    <row r="812" ht="12.75" customHeight="1">
      <c r="A812" s="21"/>
      <c r="B812" s="21"/>
      <c r="C812" s="21"/>
      <c r="D812" s="60"/>
      <c r="E812" s="58"/>
      <c r="F812" s="58"/>
      <c r="G812" s="60"/>
      <c r="H812" s="60"/>
      <c r="I812" s="66"/>
      <c r="J812" s="67"/>
      <c r="K812" s="37"/>
      <c r="L812" s="66"/>
      <c r="M812" s="37"/>
      <c r="N812" s="37"/>
      <c r="P812" s="21"/>
    </row>
    <row r="813" ht="12.75" customHeight="1">
      <c r="A813" s="21"/>
      <c r="B813" s="21"/>
      <c r="C813" s="21"/>
      <c r="D813" s="60"/>
      <c r="E813" s="58"/>
      <c r="F813" s="58"/>
      <c r="G813" s="60"/>
      <c r="H813" s="60"/>
      <c r="I813" s="66"/>
      <c r="J813" s="67"/>
      <c r="K813" s="37"/>
      <c r="L813" s="66"/>
      <c r="M813" s="37"/>
      <c r="N813" s="37"/>
      <c r="P813" s="21"/>
    </row>
    <row r="814" ht="12.75" customHeight="1">
      <c r="A814" s="21"/>
      <c r="B814" s="21"/>
      <c r="C814" s="21"/>
      <c r="D814" s="60"/>
      <c r="E814" s="58"/>
      <c r="F814" s="58"/>
      <c r="G814" s="60"/>
      <c r="H814" s="60"/>
      <c r="I814" s="66"/>
      <c r="J814" s="67"/>
      <c r="K814" s="37"/>
      <c r="L814" s="66"/>
      <c r="M814" s="37"/>
      <c r="N814" s="37"/>
      <c r="P814" s="21"/>
    </row>
    <row r="815" ht="12.75" customHeight="1">
      <c r="A815" s="21"/>
      <c r="B815" s="21"/>
      <c r="C815" s="21"/>
      <c r="D815" s="60"/>
      <c r="E815" s="58"/>
      <c r="F815" s="58"/>
      <c r="G815" s="60"/>
      <c r="H815" s="60"/>
      <c r="I815" s="66"/>
      <c r="J815" s="67"/>
      <c r="K815" s="37"/>
      <c r="L815" s="66"/>
      <c r="M815" s="37"/>
      <c r="N815" s="37"/>
      <c r="P815" s="21"/>
    </row>
    <row r="816" ht="12.75" customHeight="1">
      <c r="A816" s="21"/>
      <c r="B816" s="21"/>
      <c r="C816" s="21"/>
      <c r="D816" s="60"/>
      <c r="E816" s="58"/>
      <c r="F816" s="58"/>
      <c r="G816" s="60"/>
      <c r="H816" s="60"/>
      <c r="I816" s="66"/>
      <c r="J816" s="67"/>
      <c r="K816" s="37"/>
      <c r="L816" s="66"/>
      <c r="M816" s="37"/>
      <c r="N816" s="37"/>
      <c r="P816" s="21"/>
    </row>
    <row r="817" ht="12.75" customHeight="1">
      <c r="A817" s="21"/>
      <c r="B817" s="21"/>
      <c r="C817" s="21"/>
      <c r="D817" s="60"/>
      <c r="E817" s="58"/>
      <c r="F817" s="58"/>
      <c r="G817" s="60"/>
      <c r="H817" s="60"/>
      <c r="I817" s="66"/>
      <c r="J817" s="67"/>
      <c r="K817" s="37"/>
      <c r="L817" s="66"/>
      <c r="M817" s="37"/>
      <c r="N817" s="37"/>
      <c r="P817" s="21"/>
    </row>
    <row r="818" ht="12.75" customHeight="1">
      <c r="A818" s="21"/>
      <c r="B818" s="21"/>
      <c r="C818" s="21"/>
      <c r="D818" s="60"/>
      <c r="E818" s="58"/>
      <c r="F818" s="58"/>
      <c r="G818" s="60"/>
      <c r="H818" s="60"/>
      <c r="I818" s="66"/>
      <c r="J818" s="67"/>
      <c r="K818" s="37"/>
      <c r="L818" s="66"/>
      <c r="M818" s="37"/>
      <c r="N818" s="37"/>
      <c r="P818" s="21"/>
    </row>
    <row r="819" ht="12.75" customHeight="1">
      <c r="A819" s="21"/>
      <c r="B819" s="21"/>
      <c r="C819" s="21"/>
      <c r="D819" s="60"/>
      <c r="E819" s="58"/>
      <c r="F819" s="58"/>
      <c r="G819" s="60"/>
      <c r="H819" s="60"/>
      <c r="I819" s="66"/>
      <c r="J819" s="67"/>
      <c r="K819" s="37"/>
      <c r="L819" s="66"/>
      <c r="M819" s="37"/>
      <c r="N819" s="37"/>
      <c r="P819" s="21"/>
    </row>
    <row r="820" ht="12.75" customHeight="1">
      <c r="A820" s="21"/>
      <c r="B820" s="21"/>
      <c r="C820" s="21"/>
      <c r="D820" s="60"/>
      <c r="E820" s="58"/>
      <c r="F820" s="58"/>
      <c r="G820" s="60"/>
      <c r="H820" s="60"/>
      <c r="I820" s="66"/>
      <c r="J820" s="67"/>
      <c r="K820" s="37"/>
      <c r="L820" s="66"/>
      <c r="M820" s="37"/>
      <c r="N820" s="37"/>
      <c r="P820" s="21"/>
    </row>
    <row r="821" ht="12.75" customHeight="1">
      <c r="A821" s="21"/>
      <c r="B821" s="21"/>
      <c r="C821" s="21"/>
      <c r="D821" s="60"/>
      <c r="E821" s="58"/>
      <c r="F821" s="58"/>
      <c r="G821" s="60"/>
      <c r="H821" s="60"/>
      <c r="I821" s="66"/>
      <c r="J821" s="67"/>
      <c r="K821" s="37"/>
      <c r="L821" s="66"/>
      <c r="M821" s="37"/>
      <c r="N821" s="37"/>
      <c r="P821" s="21"/>
    </row>
    <row r="822" ht="12.75" customHeight="1">
      <c r="A822" s="21"/>
      <c r="B822" s="21"/>
      <c r="C822" s="21"/>
      <c r="D822" s="60"/>
      <c r="E822" s="58"/>
      <c r="F822" s="58"/>
      <c r="G822" s="60"/>
      <c r="H822" s="60"/>
      <c r="I822" s="66"/>
      <c r="J822" s="67"/>
      <c r="K822" s="37"/>
      <c r="L822" s="66"/>
      <c r="M822" s="37"/>
      <c r="N822" s="37"/>
      <c r="P822" s="21"/>
    </row>
    <row r="823" ht="12.75" customHeight="1">
      <c r="A823" s="21"/>
      <c r="B823" s="21"/>
      <c r="C823" s="21"/>
      <c r="D823" s="60"/>
      <c r="E823" s="58"/>
      <c r="F823" s="58"/>
      <c r="G823" s="60"/>
      <c r="H823" s="60"/>
      <c r="I823" s="66"/>
      <c r="J823" s="67"/>
      <c r="K823" s="37"/>
      <c r="L823" s="66"/>
      <c r="M823" s="37"/>
      <c r="N823" s="37"/>
      <c r="P823" s="21"/>
    </row>
    <row r="824" ht="12.75" customHeight="1">
      <c r="A824" s="21"/>
      <c r="B824" s="21"/>
      <c r="C824" s="21"/>
      <c r="D824" s="60"/>
      <c r="E824" s="58"/>
      <c r="F824" s="58"/>
      <c r="G824" s="60"/>
      <c r="H824" s="60"/>
      <c r="I824" s="66"/>
      <c r="J824" s="67"/>
      <c r="K824" s="37"/>
      <c r="L824" s="66"/>
      <c r="M824" s="37"/>
      <c r="N824" s="37"/>
      <c r="P824" s="21"/>
    </row>
    <row r="825" ht="12.75" customHeight="1">
      <c r="A825" s="21"/>
      <c r="B825" s="21"/>
      <c r="C825" s="21"/>
      <c r="D825" s="60"/>
      <c r="E825" s="58"/>
      <c r="F825" s="58"/>
      <c r="G825" s="60"/>
      <c r="H825" s="60"/>
      <c r="I825" s="66"/>
      <c r="J825" s="67"/>
      <c r="K825" s="37"/>
      <c r="L825" s="66"/>
      <c r="M825" s="37"/>
      <c r="N825" s="37"/>
      <c r="P825" s="21"/>
    </row>
    <row r="826" ht="12.75" customHeight="1">
      <c r="A826" s="21"/>
      <c r="B826" s="21"/>
      <c r="C826" s="21"/>
      <c r="D826" s="60"/>
      <c r="E826" s="58"/>
      <c r="F826" s="58"/>
      <c r="G826" s="60"/>
      <c r="H826" s="60"/>
      <c r="I826" s="66"/>
      <c r="J826" s="67"/>
      <c r="K826" s="37"/>
      <c r="L826" s="66"/>
      <c r="M826" s="37"/>
      <c r="N826" s="37"/>
      <c r="P826" s="21"/>
    </row>
    <row r="827" ht="12.75" customHeight="1">
      <c r="A827" s="21"/>
      <c r="B827" s="21"/>
      <c r="C827" s="21"/>
      <c r="D827" s="60"/>
      <c r="E827" s="58"/>
      <c r="F827" s="58"/>
      <c r="G827" s="60"/>
      <c r="H827" s="60"/>
      <c r="I827" s="66"/>
      <c r="J827" s="67"/>
      <c r="K827" s="37"/>
      <c r="L827" s="66"/>
      <c r="M827" s="37"/>
      <c r="N827" s="37"/>
      <c r="P827" s="21"/>
    </row>
    <row r="828" ht="12.75" customHeight="1">
      <c r="A828" s="21"/>
      <c r="B828" s="21"/>
      <c r="C828" s="21"/>
      <c r="D828" s="60"/>
      <c r="E828" s="58"/>
      <c r="F828" s="58"/>
      <c r="G828" s="60"/>
      <c r="H828" s="60"/>
      <c r="I828" s="66"/>
      <c r="J828" s="67"/>
      <c r="K828" s="37"/>
      <c r="L828" s="66"/>
      <c r="M828" s="37"/>
      <c r="N828" s="37"/>
      <c r="P828" s="21"/>
    </row>
    <row r="829" ht="12.75" customHeight="1">
      <c r="A829" s="21"/>
      <c r="B829" s="21"/>
      <c r="C829" s="21"/>
      <c r="D829" s="60"/>
      <c r="E829" s="58"/>
      <c r="F829" s="58"/>
      <c r="G829" s="60"/>
      <c r="H829" s="60"/>
      <c r="I829" s="66"/>
      <c r="J829" s="67"/>
      <c r="K829" s="37"/>
      <c r="L829" s="66"/>
      <c r="M829" s="37"/>
      <c r="N829" s="37"/>
      <c r="P829" s="21"/>
    </row>
    <row r="830" ht="12.75" customHeight="1">
      <c r="A830" s="21"/>
      <c r="B830" s="21"/>
      <c r="C830" s="21"/>
      <c r="D830" s="60"/>
      <c r="E830" s="58"/>
      <c r="F830" s="58"/>
      <c r="G830" s="60"/>
      <c r="H830" s="60"/>
      <c r="I830" s="66"/>
      <c r="J830" s="67"/>
      <c r="K830" s="37"/>
      <c r="L830" s="66"/>
      <c r="M830" s="37"/>
      <c r="N830" s="37"/>
      <c r="P830" s="21"/>
    </row>
    <row r="831" ht="12.75" customHeight="1">
      <c r="A831" s="21"/>
      <c r="B831" s="21"/>
      <c r="C831" s="21"/>
      <c r="D831" s="60"/>
      <c r="E831" s="58"/>
      <c r="F831" s="58"/>
      <c r="G831" s="60"/>
      <c r="H831" s="60"/>
      <c r="I831" s="66"/>
      <c r="J831" s="67"/>
      <c r="K831" s="37"/>
      <c r="L831" s="66"/>
      <c r="M831" s="37"/>
      <c r="N831" s="37"/>
      <c r="P831" s="21"/>
    </row>
    <row r="832" ht="12.75" customHeight="1">
      <c r="A832" s="21"/>
      <c r="B832" s="21"/>
      <c r="C832" s="21"/>
      <c r="D832" s="60"/>
      <c r="E832" s="58"/>
      <c r="F832" s="58"/>
      <c r="G832" s="60"/>
      <c r="H832" s="60"/>
      <c r="I832" s="66"/>
      <c r="J832" s="67"/>
      <c r="K832" s="37"/>
      <c r="L832" s="66"/>
      <c r="M832" s="37"/>
      <c r="N832" s="37"/>
      <c r="P832" s="21"/>
    </row>
    <row r="833" ht="12.75" customHeight="1">
      <c r="A833" s="21"/>
      <c r="B833" s="21"/>
      <c r="C833" s="21"/>
      <c r="D833" s="60"/>
      <c r="E833" s="58"/>
      <c r="F833" s="58"/>
      <c r="G833" s="60"/>
      <c r="H833" s="60"/>
      <c r="I833" s="66"/>
      <c r="J833" s="67"/>
      <c r="K833" s="37"/>
      <c r="L833" s="66"/>
      <c r="M833" s="37"/>
      <c r="N833" s="37"/>
      <c r="P833" s="21"/>
    </row>
    <row r="834" ht="12.75" customHeight="1">
      <c r="A834" s="21"/>
      <c r="B834" s="21"/>
      <c r="C834" s="21"/>
      <c r="D834" s="60"/>
      <c r="E834" s="58"/>
      <c r="F834" s="58"/>
      <c r="G834" s="60"/>
      <c r="H834" s="60"/>
      <c r="I834" s="66"/>
      <c r="J834" s="67"/>
      <c r="K834" s="37"/>
      <c r="L834" s="66"/>
      <c r="M834" s="37"/>
      <c r="N834" s="37"/>
      <c r="P834" s="21"/>
    </row>
    <row r="835" ht="12.75" customHeight="1">
      <c r="A835" s="21"/>
      <c r="B835" s="21"/>
      <c r="C835" s="21"/>
      <c r="D835" s="60"/>
      <c r="E835" s="58"/>
      <c r="F835" s="58"/>
      <c r="G835" s="60"/>
      <c r="H835" s="60"/>
      <c r="I835" s="66"/>
      <c r="J835" s="67"/>
      <c r="K835" s="37"/>
      <c r="L835" s="66"/>
      <c r="M835" s="37"/>
      <c r="N835" s="37"/>
      <c r="P835" s="21"/>
    </row>
    <row r="836" ht="12.75" customHeight="1">
      <c r="A836" s="21"/>
      <c r="B836" s="21"/>
      <c r="C836" s="21"/>
      <c r="D836" s="60"/>
      <c r="E836" s="58"/>
      <c r="F836" s="58"/>
      <c r="G836" s="60"/>
      <c r="H836" s="60"/>
      <c r="I836" s="66"/>
      <c r="J836" s="67"/>
      <c r="K836" s="37"/>
      <c r="L836" s="66"/>
      <c r="M836" s="37"/>
      <c r="N836" s="37"/>
      <c r="P836" s="21"/>
    </row>
    <row r="837" ht="12.75" customHeight="1">
      <c r="A837" s="21"/>
      <c r="B837" s="21"/>
      <c r="C837" s="21"/>
      <c r="D837" s="60"/>
      <c r="E837" s="58"/>
      <c r="F837" s="58"/>
      <c r="G837" s="60"/>
      <c r="H837" s="60"/>
      <c r="I837" s="66"/>
      <c r="J837" s="67"/>
      <c r="K837" s="37"/>
      <c r="L837" s="66"/>
      <c r="M837" s="37"/>
      <c r="N837" s="37"/>
      <c r="P837" s="21"/>
    </row>
    <row r="838" ht="12.75" customHeight="1">
      <c r="A838" s="21"/>
      <c r="B838" s="21"/>
      <c r="C838" s="21"/>
      <c r="D838" s="60"/>
      <c r="E838" s="58"/>
      <c r="F838" s="58"/>
      <c r="G838" s="60"/>
      <c r="H838" s="60"/>
      <c r="I838" s="66"/>
      <c r="J838" s="67"/>
      <c r="K838" s="37"/>
      <c r="L838" s="66"/>
      <c r="M838" s="37"/>
      <c r="N838" s="37"/>
      <c r="P838" s="21"/>
    </row>
    <row r="839" ht="12.75" customHeight="1">
      <c r="A839" s="21"/>
      <c r="B839" s="21"/>
      <c r="C839" s="21"/>
      <c r="D839" s="60"/>
      <c r="E839" s="58"/>
      <c r="F839" s="58"/>
      <c r="G839" s="60"/>
      <c r="H839" s="60"/>
      <c r="I839" s="66"/>
      <c r="J839" s="67"/>
      <c r="K839" s="37"/>
      <c r="L839" s="66"/>
      <c r="M839" s="37"/>
      <c r="N839" s="37"/>
      <c r="P839" s="21"/>
    </row>
    <row r="840" ht="12.75" customHeight="1">
      <c r="A840" s="21"/>
      <c r="B840" s="21"/>
      <c r="C840" s="21"/>
      <c r="D840" s="60"/>
      <c r="E840" s="58"/>
      <c r="F840" s="58"/>
      <c r="G840" s="60"/>
      <c r="H840" s="60"/>
      <c r="I840" s="66"/>
      <c r="J840" s="67"/>
      <c r="K840" s="37"/>
      <c r="L840" s="66"/>
      <c r="M840" s="37"/>
      <c r="N840" s="37"/>
      <c r="P840" s="21"/>
    </row>
    <row r="841" ht="12.75" customHeight="1">
      <c r="A841" s="21"/>
      <c r="B841" s="21"/>
      <c r="C841" s="21"/>
      <c r="D841" s="60"/>
      <c r="E841" s="58"/>
      <c r="F841" s="58"/>
      <c r="G841" s="60"/>
      <c r="H841" s="60"/>
      <c r="I841" s="66"/>
      <c r="J841" s="67"/>
      <c r="K841" s="37"/>
      <c r="L841" s="66"/>
      <c r="M841" s="37"/>
      <c r="N841" s="37"/>
      <c r="P841" s="21"/>
    </row>
    <row r="842" ht="12.75" customHeight="1">
      <c r="A842" s="21"/>
      <c r="B842" s="21"/>
      <c r="C842" s="21"/>
      <c r="D842" s="60"/>
      <c r="E842" s="58"/>
      <c r="F842" s="58"/>
      <c r="G842" s="60"/>
      <c r="H842" s="60"/>
      <c r="I842" s="66"/>
      <c r="J842" s="67"/>
      <c r="K842" s="37"/>
      <c r="L842" s="66"/>
      <c r="M842" s="37"/>
      <c r="N842" s="37"/>
      <c r="P842" s="21"/>
    </row>
    <row r="843" ht="12.75" customHeight="1">
      <c r="A843" s="21"/>
      <c r="B843" s="21"/>
      <c r="C843" s="21"/>
      <c r="D843" s="60"/>
      <c r="E843" s="58"/>
      <c r="F843" s="58"/>
      <c r="G843" s="60"/>
      <c r="H843" s="60"/>
      <c r="I843" s="66"/>
      <c r="J843" s="67"/>
      <c r="K843" s="37"/>
      <c r="L843" s="66"/>
      <c r="M843" s="37"/>
      <c r="N843" s="37"/>
      <c r="P843" s="21"/>
    </row>
    <row r="844" ht="12.75" customHeight="1">
      <c r="A844" s="21"/>
      <c r="B844" s="21"/>
      <c r="C844" s="21"/>
      <c r="D844" s="60"/>
      <c r="E844" s="58"/>
      <c r="F844" s="58"/>
      <c r="G844" s="60"/>
      <c r="H844" s="60"/>
      <c r="I844" s="66"/>
      <c r="J844" s="67"/>
      <c r="K844" s="37"/>
      <c r="L844" s="66"/>
      <c r="M844" s="37"/>
      <c r="N844" s="37"/>
      <c r="P844" s="21"/>
    </row>
    <row r="845" ht="12.75" customHeight="1">
      <c r="A845" s="21"/>
      <c r="B845" s="21"/>
      <c r="C845" s="21"/>
      <c r="D845" s="60"/>
      <c r="E845" s="58"/>
      <c r="F845" s="58"/>
      <c r="G845" s="60"/>
      <c r="H845" s="60"/>
      <c r="I845" s="66"/>
      <c r="J845" s="67"/>
      <c r="K845" s="37"/>
      <c r="L845" s="66"/>
      <c r="M845" s="37"/>
      <c r="N845" s="37"/>
      <c r="P845" s="21"/>
    </row>
    <row r="846" ht="12.75" customHeight="1">
      <c r="A846" s="21"/>
      <c r="B846" s="21"/>
      <c r="C846" s="21"/>
      <c r="D846" s="60"/>
      <c r="E846" s="58"/>
      <c r="F846" s="58"/>
      <c r="G846" s="60"/>
      <c r="H846" s="60"/>
      <c r="I846" s="66"/>
      <c r="J846" s="67"/>
      <c r="K846" s="37"/>
      <c r="L846" s="66"/>
      <c r="M846" s="37"/>
      <c r="N846" s="37"/>
      <c r="P846" s="21"/>
    </row>
    <row r="847" ht="12.75" customHeight="1">
      <c r="A847" s="21"/>
      <c r="B847" s="21"/>
      <c r="C847" s="21"/>
      <c r="D847" s="60"/>
      <c r="E847" s="58"/>
      <c r="F847" s="58"/>
      <c r="G847" s="60"/>
      <c r="H847" s="60"/>
      <c r="I847" s="66"/>
      <c r="J847" s="67"/>
      <c r="K847" s="37"/>
      <c r="L847" s="66"/>
      <c r="M847" s="37"/>
      <c r="N847" s="37"/>
      <c r="P847" s="21"/>
    </row>
    <row r="848" ht="12.75" customHeight="1">
      <c r="A848" s="21"/>
      <c r="B848" s="21"/>
      <c r="C848" s="21"/>
      <c r="D848" s="60"/>
      <c r="E848" s="58"/>
      <c r="F848" s="58"/>
      <c r="G848" s="60"/>
      <c r="H848" s="60"/>
      <c r="I848" s="66"/>
      <c r="J848" s="67"/>
      <c r="K848" s="37"/>
      <c r="L848" s="66"/>
      <c r="M848" s="37"/>
      <c r="N848" s="37"/>
      <c r="P848" s="21"/>
    </row>
    <row r="849" ht="12.75" customHeight="1">
      <c r="A849" s="21"/>
      <c r="B849" s="21"/>
      <c r="C849" s="21"/>
      <c r="D849" s="60"/>
      <c r="E849" s="58"/>
      <c r="F849" s="58"/>
      <c r="G849" s="60"/>
      <c r="H849" s="60"/>
      <c r="I849" s="66"/>
      <c r="J849" s="67"/>
      <c r="K849" s="37"/>
      <c r="L849" s="66"/>
      <c r="M849" s="37"/>
      <c r="N849" s="37"/>
      <c r="P849" s="21"/>
    </row>
    <row r="850" ht="12.75" customHeight="1">
      <c r="A850" s="21"/>
      <c r="B850" s="21"/>
      <c r="C850" s="21"/>
      <c r="D850" s="60"/>
      <c r="E850" s="58"/>
      <c r="F850" s="58"/>
      <c r="G850" s="60"/>
      <c r="H850" s="60"/>
      <c r="I850" s="66"/>
      <c r="J850" s="67"/>
      <c r="K850" s="37"/>
      <c r="L850" s="66"/>
      <c r="M850" s="37"/>
      <c r="N850" s="37"/>
      <c r="P850" s="21"/>
    </row>
    <row r="851" ht="12.75" customHeight="1">
      <c r="A851" s="21"/>
      <c r="B851" s="21"/>
      <c r="C851" s="21"/>
      <c r="D851" s="60"/>
      <c r="E851" s="58"/>
      <c r="F851" s="58"/>
      <c r="G851" s="60"/>
      <c r="H851" s="60"/>
      <c r="I851" s="66"/>
      <c r="J851" s="67"/>
      <c r="K851" s="37"/>
      <c r="L851" s="66"/>
      <c r="M851" s="37"/>
      <c r="N851" s="37"/>
      <c r="P851" s="21"/>
    </row>
    <row r="852" ht="12.75" customHeight="1">
      <c r="A852" s="21"/>
      <c r="B852" s="21"/>
      <c r="C852" s="21"/>
      <c r="D852" s="60"/>
      <c r="E852" s="58"/>
      <c r="F852" s="58"/>
      <c r="G852" s="60"/>
      <c r="H852" s="60"/>
      <c r="I852" s="66"/>
      <c r="J852" s="67"/>
      <c r="K852" s="37"/>
      <c r="L852" s="66"/>
      <c r="M852" s="37"/>
      <c r="N852" s="37"/>
      <c r="P852" s="21"/>
    </row>
    <row r="853" ht="12.75" customHeight="1">
      <c r="A853" s="21"/>
      <c r="B853" s="21"/>
      <c r="C853" s="21"/>
      <c r="D853" s="60"/>
      <c r="E853" s="58"/>
      <c r="F853" s="58"/>
      <c r="G853" s="60"/>
      <c r="H853" s="60"/>
      <c r="I853" s="66"/>
      <c r="J853" s="67"/>
      <c r="K853" s="37"/>
      <c r="L853" s="66"/>
      <c r="M853" s="37"/>
      <c r="N853" s="37"/>
      <c r="P853" s="21"/>
    </row>
    <row r="854" ht="12.75" customHeight="1">
      <c r="A854" s="21"/>
      <c r="B854" s="21"/>
      <c r="C854" s="21"/>
      <c r="D854" s="60"/>
      <c r="E854" s="58"/>
      <c r="F854" s="58"/>
      <c r="G854" s="60"/>
      <c r="H854" s="60"/>
      <c r="I854" s="66"/>
      <c r="J854" s="67"/>
      <c r="K854" s="37"/>
      <c r="L854" s="66"/>
      <c r="M854" s="37"/>
      <c r="N854" s="37"/>
      <c r="P854" s="21"/>
    </row>
    <row r="855" ht="12.75" customHeight="1">
      <c r="A855" s="21"/>
      <c r="B855" s="21"/>
      <c r="C855" s="21"/>
      <c r="D855" s="60"/>
      <c r="E855" s="58"/>
      <c r="F855" s="58"/>
      <c r="G855" s="60"/>
      <c r="H855" s="60"/>
      <c r="I855" s="66"/>
      <c r="J855" s="67"/>
      <c r="K855" s="37"/>
      <c r="L855" s="66"/>
      <c r="M855" s="37"/>
      <c r="N855" s="37"/>
      <c r="P855" s="21"/>
    </row>
    <row r="856" ht="12.75" customHeight="1">
      <c r="A856" s="21"/>
      <c r="B856" s="21"/>
      <c r="C856" s="21"/>
      <c r="D856" s="60"/>
      <c r="E856" s="58"/>
      <c r="F856" s="58"/>
      <c r="G856" s="60"/>
      <c r="H856" s="60"/>
      <c r="I856" s="66"/>
      <c r="J856" s="67"/>
      <c r="K856" s="37"/>
      <c r="L856" s="66"/>
      <c r="M856" s="37"/>
      <c r="N856" s="37"/>
      <c r="P856" s="21"/>
    </row>
    <row r="857" ht="12.75" customHeight="1">
      <c r="A857" s="21"/>
      <c r="B857" s="21"/>
      <c r="C857" s="21"/>
      <c r="D857" s="60"/>
      <c r="E857" s="58"/>
      <c r="F857" s="58"/>
      <c r="G857" s="60"/>
      <c r="H857" s="60"/>
      <c r="I857" s="66"/>
      <c r="J857" s="67"/>
      <c r="K857" s="37"/>
      <c r="L857" s="66"/>
      <c r="M857" s="37"/>
      <c r="N857" s="37"/>
      <c r="P857" s="21"/>
    </row>
    <row r="858" ht="12.75" customHeight="1">
      <c r="A858" s="21"/>
      <c r="B858" s="21"/>
      <c r="C858" s="21"/>
      <c r="D858" s="60"/>
      <c r="E858" s="58"/>
      <c r="F858" s="58"/>
      <c r="G858" s="60"/>
      <c r="H858" s="60"/>
      <c r="I858" s="66"/>
      <c r="J858" s="67"/>
      <c r="K858" s="37"/>
      <c r="L858" s="66"/>
      <c r="M858" s="37"/>
      <c r="N858" s="37"/>
      <c r="P858" s="21"/>
    </row>
    <row r="859" ht="12.75" customHeight="1">
      <c r="A859" s="21"/>
      <c r="B859" s="21"/>
      <c r="C859" s="21"/>
      <c r="D859" s="60"/>
      <c r="E859" s="58"/>
      <c r="F859" s="58"/>
      <c r="G859" s="60"/>
      <c r="H859" s="60"/>
      <c r="I859" s="66"/>
      <c r="J859" s="67"/>
      <c r="K859" s="37"/>
      <c r="L859" s="66"/>
      <c r="M859" s="37"/>
      <c r="N859" s="37"/>
      <c r="P859" s="21"/>
    </row>
    <row r="860" ht="12.75" customHeight="1">
      <c r="A860" s="21"/>
      <c r="B860" s="21"/>
      <c r="C860" s="21"/>
      <c r="D860" s="60"/>
      <c r="E860" s="58"/>
      <c r="F860" s="58"/>
      <c r="G860" s="60"/>
      <c r="H860" s="60"/>
      <c r="I860" s="66"/>
      <c r="J860" s="67"/>
      <c r="K860" s="37"/>
      <c r="L860" s="66"/>
      <c r="M860" s="37"/>
      <c r="N860" s="37"/>
      <c r="P860" s="21"/>
    </row>
    <row r="861" ht="12.75" customHeight="1">
      <c r="A861" s="21"/>
      <c r="B861" s="21"/>
      <c r="C861" s="21"/>
      <c r="D861" s="60"/>
      <c r="E861" s="58"/>
      <c r="F861" s="58"/>
      <c r="G861" s="60"/>
      <c r="H861" s="60"/>
      <c r="I861" s="66"/>
      <c r="J861" s="67"/>
      <c r="K861" s="37"/>
      <c r="L861" s="66"/>
      <c r="M861" s="37"/>
      <c r="N861" s="37"/>
      <c r="P861" s="21"/>
    </row>
    <row r="862" ht="12.75" customHeight="1">
      <c r="A862" s="21"/>
      <c r="B862" s="21"/>
      <c r="C862" s="21"/>
      <c r="D862" s="60"/>
      <c r="E862" s="58"/>
      <c r="F862" s="58"/>
      <c r="G862" s="60"/>
      <c r="H862" s="60"/>
      <c r="I862" s="66"/>
      <c r="J862" s="67"/>
      <c r="K862" s="37"/>
      <c r="L862" s="66"/>
      <c r="M862" s="37"/>
      <c r="N862" s="37"/>
      <c r="P862" s="21"/>
    </row>
    <row r="863" ht="12.75" customHeight="1">
      <c r="A863" s="21"/>
      <c r="B863" s="21"/>
      <c r="C863" s="21"/>
      <c r="D863" s="60"/>
      <c r="E863" s="58"/>
      <c r="F863" s="58"/>
      <c r="G863" s="60"/>
      <c r="H863" s="60"/>
      <c r="I863" s="66"/>
      <c r="J863" s="67"/>
      <c r="K863" s="37"/>
      <c r="L863" s="66"/>
      <c r="M863" s="37"/>
      <c r="N863" s="37"/>
      <c r="P863" s="21"/>
    </row>
    <row r="864" ht="12.75" customHeight="1">
      <c r="A864" s="21"/>
      <c r="B864" s="21"/>
      <c r="C864" s="21"/>
      <c r="D864" s="60"/>
      <c r="E864" s="58"/>
      <c r="F864" s="58"/>
      <c r="G864" s="60"/>
      <c r="H864" s="60"/>
      <c r="I864" s="66"/>
      <c r="J864" s="67"/>
      <c r="K864" s="37"/>
      <c r="L864" s="66"/>
      <c r="M864" s="37"/>
      <c r="N864" s="37"/>
      <c r="P864" s="21"/>
    </row>
    <row r="865" ht="12.75" customHeight="1">
      <c r="A865" s="21"/>
      <c r="B865" s="21"/>
      <c r="C865" s="21"/>
      <c r="D865" s="60"/>
      <c r="E865" s="58"/>
      <c r="F865" s="58"/>
      <c r="G865" s="60"/>
      <c r="H865" s="60"/>
      <c r="I865" s="66"/>
      <c r="J865" s="67"/>
      <c r="K865" s="37"/>
      <c r="L865" s="66"/>
      <c r="M865" s="37"/>
      <c r="N865" s="37"/>
      <c r="P865" s="21"/>
    </row>
    <row r="866" ht="12.75" customHeight="1">
      <c r="A866" s="21"/>
      <c r="B866" s="21"/>
      <c r="C866" s="21"/>
      <c r="D866" s="60"/>
      <c r="E866" s="58"/>
      <c r="F866" s="58"/>
      <c r="G866" s="60"/>
      <c r="H866" s="60"/>
      <c r="I866" s="66"/>
      <c r="J866" s="67"/>
      <c r="K866" s="37"/>
      <c r="L866" s="66"/>
      <c r="M866" s="37"/>
      <c r="N866" s="37"/>
      <c r="P866" s="21"/>
    </row>
    <row r="867" ht="12.75" customHeight="1">
      <c r="A867" s="21"/>
      <c r="B867" s="21"/>
      <c r="C867" s="21"/>
      <c r="D867" s="60"/>
      <c r="E867" s="58"/>
      <c r="F867" s="58"/>
      <c r="G867" s="60"/>
      <c r="H867" s="60"/>
      <c r="I867" s="66"/>
      <c r="J867" s="67"/>
      <c r="K867" s="37"/>
      <c r="L867" s="66"/>
      <c r="M867" s="37"/>
      <c r="N867" s="37"/>
      <c r="P867" s="21"/>
    </row>
    <row r="868" ht="12.75" customHeight="1">
      <c r="A868" s="21"/>
      <c r="B868" s="21"/>
      <c r="C868" s="21"/>
      <c r="D868" s="60"/>
      <c r="E868" s="58"/>
      <c r="F868" s="58"/>
      <c r="G868" s="60"/>
      <c r="H868" s="60"/>
      <c r="I868" s="66"/>
      <c r="J868" s="67"/>
      <c r="K868" s="37"/>
      <c r="L868" s="66"/>
      <c r="M868" s="37"/>
      <c r="N868" s="37"/>
      <c r="P868" s="21"/>
    </row>
    <row r="869" ht="12.75" customHeight="1">
      <c r="A869" s="21"/>
      <c r="B869" s="21"/>
      <c r="C869" s="21"/>
      <c r="D869" s="60"/>
      <c r="E869" s="58"/>
      <c r="F869" s="58"/>
      <c r="G869" s="60"/>
      <c r="H869" s="60"/>
      <c r="I869" s="66"/>
      <c r="J869" s="67"/>
      <c r="K869" s="37"/>
      <c r="L869" s="66"/>
      <c r="M869" s="37"/>
      <c r="N869" s="37"/>
      <c r="P869" s="21"/>
    </row>
    <row r="870" ht="12.75" customHeight="1">
      <c r="A870" s="21"/>
      <c r="B870" s="21"/>
      <c r="C870" s="21"/>
      <c r="D870" s="60"/>
      <c r="E870" s="58"/>
      <c r="F870" s="58"/>
      <c r="G870" s="60"/>
      <c r="H870" s="60"/>
      <c r="I870" s="66"/>
      <c r="J870" s="67"/>
      <c r="K870" s="37"/>
      <c r="L870" s="66"/>
      <c r="M870" s="37"/>
      <c r="N870" s="37"/>
      <c r="P870" s="21"/>
    </row>
    <row r="871" ht="12.75" customHeight="1">
      <c r="A871" s="21"/>
      <c r="B871" s="21"/>
      <c r="C871" s="21"/>
      <c r="D871" s="60"/>
      <c r="E871" s="58"/>
      <c r="F871" s="58"/>
      <c r="G871" s="60"/>
      <c r="H871" s="60"/>
      <c r="I871" s="66"/>
      <c r="J871" s="67"/>
      <c r="K871" s="37"/>
      <c r="L871" s="66"/>
      <c r="M871" s="37"/>
      <c r="N871" s="37"/>
      <c r="P871" s="21"/>
    </row>
    <row r="872" ht="12.75" customHeight="1">
      <c r="A872" s="21"/>
      <c r="B872" s="21"/>
      <c r="C872" s="21"/>
      <c r="D872" s="60"/>
      <c r="E872" s="58"/>
      <c r="F872" s="58"/>
      <c r="G872" s="60"/>
      <c r="H872" s="60"/>
      <c r="I872" s="66"/>
      <c r="J872" s="67"/>
      <c r="K872" s="37"/>
      <c r="L872" s="66"/>
      <c r="M872" s="37"/>
      <c r="N872" s="37"/>
      <c r="P872" s="21"/>
    </row>
    <row r="873" ht="12.75" customHeight="1">
      <c r="A873" s="21"/>
      <c r="B873" s="21"/>
      <c r="C873" s="21"/>
      <c r="D873" s="60"/>
      <c r="E873" s="58"/>
      <c r="F873" s="58"/>
      <c r="G873" s="60"/>
      <c r="H873" s="60"/>
      <c r="I873" s="66"/>
      <c r="J873" s="67"/>
      <c r="K873" s="37"/>
      <c r="L873" s="66"/>
      <c r="M873" s="37"/>
      <c r="N873" s="37"/>
      <c r="P873" s="21"/>
    </row>
    <row r="874" ht="12.75" customHeight="1">
      <c r="A874" s="21"/>
      <c r="B874" s="21"/>
      <c r="C874" s="21"/>
      <c r="D874" s="60"/>
      <c r="E874" s="58"/>
      <c r="F874" s="58"/>
      <c r="G874" s="60"/>
      <c r="H874" s="60"/>
      <c r="I874" s="66"/>
      <c r="J874" s="67"/>
      <c r="K874" s="37"/>
      <c r="L874" s="66"/>
      <c r="M874" s="37"/>
      <c r="N874" s="37"/>
      <c r="P874" s="21"/>
    </row>
    <row r="875" ht="12.75" customHeight="1">
      <c r="A875" s="21"/>
      <c r="B875" s="21"/>
      <c r="C875" s="21"/>
      <c r="D875" s="60"/>
      <c r="E875" s="58"/>
      <c r="F875" s="58"/>
      <c r="G875" s="60"/>
      <c r="H875" s="60"/>
      <c r="I875" s="66"/>
      <c r="J875" s="67"/>
      <c r="K875" s="37"/>
      <c r="L875" s="66"/>
      <c r="M875" s="37"/>
      <c r="N875" s="37"/>
      <c r="P875" s="21"/>
    </row>
    <row r="876" ht="12.75" customHeight="1">
      <c r="A876" s="21"/>
      <c r="B876" s="21"/>
      <c r="C876" s="21"/>
      <c r="D876" s="60"/>
      <c r="E876" s="58"/>
      <c r="F876" s="58"/>
      <c r="G876" s="60"/>
      <c r="H876" s="60"/>
      <c r="I876" s="66"/>
      <c r="J876" s="67"/>
      <c r="K876" s="37"/>
      <c r="L876" s="66"/>
      <c r="M876" s="37"/>
      <c r="N876" s="37"/>
      <c r="P876" s="21"/>
    </row>
    <row r="877" ht="12.75" customHeight="1">
      <c r="A877" s="21"/>
      <c r="B877" s="21"/>
      <c r="C877" s="21"/>
      <c r="D877" s="60"/>
      <c r="E877" s="58"/>
      <c r="F877" s="58"/>
      <c r="G877" s="60"/>
      <c r="H877" s="60"/>
      <c r="I877" s="66"/>
      <c r="J877" s="67"/>
      <c r="K877" s="37"/>
      <c r="L877" s="66"/>
      <c r="M877" s="37"/>
      <c r="N877" s="37"/>
      <c r="P877" s="21"/>
    </row>
    <row r="878" ht="12.75" customHeight="1">
      <c r="A878" s="21"/>
      <c r="B878" s="21"/>
      <c r="C878" s="21"/>
      <c r="D878" s="60"/>
      <c r="E878" s="58"/>
      <c r="F878" s="58"/>
      <c r="G878" s="60"/>
      <c r="H878" s="60"/>
      <c r="I878" s="66"/>
      <c r="J878" s="67"/>
      <c r="K878" s="37"/>
      <c r="L878" s="66"/>
      <c r="M878" s="37"/>
      <c r="N878" s="37"/>
      <c r="P878" s="21"/>
    </row>
    <row r="879" ht="12.75" customHeight="1">
      <c r="A879" s="21"/>
      <c r="B879" s="21"/>
      <c r="C879" s="21"/>
      <c r="D879" s="60"/>
      <c r="E879" s="58"/>
      <c r="F879" s="58"/>
      <c r="G879" s="60"/>
      <c r="H879" s="60"/>
      <c r="I879" s="66"/>
      <c r="J879" s="67"/>
      <c r="K879" s="37"/>
      <c r="L879" s="66"/>
      <c r="M879" s="37"/>
      <c r="N879" s="37"/>
      <c r="P879" s="21"/>
    </row>
    <row r="880" ht="12.75" customHeight="1">
      <c r="A880" s="21"/>
      <c r="B880" s="21"/>
      <c r="C880" s="21"/>
      <c r="D880" s="60"/>
      <c r="E880" s="58"/>
      <c r="F880" s="58"/>
      <c r="G880" s="60"/>
      <c r="H880" s="60"/>
      <c r="I880" s="66"/>
      <c r="J880" s="67"/>
      <c r="K880" s="37"/>
      <c r="L880" s="66"/>
      <c r="M880" s="37"/>
      <c r="N880" s="37"/>
      <c r="P880" s="21"/>
    </row>
    <row r="881" ht="12.75" customHeight="1">
      <c r="A881" s="21"/>
      <c r="B881" s="21"/>
      <c r="C881" s="21"/>
      <c r="D881" s="60"/>
      <c r="E881" s="58"/>
      <c r="F881" s="58"/>
      <c r="G881" s="60"/>
      <c r="H881" s="60"/>
      <c r="I881" s="66"/>
      <c r="J881" s="67"/>
      <c r="K881" s="37"/>
      <c r="L881" s="66"/>
      <c r="M881" s="37"/>
      <c r="N881" s="37"/>
      <c r="P881" s="21"/>
    </row>
    <row r="882" ht="12.75" customHeight="1">
      <c r="A882" s="21"/>
      <c r="B882" s="21"/>
      <c r="C882" s="21"/>
      <c r="D882" s="60"/>
      <c r="E882" s="58"/>
      <c r="F882" s="58"/>
      <c r="G882" s="60"/>
      <c r="H882" s="60"/>
      <c r="I882" s="66"/>
      <c r="J882" s="67"/>
      <c r="K882" s="37"/>
      <c r="L882" s="66"/>
      <c r="M882" s="37"/>
      <c r="N882" s="37"/>
      <c r="P882" s="21"/>
    </row>
    <row r="883" ht="12.75" customHeight="1">
      <c r="A883" s="21"/>
      <c r="B883" s="21"/>
      <c r="C883" s="21"/>
      <c r="D883" s="60"/>
      <c r="E883" s="58"/>
      <c r="F883" s="58"/>
      <c r="G883" s="60"/>
      <c r="H883" s="60"/>
      <c r="I883" s="66"/>
      <c r="J883" s="67"/>
      <c r="K883" s="37"/>
      <c r="L883" s="66"/>
      <c r="M883" s="37"/>
      <c r="N883" s="37"/>
      <c r="P883" s="21"/>
    </row>
    <row r="884" ht="12.75" customHeight="1">
      <c r="A884" s="21"/>
      <c r="B884" s="21"/>
      <c r="C884" s="21"/>
      <c r="D884" s="60"/>
      <c r="E884" s="58"/>
      <c r="F884" s="58"/>
      <c r="G884" s="60"/>
      <c r="H884" s="60"/>
      <c r="I884" s="66"/>
      <c r="J884" s="67"/>
      <c r="K884" s="37"/>
      <c r="L884" s="66"/>
      <c r="M884" s="37"/>
      <c r="N884" s="37"/>
      <c r="P884" s="21"/>
    </row>
    <row r="885" ht="12.75" customHeight="1">
      <c r="A885" s="21"/>
      <c r="B885" s="21"/>
      <c r="C885" s="21"/>
      <c r="D885" s="60"/>
      <c r="E885" s="58"/>
      <c r="F885" s="58"/>
      <c r="G885" s="60"/>
      <c r="H885" s="60"/>
      <c r="I885" s="66"/>
      <c r="J885" s="67"/>
      <c r="K885" s="37"/>
      <c r="L885" s="66"/>
      <c r="M885" s="37"/>
      <c r="N885" s="37"/>
      <c r="P885" s="21"/>
    </row>
    <row r="886" ht="12.75" customHeight="1">
      <c r="A886" s="21"/>
      <c r="B886" s="21"/>
      <c r="C886" s="21"/>
      <c r="D886" s="60"/>
      <c r="E886" s="58"/>
      <c r="F886" s="58"/>
      <c r="G886" s="60"/>
      <c r="H886" s="60"/>
      <c r="I886" s="66"/>
      <c r="J886" s="67"/>
      <c r="K886" s="37"/>
      <c r="L886" s="66"/>
      <c r="M886" s="37"/>
      <c r="N886" s="37"/>
      <c r="P886" s="21"/>
    </row>
    <row r="887" ht="12.75" customHeight="1">
      <c r="A887" s="21"/>
      <c r="B887" s="21"/>
      <c r="C887" s="21"/>
      <c r="D887" s="60"/>
      <c r="E887" s="58"/>
      <c r="F887" s="58"/>
      <c r="G887" s="60"/>
      <c r="H887" s="60"/>
      <c r="I887" s="66"/>
      <c r="J887" s="67"/>
      <c r="K887" s="37"/>
      <c r="L887" s="66"/>
      <c r="M887" s="37"/>
      <c r="N887" s="37"/>
      <c r="P887" s="21"/>
    </row>
    <row r="888" ht="12.75" customHeight="1">
      <c r="A888" s="21"/>
      <c r="B888" s="21"/>
      <c r="C888" s="21"/>
      <c r="D888" s="60"/>
      <c r="E888" s="58"/>
      <c r="F888" s="58"/>
      <c r="G888" s="60"/>
      <c r="H888" s="60"/>
      <c r="I888" s="66"/>
      <c r="J888" s="67"/>
      <c r="K888" s="37"/>
      <c r="L888" s="66"/>
      <c r="M888" s="37"/>
      <c r="N888" s="37"/>
      <c r="P888" s="21"/>
    </row>
    <row r="889" ht="12.75" customHeight="1">
      <c r="A889" s="21"/>
      <c r="B889" s="21"/>
      <c r="C889" s="21"/>
      <c r="D889" s="60"/>
      <c r="E889" s="58"/>
      <c r="F889" s="58"/>
      <c r="G889" s="60"/>
      <c r="H889" s="60"/>
      <c r="I889" s="66"/>
      <c r="J889" s="67"/>
      <c r="K889" s="37"/>
      <c r="L889" s="66"/>
      <c r="M889" s="37"/>
      <c r="N889" s="37"/>
      <c r="P889" s="21"/>
    </row>
    <row r="890" ht="12.75" customHeight="1">
      <c r="A890" s="21"/>
      <c r="B890" s="21"/>
      <c r="C890" s="21"/>
      <c r="D890" s="60"/>
      <c r="E890" s="58"/>
      <c r="F890" s="58"/>
      <c r="G890" s="60"/>
      <c r="H890" s="60"/>
      <c r="I890" s="66"/>
      <c r="J890" s="67"/>
      <c r="K890" s="37"/>
      <c r="L890" s="66"/>
      <c r="M890" s="37"/>
      <c r="N890" s="37"/>
      <c r="P890" s="21"/>
    </row>
    <row r="891" ht="12.75" customHeight="1">
      <c r="A891" s="21"/>
      <c r="B891" s="21"/>
      <c r="C891" s="21"/>
      <c r="D891" s="60"/>
      <c r="E891" s="58"/>
      <c r="F891" s="58"/>
      <c r="G891" s="60"/>
      <c r="H891" s="60"/>
      <c r="I891" s="66"/>
      <c r="J891" s="67"/>
      <c r="K891" s="37"/>
      <c r="L891" s="66"/>
      <c r="M891" s="37"/>
      <c r="N891" s="37"/>
      <c r="P891" s="21"/>
    </row>
    <row r="892" ht="12.75" customHeight="1">
      <c r="A892" s="21"/>
      <c r="B892" s="21"/>
      <c r="C892" s="21"/>
      <c r="D892" s="60"/>
      <c r="E892" s="58"/>
      <c r="F892" s="58"/>
      <c r="G892" s="60"/>
      <c r="H892" s="60"/>
      <c r="I892" s="66"/>
      <c r="J892" s="67"/>
      <c r="K892" s="37"/>
      <c r="L892" s="66"/>
      <c r="M892" s="37"/>
      <c r="N892" s="37"/>
      <c r="P892" s="21"/>
    </row>
    <row r="893" ht="12.75" customHeight="1">
      <c r="A893" s="21"/>
      <c r="B893" s="21"/>
      <c r="C893" s="21"/>
      <c r="D893" s="60"/>
      <c r="E893" s="58"/>
      <c r="F893" s="58"/>
      <c r="G893" s="60"/>
      <c r="H893" s="60"/>
      <c r="I893" s="66"/>
      <c r="J893" s="67"/>
      <c r="K893" s="37"/>
      <c r="L893" s="66"/>
      <c r="M893" s="37"/>
      <c r="N893" s="37"/>
      <c r="P893" s="21"/>
    </row>
    <row r="894" ht="12.75" customHeight="1">
      <c r="A894" s="21"/>
      <c r="B894" s="21"/>
      <c r="C894" s="21"/>
      <c r="D894" s="60"/>
      <c r="E894" s="58"/>
      <c r="F894" s="58"/>
      <c r="G894" s="60"/>
      <c r="H894" s="60"/>
      <c r="I894" s="66"/>
      <c r="J894" s="67"/>
      <c r="K894" s="37"/>
      <c r="L894" s="66"/>
      <c r="M894" s="37"/>
      <c r="N894" s="37"/>
      <c r="P894" s="21"/>
    </row>
    <row r="895" ht="12.75" customHeight="1">
      <c r="A895" s="21"/>
      <c r="B895" s="21"/>
      <c r="C895" s="21"/>
      <c r="D895" s="60"/>
      <c r="E895" s="58"/>
      <c r="F895" s="58"/>
      <c r="G895" s="60"/>
      <c r="H895" s="60"/>
      <c r="I895" s="66"/>
      <c r="J895" s="67"/>
      <c r="K895" s="37"/>
      <c r="L895" s="66"/>
      <c r="M895" s="37"/>
      <c r="N895" s="37"/>
      <c r="P895" s="21"/>
    </row>
    <row r="896" ht="12.75" customHeight="1">
      <c r="A896" s="21"/>
      <c r="B896" s="21"/>
      <c r="C896" s="21"/>
      <c r="D896" s="60"/>
      <c r="E896" s="58"/>
      <c r="F896" s="58"/>
      <c r="G896" s="60"/>
      <c r="H896" s="60"/>
      <c r="I896" s="66"/>
      <c r="J896" s="67"/>
      <c r="K896" s="37"/>
      <c r="L896" s="66"/>
      <c r="M896" s="37"/>
      <c r="N896" s="37"/>
      <c r="P896" s="21"/>
    </row>
    <row r="897" ht="12.75" customHeight="1">
      <c r="A897" s="21"/>
      <c r="B897" s="21"/>
      <c r="C897" s="21"/>
      <c r="D897" s="60"/>
      <c r="E897" s="58"/>
      <c r="F897" s="58"/>
      <c r="G897" s="60"/>
      <c r="H897" s="60"/>
      <c r="I897" s="66"/>
      <c r="J897" s="67"/>
      <c r="K897" s="37"/>
      <c r="L897" s="66"/>
      <c r="M897" s="37"/>
      <c r="N897" s="37"/>
      <c r="P897" s="21"/>
    </row>
    <row r="898" ht="12.75" customHeight="1">
      <c r="A898" s="21"/>
      <c r="B898" s="21"/>
      <c r="C898" s="21"/>
      <c r="D898" s="60"/>
      <c r="E898" s="58"/>
      <c r="F898" s="58"/>
      <c r="G898" s="60"/>
      <c r="H898" s="60"/>
      <c r="I898" s="66"/>
      <c r="J898" s="67"/>
      <c r="K898" s="37"/>
      <c r="L898" s="66"/>
      <c r="M898" s="37"/>
      <c r="N898" s="37"/>
      <c r="P898" s="21"/>
    </row>
    <row r="899" ht="12.75" customHeight="1">
      <c r="A899" s="21"/>
      <c r="B899" s="21"/>
      <c r="C899" s="21"/>
      <c r="D899" s="60"/>
      <c r="E899" s="58"/>
      <c r="F899" s="58"/>
      <c r="G899" s="60"/>
      <c r="H899" s="60"/>
      <c r="I899" s="66"/>
      <c r="J899" s="67"/>
      <c r="K899" s="37"/>
      <c r="L899" s="66"/>
      <c r="M899" s="37"/>
      <c r="N899" s="37"/>
      <c r="P899" s="21"/>
    </row>
    <row r="900" ht="12.75" customHeight="1">
      <c r="A900" s="21"/>
      <c r="B900" s="21"/>
      <c r="C900" s="21"/>
      <c r="D900" s="60"/>
      <c r="E900" s="58"/>
      <c r="F900" s="58"/>
      <c r="G900" s="60"/>
      <c r="H900" s="60"/>
      <c r="I900" s="66"/>
      <c r="J900" s="67"/>
      <c r="K900" s="37"/>
      <c r="L900" s="66"/>
      <c r="M900" s="37"/>
      <c r="N900" s="37"/>
      <c r="P900" s="21"/>
    </row>
    <row r="901" ht="12.75" customHeight="1">
      <c r="A901" s="21"/>
      <c r="B901" s="21"/>
      <c r="C901" s="21"/>
      <c r="D901" s="60"/>
      <c r="E901" s="58"/>
      <c r="F901" s="58"/>
      <c r="G901" s="60"/>
      <c r="H901" s="60"/>
      <c r="I901" s="66"/>
      <c r="J901" s="67"/>
      <c r="K901" s="37"/>
      <c r="L901" s="66"/>
      <c r="M901" s="37"/>
      <c r="N901" s="37"/>
      <c r="P901" s="21"/>
    </row>
    <row r="902" ht="12.75" customHeight="1">
      <c r="A902" s="21"/>
      <c r="B902" s="21"/>
      <c r="C902" s="21"/>
      <c r="D902" s="60"/>
      <c r="E902" s="58"/>
      <c r="F902" s="58"/>
      <c r="G902" s="60"/>
      <c r="H902" s="60"/>
      <c r="I902" s="66"/>
      <c r="J902" s="67"/>
      <c r="K902" s="37"/>
      <c r="L902" s="66"/>
      <c r="M902" s="37"/>
      <c r="N902" s="37"/>
      <c r="P902" s="21"/>
    </row>
    <row r="903" ht="12.75" customHeight="1">
      <c r="A903" s="21"/>
      <c r="B903" s="21"/>
      <c r="C903" s="21"/>
      <c r="D903" s="60"/>
      <c r="E903" s="58"/>
      <c r="F903" s="58"/>
      <c r="G903" s="60"/>
      <c r="H903" s="60"/>
      <c r="I903" s="66"/>
      <c r="J903" s="67"/>
      <c r="K903" s="37"/>
      <c r="L903" s="66"/>
      <c r="M903" s="37"/>
      <c r="N903" s="37"/>
      <c r="P903" s="21"/>
    </row>
    <row r="904" ht="12.75" customHeight="1">
      <c r="A904" s="21"/>
      <c r="B904" s="21"/>
      <c r="C904" s="21"/>
      <c r="D904" s="60"/>
      <c r="E904" s="58"/>
      <c r="F904" s="58"/>
      <c r="G904" s="60"/>
      <c r="H904" s="60"/>
      <c r="I904" s="66"/>
      <c r="J904" s="67"/>
      <c r="K904" s="37"/>
      <c r="L904" s="66"/>
      <c r="M904" s="37"/>
      <c r="N904" s="37"/>
      <c r="P904" s="21"/>
    </row>
    <row r="905" ht="12.75" customHeight="1">
      <c r="A905" s="21"/>
      <c r="B905" s="21"/>
      <c r="C905" s="21"/>
      <c r="D905" s="60"/>
      <c r="E905" s="58"/>
      <c r="F905" s="58"/>
      <c r="G905" s="60"/>
      <c r="H905" s="60"/>
      <c r="I905" s="66"/>
      <c r="J905" s="67"/>
      <c r="K905" s="37"/>
      <c r="L905" s="66"/>
      <c r="M905" s="37"/>
      <c r="N905" s="37"/>
      <c r="P905" s="21"/>
    </row>
    <row r="906" ht="12.75" customHeight="1">
      <c r="A906" s="21"/>
      <c r="B906" s="21"/>
      <c r="C906" s="21"/>
      <c r="D906" s="60"/>
      <c r="E906" s="58"/>
      <c r="F906" s="58"/>
      <c r="G906" s="60"/>
      <c r="H906" s="60"/>
      <c r="I906" s="66"/>
      <c r="J906" s="67"/>
      <c r="K906" s="37"/>
      <c r="L906" s="66"/>
      <c r="M906" s="37"/>
      <c r="N906" s="37"/>
      <c r="P906" s="21"/>
    </row>
    <row r="907" ht="12.75" customHeight="1">
      <c r="A907" s="21"/>
      <c r="B907" s="21"/>
      <c r="C907" s="21"/>
      <c r="D907" s="60"/>
      <c r="E907" s="58"/>
      <c r="F907" s="58"/>
      <c r="G907" s="60"/>
      <c r="H907" s="60"/>
      <c r="I907" s="66"/>
      <c r="J907" s="67"/>
      <c r="K907" s="37"/>
      <c r="L907" s="66"/>
      <c r="M907" s="37"/>
      <c r="N907" s="37"/>
      <c r="P907" s="21"/>
    </row>
    <row r="908" ht="12.75" customHeight="1">
      <c r="A908" s="21"/>
      <c r="B908" s="21"/>
      <c r="C908" s="21"/>
      <c r="D908" s="60"/>
      <c r="E908" s="58"/>
      <c r="F908" s="58"/>
      <c r="G908" s="60"/>
      <c r="H908" s="60"/>
      <c r="I908" s="66"/>
      <c r="J908" s="67"/>
      <c r="K908" s="37"/>
      <c r="L908" s="66"/>
      <c r="M908" s="37"/>
      <c r="N908" s="37"/>
      <c r="P908" s="21"/>
    </row>
    <row r="909" ht="12.75" customHeight="1">
      <c r="A909" s="21"/>
      <c r="B909" s="21"/>
      <c r="C909" s="21"/>
      <c r="D909" s="60"/>
      <c r="E909" s="58"/>
      <c r="F909" s="58"/>
      <c r="G909" s="60"/>
      <c r="H909" s="60"/>
      <c r="I909" s="66"/>
      <c r="J909" s="67"/>
      <c r="K909" s="37"/>
      <c r="L909" s="66"/>
      <c r="M909" s="37"/>
      <c r="N909" s="37"/>
      <c r="P909" s="21"/>
    </row>
    <row r="910" ht="12.75" customHeight="1">
      <c r="A910" s="21"/>
      <c r="B910" s="21"/>
      <c r="C910" s="21"/>
      <c r="D910" s="60"/>
      <c r="E910" s="58"/>
      <c r="F910" s="58"/>
      <c r="G910" s="60"/>
      <c r="H910" s="60"/>
      <c r="I910" s="66"/>
      <c r="J910" s="67"/>
      <c r="K910" s="37"/>
      <c r="L910" s="66"/>
      <c r="M910" s="37"/>
      <c r="N910" s="37"/>
      <c r="P910" s="21"/>
    </row>
    <row r="911" ht="12.75" customHeight="1">
      <c r="A911" s="21"/>
      <c r="B911" s="21"/>
      <c r="C911" s="21"/>
      <c r="D911" s="60"/>
      <c r="E911" s="58"/>
      <c r="F911" s="58"/>
      <c r="G911" s="60"/>
      <c r="H911" s="60"/>
      <c r="I911" s="66"/>
      <c r="J911" s="67"/>
      <c r="K911" s="37"/>
      <c r="L911" s="66"/>
      <c r="M911" s="37"/>
      <c r="N911" s="37"/>
      <c r="P911" s="21"/>
    </row>
    <row r="912" ht="12.75" customHeight="1">
      <c r="A912" s="21"/>
      <c r="B912" s="21"/>
      <c r="C912" s="21"/>
      <c r="D912" s="60"/>
      <c r="E912" s="58"/>
      <c r="F912" s="58"/>
      <c r="G912" s="60"/>
      <c r="H912" s="60"/>
      <c r="I912" s="66"/>
      <c r="J912" s="67"/>
      <c r="K912" s="37"/>
      <c r="L912" s="66"/>
      <c r="M912" s="37"/>
      <c r="N912" s="37"/>
      <c r="P912" s="21"/>
    </row>
    <row r="913" ht="12.75" customHeight="1">
      <c r="A913" s="21"/>
      <c r="B913" s="21"/>
      <c r="C913" s="21"/>
      <c r="D913" s="60"/>
      <c r="E913" s="58"/>
      <c r="F913" s="58"/>
      <c r="G913" s="60"/>
      <c r="H913" s="60"/>
      <c r="I913" s="66"/>
      <c r="J913" s="67"/>
      <c r="K913" s="37"/>
      <c r="L913" s="66"/>
      <c r="M913" s="37"/>
      <c r="N913" s="37"/>
      <c r="P913" s="21"/>
    </row>
    <row r="914" ht="12.75" customHeight="1">
      <c r="A914" s="21"/>
      <c r="B914" s="21"/>
      <c r="C914" s="21"/>
      <c r="D914" s="60"/>
      <c r="E914" s="58"/>
      <c r="F914" s="58"/>
      <c r="G914" s="60"/>
      <c r="H914" s="60"/>
      <c r="I914" s="66"/>
      <c r="J914" s="67"/>
      <c r="K914" s="37"/>
      <c r="L914" s="66"/>
      <c r="M914" s="37"/>
      <c r="N914" s="37"/>
      <c r="P914" s="21"/>
    </row>
    <row r="915" ht="12.75" customHeight="1">
      <c r="A915" s="21"/>
      <c r="B915" s="21"/>
      <c r="C915" s="21"/>
      <c r="D915" s="60"/>
      <c r="E915" s="58"/>
      <c r="F915" s="58"/>
      <c r="G915" s="60"/>
      <c r="H915" s="60"/>
      <c r="I915" s="66"/>
      <c r="J915" s="67"/>
      <c r="K915" s="37"/>
      <c r="L915" s="66"/>
      <c r="M915" s="37"/>
      <c r="N915" s="37"/>
      <c r="P915" s="21"/>
    </row>
    <row r="916" ht="12.75" customHeight="1">
      <c r="A916" s="21"/>
      <c r="B916" s="21"/>
      <c r="C916" s="21"/>
      <c r="D916" s="60"/>
      <c r="E916" s="58"/>
      <c r="F916" s="58"/>
      <c r="G916" s="60"/>
      <c r="H916" s="60"/>
      <c r="I916" s="66"/>
      <c r="J916" s="67"/>
      <c r="K916" s="37"/>
      <c r="L916" s="66"/>
      <c r="M916" s="37"/>
      <c r="N916" s="37"/>
      <c r="P916" s="21"/>
    </row>
    <row r="917" ht="12.75" customHeight="1">
      <c r="A917" s="21"/>
      <c r="B917" s="21"/>
      <c r="C917" s="21"/>
      <c r="D917" s="60"/>
      <c r="E917" s="58"/>
      <c r="F917" s="58"/>
      <c r="G917" s="60"/>
      <c r="H917" s="60"/>
      <c r="I917" s="66"/>
      <c r="J917" s="67"/>
      <c r="K917" s="37"/>
      <c r="L917" s="66"/>
      <c r="M917" s="37"/>
      <c r="N917" s="37"/>
      <c r="P917" s="21"/>
    </row>
    <row r="918" ht="12.75" customHeight="1">
      <c r="A918" s="21"/>
      <c r="B918" s="21"/>
      <c r="C918" s="21"/>
      <c r="D918" s="60"/>
      <c r="E918" s="58"/>
      <c r="F918" s="58"/>
      <c r="G918" s="60"/>
      <c r="H918" s="60"/>
      <c r="I918" s="66"/>
      <c r="J918" s="67"/>
      <c r="K918" s="37"/>
      <c r="L918" s="66"/>
      <c r="M918" s="37"/>
      <c r="N918" s="37"/>
      <c r="P918" s="21"/>
    </row>
    <row r="919" ht="12.75" customHeight="1">
      <c r="A919" s="21"/>
      <c r="B919" s="21"/>
      <c r="C919" s="21"/>
      <c r="D919" s="60"/>
      <c r="E919" s="58"/>
      <c r="F919" s="58"/>
      <c r="G919" s="60"/>
      <c r="H919" s="60"/>
      <c r="I919" s="66"/>
      <c r="J919" s="67"/>
      <c r="K919" s="37"/>
      <c r="L919" s="66"/>
      <c r="M919" s="37"/>
      <c r="N919" s="37"/>
      <c r="P919" s="21"/>
    </row>
    <row r="920" ht="12.75" customHeight="1">
      <c r="A920" s="21"/>
      <c r="B920" s="21"/>
      <c r="C920" s="21"/>
      <c r="D920" s="60"/>
      <c r="E920" s="58"/>
      <c r="F920" s="58"/>
      <c r="G920" s="60"/>
      <c r="H920" s="60"/>
      <c r="I920" s="66"/>
      <c r="J920" s="67"/>
      <c r="K920" s="37"/>
      <c r="L920" s="66"/>
      <c r="M920" s="37"/>
      <c r="N920" s="37"/>
      <c r="P920" s="21"/>
    </row>
    <row r="921" ht="12.75" customHeight="1">
      <c r="A921" s="21"/>
      <c r="B921" s="21"/>
      <c r="C921" s="21"/>
      <c r="D921" s="60"/>
      <c r="E921" s="58"/>
      <c r="F921" s="58"/>
      <c r="G921" s="60"/>
      <c r="H921" s="60"/>
      <c r="I921" s="66"/>
      <c r="J921" s="67"/>
      <c r="K921" s="37"/>
      <c r="L921" s="66"/>
      <c r="M921" s="37"/>
      <c r="N921" s="37"/>
      <c r="P921" s="21"/>
    </row>
    <row r="922" ht="12.75" customHeight="1">
      <c r="A922" s="21"/>
      <c r="B922" s="21"/>
      <c r="C922" s="21"/>
      <c r="D922" s="60"/>
      <c r="E922" s="58"/>
      <c r="F922" s="58"/>
      <c r="G922" s="60"/>
      <c r="H922" s="60"/>
      <c r="I922" s="66"/>
      <c r="J922" s="67"/>
      <c r="K922" s="37"/>
      <c r="L922" s="66"/>
      <c r="M922" s="37"/>
      <c r="N922" s="37"/>
      <c r="P922" s="21"/>
    </row>
    <row r="923" ht="12.75" customHeight="1">
      <c r="A923" s="21"/>
      <c r="B923" s="21"/>
      <c r="C923" s="21"/>
      <c r="D923" s="60"/>
      <c r="E923" s="58"/>
      <c r="F923" s="58"/>
      <c r="G923" s="60"/>
      <c r="H923" s="60"/>
      <c r="I923" s="66"/>
      <c r="J923" s="67"/>
      <c r="K923" s="37"/>
      <c r="L923" s="66"/>
      <c r="M923" s="37"/>
      <c r="N923" s="37"/>
      <c r="P923" s="21"/>
    </row>
    <row r="924" ht="12.75" customHeight="1">
      <c r="A924" s="21"/>
      <c r="B924" s="21"/>
      <c r="C924" s="21"/>
      <c r="D924" s="60"/>
      <c r="E924" s="58"/>
      <c r="F924" s="58"/>
      <c r="G924" s="60"/>
      <c r="H924" s="60"/>
      <c r="I924" s="66"/>
      <c r="J924" s="67"/>
      <c r="K924" s="37"/>
      <c r="L924" s="66"/>
      <c r="M924" s="37"/>
      <c r="N924" s="37"/>
      <c r="P924" s="21"/>
    </row>
    <row r="925" ht="12.75" customHeight="1">
      <c r="A925" s="21"/>
      <c r="B925" s="21"/>
      <c r="C925" s="21"/>
      <c r="D925" s="60"/>
      <c r="E925" s="58"/>
      <c r="F925" s="58"/>
      <c r="G925" s="60"/>
      <c r="H925" s="60"/>
      <c r="I925" s="66"/>
      <c r="J925" s="67"/>
      <c r="K925" s="37"/>
      <c r="L925" s="66"/>
      <c r="M925" s="37"/>
      <c r="N925" s="37"/>
      <c r="P925" s="21"/>
    </row>
    <row r="926" ht="12.75" customHeight="1">
      <c r="A926" s="21"/>
      <c r="B926" s="21"/>
      <c r="C926" s="21"/>
      <c r="D926" s="60"/>
      <c r="E926" s="58"/>
      <c r="F926" s="58"/>
      <c r="G926" s="60"/>
      <c r="H926" s="60"/>
      <c r="I926" s="66"/>
      <c r="J926" s="67"/>
      <c r="K926" s="37"/>
      <c r="L926" s="66"/>
      <c r="M926" s="37"/>
      <c r="N926" s="37"/>
      <c r="P926" s="21"/>
    </row>
    <row r="927" ht="12.75" customHeight="1">
      <c r="A927" s="21"/>
      <c r="B927" s="21"/>
      <c r="C927" s="21"/>
      <c r="D927" s="60"/>
      <c r="E927" s="58"/>
      <c r="F927" s="58"/>
      <c r="G927" s="60"/>
      <c r="H927" s="60"/>
      <c r="I927" s="66"/>
      <c r="J927" s="67"/>
      <c r="K927" s="37"/>
      <c r="L927" s="66"/>
      <c r="M927" s="37"/>
      <c r="N927" s="37"/>
      <c r="P927" s="21"/>
    </row>
    <row r="928" ht="12.75" customHeight="1">
      <c r="A928" s="21"/>
      <c r="B928" s="21"/>
      <c r="C928" s="21"/>
      <c r="D928" s="60"/>
      <c r="E928" s="58"/>
      <c r="F928" s="58"/>
      <c r="G928" s="60"/>
      <c r="H928" s="60"/>
      <c r="I928" s="66"/>
      <c r="J928" s="67"/>
      <c r="K928" s="37"/>
      <c r="L928" s="66"/>
      <c r="M928" s="37"/>
      <c r="N928" s="37"/>
      <c r="P928" s="21"/>
    </row>
    <row r="929" ht="12.75" customHeight="1">
      <c r="A929" s="21"/>
      <c r="B929" s="21"/>
      <c r="C929" s="21"/>
      <c r="D929" s="60"/>
      <c r="E929" s="58"/>
      <c r="F929" s="58"/>
      <c r="G929" s="60"/>
      <c r="H929" s="60"/>
      <c r="I929" s="66"/>
      <c r="J929" s="67"/>
      <c r="K929" s="37"/>
      <c r="L929" s="66"/>
      <c r="M929" s="37"/>
      <c r="N929" s="37"/>
      <c r="P929" s="21"/>
    </row>
    <row r="930" ht="12.75" customHeight="1">
      <c r="A930" s="21"/>
      <c r="B930" s="21"/>
      <c r="C930" s="21"/>
      <c r="D930" s="60"/>
      <c r="E930" s="58"/>
      <c r="F930" s="58"/>
      <c r="G930" s="60"/>
      <c r="H930" s="60"/>
      <c r="I930" s="66"/>
      <c r="J930" s="67"/>
      <c r="K930" s="37"/>
      <c r="L930" s="66"/>
      <c r="M930" s="37"/>
      <c r="N930" s="37"/>
      <c r="P930" s="21"/>
    </row>
    <row r="931" ht="12.75" customHeight="1">
      <c r="A931" s="21"/>
      <c r="B931" s="21"/>
      <c r="C931" s="21"/>
      <c r="D931" s="60"/>
      <c r="E931" s="58"/>
      <c r="F931" s="58"/>
      <c r="G931" s="60"/>
      <c r="H931" s="60"/>
      <c r="I931" s="66"/>
      <c r="J931" s="67"/>
      <c r="K931" s="37"/>
      <c r="L931" s="66"/>
      <c r="M931" s="37"/>
      <c r="N931" s="37"/>
      <c r="P931" s="21"/>
    </row>
    <row r="932" ht="12.75" customHeight="1">
      <c r="A932" s="21"/>
      <c r="B932" s="21"/>
      <c r="C932" s="21"/>
      <c r="D932" s="60"/>
      <c r="E932" s="58"/>
      <c r="F932" s="58"/>
      <c r="G932" s="60"/>
      <c r="H932" s="60"/>
      <c r="I932" s="66"/>
      <c r="J932" s="67"/>
      <c r="K932" s="37"/>
      <c r="L932" s="66"/>
      <c r="M932" s="37"/>
      <c r="N932" s="37"/>
      <c r="P932" s="21"/>
    </row>
    <row r="933" ht="12.75" customHeight="1">
      <c r="A933" s="21"/>
      <c r="B933" s="21"/>
      <c r="C933" s="21"/>
      <c r="D933" s="60"/>
      <c r="E933" s="58"/>
      <c r="F933" s="58"/>
      <c r="G933" s="60"/>
      <c r="H933" s="60"/>
      <c r="I933" s="66"/>
      <c r="J933" s="67"/>
      <c r="K933" s="37"/>
      <c r="L933" s="66"/>
      <c r="M933" s="37"/>
      <c r="N933" s="37"/>
      <c r="P933" s="21"/>
    </row>
    <row r="934" ht="12.75" customHeight="1">
      <c r="A934" s="21"/>
      <c r="B934" s="21"/>
      <c r="C934" s="21"/>
      <c r="D934" s="60"/>
      <c r="E934" s="58"/>
      <c r="F934" s="58"/>
      <c r="G934" s="60"/>
      <c r="H934" s="60"/>
      <c r="I934" s="66"/>
      <c r="J934" s="67"/>
      <c r="K934" s="37"/>
      <c r="L934" s="66"/>
      <c r="M934" s="37"/>
      <c r="N934" s="37"/>
      <c r="P934" s="21"/>
    </row>
    <row r="935" ht="12.75" customHeight="1">
      <c r="A935" s="21"/>
      <c r="B935" s="21"/>
      <c r="C935" s="21"/>
      <c r="D935" s="60"/>
      <c r="E935" s="58"/>
      <c r="F935" s="58"/>
      <c r="G935" s="60"/>
      <c r="H935" s="60"/>
      <c r="I935" s="66"/>
      <c r="J935" s="67"/>
      <c r="K935" s="37"/>
      <c r="L935" s="66"/>
      <c r="M935" s="37"/>
      <c r="N935" s="37"/>
      <c r="P935" s="21"/>
    </row>
    <row r="936" ht="12.75" customHeight="1">
      <c r="A936" s="21"/>
      <c r="B936" s="21"/>
      <c r="C936" s="21"/>
      <c r="D936" s="60"/>
      <c r="E936" s="58"/>
      <c r="F936" s="58"/>
      <c r="G936" s="60"/>
      <c r="H936" s="60"/>
      <c r="I936" s="66"/>
      <c r="J936" s="67"/>
      <c r="K936" s="37"/>
      <c r="L936" s="66"/>
      <c r="M936" s="37"/>
      <c r="N936" s="37"/>
      <c r="P936" s="21"/>
    </row>
    <row r="937" ht="12.75" customHeight="1">
      <c r="A937" s="21"/>
      <c r="B937" s="21"/>
      <c r="C937" s="21"/>
      <c r="D937" s="60"/>
      <c r="E937" s="58"/>
      <c r="F937" s="58"/>
      <c r="G937" s="60"/>
      <c r="H937" s="60"/>
      <c r="I937" s="66"/>
      <c r="J937" s="67"/>
      <c r="K937" s="37"/>
      <c r="L937" s="66"/>
      <c r="M937" s="37"/>
      <c r="N937" s="37"/>
      <c r="P937" s="21"/>
    </row>
    <row r="938" ht="12.75" customHeight="1">
      <c r="A938" s="21"/>
      <c r="B938" s="21"/>
      <c r="C938" s="21"/>
      <c r="D938" s="60"/>
      <c r="E938" s="58"/>
      <c r="F938" s="58"/>
      <c r="G938" s="60"/>
      <c r="H938" s="60"/>
      <c r="I938" s="66"/>
      <c r="J938" s="67"/>
      <c r="K938" s="37"/>
      <c r="L938" s="66"/>
      <c r="M938" s="37"/>
      <c r="N938" s="37"/>
      <c r="P938" s="21"/>
    </row>
    <row r="939" ht="12.75" customHeight="1">
      <c r="A939" s="21"/>
      <c r="B939" s="21"/>
      <c r="C939" s="21"/>
      <c r="D939" s="60"/>
      <c r="E939" s="58"/>
      <c r="F939" s="58"/>
      <c r="G939" s="60"/>
      <c r="H939" s="60"/>
      <c r="I939" s="66"/>
      <c r="J939" s="67"/>
      <c r="K939" s="37"/>
      <c r="L939" s="66"/>
      <c r="M939" s="37"/>
      <c r="N939" s="37"/>
      <c r="P939" s="21"/>
    </row>
    <row r="940" ht="12.75" customHeight="1">
      <c r="A940" s="21"/>
      <c r="B940" s="21"/>
      <c r="C940" s="21"/>
      <c r="D940" s="60"/>
      <c r="E940" s="58"/>
      <c r="F940" s="58"/>
      <c r="G940" s="60"/>
      <c r="H940" s="60"/>
      <c r="I940" s="66"/>
      <c r="J940" s="67"/>
      <c r="K940" s="37"/>
      <c r="L940" s="66"/>
      <c r="M940" s="37"/>
      <c r="N940" s="37"/>
      <c r="P940" s="21"/>
    </row>
    <row r="941" ht="12.75" customHeight="1">
      <c r="A941" s="21"/>
      <c r="B941" s="21"/>
      <c r="C941" s="21"/>
      <c r="D941" s="60"/>
      <c r="E941" s="58"/>
      <c r="F941" s="58"/>
      <c r="G941" s="60"/>
      <c r="H941" s="60"/>
      <c r="I941" s="66"/>
      <c r="J941" s="67"/>
      <c r="K941" s="37"/>
      <c r="L941" s="66"/>
      <c r="M941" s="37"/>
      <c r="N941" s="37"/>
      <c r="P941" s="21"/>
    </row>
    <row r="942" ht="12.75" customHeight="1">
      <c r="A942" s="21"/>
      <c r="B942" s="21"/>
      <c r="C942" s="21"/>
      <c r="D942" s="60"/>
      <c r="E942" s="58"/>
      <c r="F942" s="58"/>
      <c r="G942" s="60"/>
      <c r="H942" s="60"/>
      <c r="I942" s="66"/>
      <c r="J942" s="67"/>
      <c r="K942" s="37"/>
      <c r="L942" s="66"/>
      <c r="M942" s="37"/>
      <c r="N942" s="37"/>
      <c r="P942" s="21"/>
    </row>
    <row r="943" ht="12.75" customHeight="1">
      <c r="A943" s="21"/>
      <c r="B943" s="21"/>
      <c r="C943" s="21"/>
      <c r="D943" s="60"/>
      <c r="E943" s="58"/>
      <c r="F943" s="58"/>
      <c r="G943" s="60"/>
      <c r="H943" s="60"/>
      <c r="I943" s="66"/>
      <c r="J943" s="67"/>
      <c r="K943" s="37"/>
      <c r="L943" s="66"/>
      <c r="M943" s="37"/>
      <c r="N943" s="37"/>
      <c r="P943" s="21"/>
    </row>
    <row r="944" ht="12.75" customHeight="1">
      <c r="A944" s="21"/>
      <c r="B944" s="21"/>
      <c r="C944" s="21"/>
      <c r="D944" s="60"/>
      <c r="E944" s="58"/>
      <c r="F944" s="58"/>
      <c r="G944" s="60"/>
      <c r="H944" s="60"/>
      <c r="I944" s="66"/>
      <c r="J944" s="67"/>
      <c r="K944" s="37"/>
      <c r="L944" s="66"/>
      <c r="M944" s="37"/>
      <c r="N944" s="37"/>
      <c r="P944" s="21"/>
    </row>
    <row r="945" ht="12.75" customHeight="1">
      <c r="A945" s="21"/>
      <c r="B945" s="21"/>
      <c r="C945" s="21"/>
      <c r="D945" s="60"/>
      <c r="E945" s="58"/>
      <c r="F945" s="58"/>
      <c r="G945" s="60"/>
      <c r="H945" s="60"/>
      <c r="I945" s="66"/>
      <c r="J945" s="67"/>
      <c r="K945" s="37"/>
      <c r="L945" s="66"/>
      <c r="M945" s="37"/>
      <c r="N945" s="37"/>
      <c r="P945" s="21"/>
    </row>
    <row r="946" ht="12.75" customHeight="1">
      <c r="A946" s="21"/>
      <c r="B946" s="21"/>
      <c r="C946" s="21"/>
      <c r="D946" s="60"/>
      <c r="E946" s="58"/>
      <c r="F946" s="58"/>
      <c r="G946" s="60"/>
      <c r="H946" s="60"/>
      <c r="I946" s="66"/>
      <c r="J946" s="67"/>
      <c r="K946" s="37"/>
      <c r="L946" s="66"/>
      <c r="M946" s="37"/>
      <c r="N946" s="37"/>
      <c r="P946" s="21"/>
    </row>
    <row r="947" ht="12.75" customHeight="1">
      <c r="A947" s="21"/>
      <c r="B947" s="21"/>
      <c r="C947" s="21"/>
      <c r="D947" s="60"/>
      <c r="E947" s="58"/>
      <c r="F947" s="58"/>
      <c r="G947" s="60"/>
      <c r="H947" s="60"/>
      <c r="I947" s="66"/>
      <c r="J947" s="67"/>
      <c r="K947" s="37"/>
      <c r="L947" s="66"/>
      <c r="M947" s="37"/>
      <c r="N947" s="37"/>
      <c r="P947" s="21"/>
    </row>
    <row r="948" ht="12.75" customHeight="1">
      <c r="A948" s="21"/>
      <c r="B948" s="21"/>
      <c r="C948" s="21"/>
      <c r="D948" s="60"/>
      <c r="E948" s="58"/>
      <c r="F948" s="58"/>
      <c r="G948" s="60"/>
      <c r="H948" s="60"/>
      <c r="I948" s="66"/>
      <c r="J948" s="67"/>
      <c r="K948" s="37"/>
      <c r="L948" s="66"/>
      <c r="M948" s="37"/>
      <c r="N948" s="37"/>
      <c r="P948" s="21"/>
    </row>
    <row r="949" ht="12.75" customHeight="1">
      <c r="A949" s="21"/>
      <c r="B949" s="21"/>
      <c r="C949" s="21"/>
      <c r="D949" s="60"/>
      <c r="E949" s="58"/>
      <c r="F949" s="58"/>
      <c r="G949" s="60"/>
      <c r="H949" s="60"/>
      <c r="I949" s="66"/>
      <c r="J949" s="67"/>
      <c r="K949" s="37"/>
      <c r="L949" s="66"/>
      <c r="M949" s="37"/>
      <c r="N949" s="37"/>
      <c r="P949" s="21"/>
    </row>
    <row r="950" ht="12.75" customHeight="1">
      <c r="A950" s="21"/>
      <c r="B950" s="21"/>
      <c r="C950" s="21"/>
      <c r="D950" s="60"/>
      <c r="E950" s="58"/>
      <c r="F950" s="58"/>
      <c r="G950" s="60"/>
      <c r="H950" s="60"/>
      <c r="I950" s="66"/>
      <c r="J950" s="67"/>
      <c r="K950" s="37"/>
      <c r="L950" s="66"/>
      <c r="M950" s="37"/>
      <c r="N950" s="37"/>
      <c r="P950" s="21"/>
    </row>
    <row r="951" ht="12.75" customHeight="1">
      <c r="A951" s="21"/>
      <c r="B951" s="21"/>
      <c r="C951" s="21"/>
      <c r="D951" s="60"/>
      <c r="E951" s="58"/>
      <c r="F951" s="58"/>
      <c r="G951" s="60"/>
      <c r="H951" s="60"/>
      <c r="I951" s="66"/>
      <c r="J951" s="67"/>
      <c r="K951" s="37"/>
      <c r="L951" s="66"/>
      <c r="M951" s="37"/>
      <c r="N951" s="37"/>
      <c r="P951" s="21"/>
    </row>
    <row r="952" ht="12.75" customHeight="1">
      <c r="A952" s="21"/>
      <c r="B952" s="21"/>
      <c r="C952" s="21"/>
      <c r="D952" s="60"/>
      <c r="E952" s="58"/>
      <c r="F952" s="58"/>
      <c r="G952" s="60"/>
      <c r="H952" s="60"/>
      <c r="I952" s="66"/>
      <c r="J952" s="67"/>
      <c r="K952" s="37"/>
      <c r="L952" s="66"/>
      <c r="M952" s="37"/>
      <c r="N952" s="37"/>
      <c r="P952" s="21"/>
    </row>
    <row r="953" ht="12.75" customHeight="1">
      <c r="A953" s="21"/>
      <c r="B953" s="21"/>
      <c r="C953" s="21"/>
      <c r="D953" s="60"/>
      <c r="E953" s="58"/>
      <c r="F953" s="58"/>
      <c r="G953" s="60"/>
      <c r="H953" s="60"/>
      <c r="I953" s="66"/>
      <c r="J953" s="67"/>
      <c r="K953" s="37"/>
      <c r="L953" s="66"/>
      <c r="M953" s="37"/>
      <c r="N953" s="37"/>
      <c r="P953" s="21"/>
    </row>
    <row r="954" ht="12.75" customHeight="1">
      <c r="A954" s="21"/>
      <c r="B954" s="21"/>
      <c r="C954" s="21"/>
      <c r="D954" s="60"/>
      <c r="E954" s="58"/>
      <c r="F954" s="58"/>
      <c r="G954" s="60"/>
      <c r="H954" s="60"/>
      <c r="I954" s="66"/>
      <c r="J954" s="67"/>
      <c r="K954" s="37"/>
      <c r="L954" s="66"/>
      <c r="M954" s="37"/>
      <c r="N954" s="37"/>
      <c r="P954" s="21"/>
    </row>
    <row r="955" ht="12.75" customHeight="1">
      <c r="A955" s="21"/>
      <c r="B955" s="21"/>
      <c r="C955" s="21"/>
      <c r="D955" s="60"/>
      <c r="E955" s="58"/>
      <c r="F955" s="58"/>
      <c r="G955" s="60"/>
      <c r="H955" s="60"/>
      <c r="I955" s="66"/>
      <c r="J955" s="67"/>
      <c r="K955" s="37"/>
      <c r="L955" s="66"/>
      <c r="M955" s="37"/>
      <c r="N955" s="37"/>
      <c r="P955" s="21"/>
    </row>
    <row r="956" ht="12.75" customHeight="1">
      <c r="A956" s="21"/>
      <c r="B956" s="21"/>
      <c r="C956" s="21"/>
      <c r="D956" s="60"/>
      <c r="E956" s="58"/>
      <c r="F956" s="58"/>
      <c r="G956" s="60"/>
      <c r="H956" s="60"/>
      <c r="I956" s="66"/>
      <c r="J956" s="67"/>
      <c r="K956" s="37"/>
      <c r="L956" s="66"/>
      <c r="M956" s="37"/>
      <c r="N956" s="37"/>
      <c r="P956" s="21"/>
    </row>
    <row r="957" ht="12.75" customHeight="1">
      <c r="A957" s="21"/>
      <c r="B957" s="21"/>
      <c r="C957" s="21"/>
      <c r="D957" s="60"/>
      <c r="E957" s="58"/>
      <c r="F957" s="58"/>
      <c r="G957" s="60"/>
      <c r="H957" s="60"/>
      <c r="I957" s="66"/>
      <c r="J957" s="67"/>
      <c r="K957" s="37"/>
      <c r="L957" s="66"/>
      <c r="M957" s="37"/>
      <c r="N957" s="37"/>
      <c r="P957" s="21"/>
    </row>
    <row r="958" ht="12.75" customHeight="1">
      <c r="A958" s="21"/>
      <c r="B958" s="21"/>
      <c r="C958" s="21"/>
      <c r="D958" s="60"/>
      <c r="E958" s="58"/>
      <c r="F958" s="58"/>
      <c r="G958" s="60"/>
      <c r="H958" s="60"/>
      <c r="I958" s="66"/>
      <c r="J958" s="67"/>
      <c r="K958" s="37"/>
      <c r="L958" s="66"/>
      <c r="M958" s="37"/>
      <c r="N958" s="37"/>
      <c r="P958" s="21"/>
    </row>
    <row r="959" ht="12.75" customHeight="1">
      <c r="A959" s="21"/>
      <c r="B959" s="21"/>
      <c r="C959" s="21"/>
      <c r="D959" s="60"/>
      <c r="E959" s="58"/>
      <c r="F959" s="58"/>
      <c r="G959" s="60"/>
      <c r="H959" s="60"/>
      <c r="I959" s="66"/>
      <c r="J959" s="67"/>
      <c r="K959" s="37"/>
      <c r="L959" s="66"/>
      <c r="M959" s="37"/>
      <c r="N959" s="37"/>
      <c r="P959" s="21"/>
    </row>
    <row r="960" ht="12.75" customHeight="1">
      <c r="A960" s="21"/>
      <c r="B960" s="21"/>
      <c r="C960" s="21"/>
      <c r="D960" s="60"/>
      <c r="E960" s="58"/>
      <c r="F960" s="58"/>
      <c r="G960" s="60"/>
      <c r="H960" s="60"/>
      <c r="I960" s="66"/>
      <c r="J960" s="67"/>
      <c r="K960" s="37"/>
      <c r="L960" s="66"/>
      <c r="M960" s="37"/>
      <c r="N960" s="37"/>
      <c r="P960" s="21"/>
    </row>
    <row r="961" ht="12.75" customHeight="1">
      <c r="A961" s="21"/>
      <c r="B961" s="21"/>
      <c r="C961" s="21"/>
      <c r="D961" s="60"/>
      <c r="E961" s="58"/>
      <c r="F961" s="58"/>
      <c r="G961" s="60"/>
      <c r="H961" s="60"/>
      <c r="I961" s="66"/>
      <c r="J961" s="67"/>
      <c r="K961" s="37"/>
      <c r="L961" s="66"/>
      <c r="M961" s="37"/>
      <c r="N961" s="37"/>
      <c r="P961" s="21"/>
    </row>
    <row r="962" ht="12.75" customHeight="1">
      <c r="A962" s="21"/>
      <c r="B962" s="21"/>
      <c r="C962" s="21"/>
      <c r="D962" s="60"/>
      <c r="E962" s="58"/>
      <c r="F962" s="58"/>
      <c r="G962" s="60"/>
      <c r="H962" s="60"/>
      <c r="I962" s="66"/>
      <c r="J962" s="67"/>
      <c r="K962" s="37"/>
      <c r="L962" s="66"/>
      <c r="M962" s="37"/>
      <c r="N962" s="37"/>
      <c r="P962" s="21"/>
    </row>
    <row r="963" ht="12.75" customHeight="1">
      <c r="A963" s="21"/>
      <c r="B963" s="21"/>
      <c r="C963" s="21"/>
      <c r="D963" s="60"/>
      <c r="E963" s="58"/>
      <c r="F963" s="58"/>
      <c r="G963" s="60"/>
      <c r="H963" s="60"/>
      <c r="I963" s="66"/>
      <c r="J963" s="67"/>
      <c r="K963" s="37"/>
      <c r="L963" s="66"/>
      <c r="M963" s="37"/>
      <c r="N963" s="37"/>
      <c r="P963" s="21"/>
    </row>
    <row r="964" ht="12.75" customHeight="1">
      <c r="A964" s="21"/>
      <c r="B964" s="21"/>
      <c r="C964" s="21"/>
      <c r="D964" s="60"/>
      <c r="E964" s="58"/>
      <c r="F964" s="58"/>
      <c r="G964" s="60"/>
      <c r="H964" s="60"/>
      <c r="I964" s="66"/>
      <c r="J964" s="67"/>
      <c r="K964" s="37"/>
      <c r="L964" s="66"/>
      <c r="M964" s="37"/>
      <c r="N964" s="37"/>
      <c r="P964" s="21"/>
    </row>
    <row r="965" ht="12.75" customHeight="1">
      <c r="A965" s="21"/>
      <c r="B965" s="21"/>
      <c r="C965" s="21"/>
      <c r="D965" s="60"/>
      <c r="E965" s="58"/>
      <c r="F965" s="58"/>
      <c r="G965" s="60"/>
      <c r="H965" s="60"/>
      <c r="I965" s="66"/>
      <c r="J965" s="67"/>
      <c r="K965" s="37"/>
      <c r="L965" s="66"/>
      <c r="M965" s="37"/>
      <c r="N965" s="37"/>
      <c r="P965" s="21"/>
    </row>
    <row r="966" ht="12.75" customHeight="1">
      <c r="A966" s="21"/>
      <c r="B966" s="21"/>
      <c r="C966" s="21"/>
      <c r="D966" s="60"/>
      <c r="E966" s="58"/>
      <c r="F966" s="58"/>
      <c r="G966" s="60"/>
      <c r="H966" s="60"/>
      <c r="I966" s="66"/>
      <c r="J966" s="67"/>
      <c r="K966" s="37"/>
      <c r="L966" s="66"/>
      <c r="M966" s="37"/>
      <c r="N966" s="37"/>
      <c r="P966" s="21"/>
    </row>
    <row r="967" ht="12.75" customHeight="1">
      <c r="A967" s="21"/>
      <c r="B967" s="21"/>
      <c r="C967" s="21"/>
      <c r="D967" s="60"/>
      <c r="E967" s="58"/>
      <c r="F967" s="58"/>
      <c r="G967" s="60"/>
      <c r="H967" s="60"/>
      <c r="I967" s="66"/>
      <c r="J967" s="67"/>
      <c r="K967" s="37"/>
      <c r="L967" s="66"/>
      <c r="M967" s="37"/>
      <c r="N967" s="37"/>
      <c r="P967" s="21"/>
    </row>
    <row r="968" ht="12.75" customHeight="1">
      <c r="A968" s="21"/>
      <c r="B968" s="21"/>
      <c r="C968" s="21"/>
      <c r="D968" s="60"/>
      <c r="E968" s="58"/>
      <c r="F968" s="58"/>
      <c r="G968" s="60"/>
      <c r="H968" s="60"/>
      <c r="I968" s="66"/>
      <c r="J968" s="67"/>
      <c r="K968" s="37"/>
      <c r="L968" s="66"/>
      <c r="M968" s="37"/>
      <c r="N968" s="37"/>
      <c r="P968" s="21"/>
    </row>
    <row r="969" ht="12.75" customHeight="1">
      <c r="A969" s="21"/>
      <c r="B969" s="21"/>
      <c r="C969" s="21"/>
      <c r="D969" s="60"/>
      <c r="E969" s="58"/>
      <c r="F969" s="58"/>
      <c r="G969" s="60"/>
      <c r="H969" s="60"/>
      <c r="I969" s="66"/>
      <c r="J969" s="67"/>
      <c r="K969" s="37"/>
      <c r="L969" s="66"/>
      <c r="M969" s="37"/>
      <c r="N969" s="37"/>
      <c r="P969" s="21"/>
    </row>
    <row r="970" ht="12.75" customHeight="1">
      <c r="A970" s="21"/>
      <c r="B970" s="21"/>
      <c r="C970" s="21"/>
      <c r="D970" s="60"/>
      <c r="E970" s="58"/>
      <c r="F970" s="58"/>
      <c r="G970" s="60"/>
      <c r="H970" s="60"/>
      <c r="I970" s="66"/>
      <c r="J970" s="67"/>
      <c r="K970" s="37"/>
      <c r="L970" s="66"/>
      <c r="M970" s="37"/>
      <c r="N970" s="37"/>
      <c r="P970" s="21"/>
    </row>
    <row r="971" ht="12.75" customHeight="1">
      <c r="A971" s="21"/>
      <c r="B971" s="21"/>
      <c r="C971" s="21"/>
      <c r="D971" s="60"/>
      <c r="E971" s="58"/>
      <c r="F971" s="58"/>
      <c r="G971" s="60"/>
      <c r="H971" s="60"/>
      <c r="I971" s="66"/>
      <c r="J971" s="67"/>
      <c r="K971" s="37"/>
      <c r="L971" s="66"/>
      <c r="M971" s="37"/>
      <c r="N971" s="37"/>
      <c r="P971" s="21"/>
    </row>
    <row r="972" ht="12.75" customHeight="1">
      <c r="A972" s="21"/>
      <c r="B972" s="21"/>
      <c r="C972" s="21"/>
      <c r="D972" s="60"/>
      <c r="E972" s="58"/>
      <c r="F972" s="58"/>
      <c r="G972" s="60"/>
      <c r="H972" s="60"/>
      <c r="I972" s="66"/>
      <c r="J972" s="67"/>
      <c r="K972" s="37"/>
      <c r="L972" s="66"/>
      <c r="M972" s="37"/>
      <c r="N972" s="37"/>
      <c r="P972" s="21"/>
    </row>
    <row r="973" ht="12.75" customHeight="1">
      <c r="A973" s="21"/>
      <c r="B973" s="21"/>
      <c r="C973" s="21"/>
      <c r="D973" s="60"/>
      <c r="E973" s="58"/>
      <c r="F973" s="58"/>
      <c r="G973" s="60"/>
      <c r="H973" s="60"/>
      <c r="I973" s="66"/>
      <c r="J973" s="67"/>
      <c r="K973" s="37"/>
      <c r="L973" s="66"/>
      <c r="M973" s="37"/>
      <c r="N973" s="37"/>
      <c r="P973" s="21"/>
    </row>
    <row r="974" ht="12.75" customHeight="1">
      <c r="A974" s="21"/>
      <c r="B974" s="21"/>
      <c r="C974" s="21"/>
      <c r="D974" s="60"/>
      <c r="E974" s="58"/>
      <c r="F974" s="58"/>
      <c r="G974" s="60"/>
      <c r="H974" s="60"/>
      <c r="I974" s="66"/>
      <c r="J974" s="67"/>
      <c r="K974" s="37"/>
      <c r="L974" s="66"/>
      <c r="M974" s="37"/>
      <c r="N974" s="37"/>
      <c r="P974" s="21"/>
    </row>
    <row r="975" ht="12.75" customHeight="1">
      <c r="A975" s="21"/>
      <c r="B975" s="21"/>
      <c r="C975" s="21"/>
      <c r="D975" s="60"/>
      <c r="E975" s="58"/>
      <c r="F975" s="58"/>
      <c r="G975" s="60"/>
      <c r="H975" s="60"/>
      <c r="I975" s="66"/>
      <c r="J975" s="67"/>
      <c r="K975" s="37"/>
      <c r="L975" s="66"/>
      <c r="M975" s="37"/>
      <c r="N975" s="37"/>
      <c r="P975" s="21"/>
    </row>
    <row r="976" ht="12.75" customHeight="1">
      <c r="A976" s="21"/>
      <c r="B976" s="21"/>
      <c r="C976" s="21"/>
      <c r="D976" s="60"/>
      <c r="E976" s="58"/>
      <c r="F976" s="58"/>
      <c r="G976" s="60"/>
      <c r="H976" s="60"/>
      <c r="I976" s="66"/>
      <c r="J976" s="67"/>
      <c r="K976" s="37"/>
      <c r="L976" s="66"/>
      <c r="M976" s="37"/>
      <c r="N976" s="37"/>
      <c r="P976" s="21"/>
    </row>
    <row r="977" ht="12.75" customHeight="1">
      <c r="A977" s="21"/>
      <c r="B977" s="21"/>
      <c r="C977" s="21"/>
      <c r="D977" s="60"/>
      <c r="E977" s="58"/>
      <c r="F977" s="58"/>
      <c r="G977" s="60"/>
      <c r="H977" s="60"/>
      <c r="I977" s="66"/>
      <c r="J977" s="67"/>
      <c r="K977" s="37"/>
      <c r="L977" s="66"/>
      <c r="M977" s="37"/>
      <c r="N977" s="37"/>
      <c r="P977" s="21"/>
    </row>
    <row r="978" ht="12.75" customHeight="1">
      <c r="A978" s="21"/>
      <c r="B978" s="21"/>
      <c r="C978" s="21"/>
      <c r="D978" s="60"/>
      <c r="E978" s="58"/>
      <c r="F978" s="58"/>
      <c r="G978" s="60"/>
      <c r="H978" s="60"/>
      <c r="I978" s="66"/>
      <c r="J978" s="67"/>
      <c r="K978" s="37"/>
      <c r="L978" s="66"/>
      <c r="M978" s="37"/>
      <c r="N978" s="37"/>
      <c r="P978" s="21"/>
    </row>
    <row r="979" ht="12.75" customHeight="1">
      <c r="A979" s="21"/>
      <c r="B979" s="21"/>
      <c r="C979" s="21"/>
      <c r="D979" s="60"/>
      <c r="E979" s="58"/>
      <c r="F979" s="58"/>
      <c r="G979" s="60"/>
      <c r="H979" s="60"/>
      <c r="I979" s="66"/>
      <c r="J979" s="67"/>
      <c r="K979" s="37"/>
      <c r="L979" s="66"/>
      <c r="M979" s="37"/>
      <c r="N979" s="37"/>
      <c r="P979" s="21"/>
    </row>
    <row r="980" ht="12.75" customHeight="1">
      <c r="A980" s="21"/>
      <c r="B980" s="21"/>
      <c r="C980" s="21"/>
      <c r="D980" s="60"/>
      <c r="E980" s="58"/>
      <c r="F980" s="58"/>
      <c r="G980" s="60"/>
      <c r="H980" s="60"/>
      <c r="I980" s="66"/>
      <c r="J980" s="67"/>
      <c r="K980" s="37"/>
      <c r="L980" s="66"/>
      <c r="M980" s="37"/>
      <c r="N980" s="37"/>
      <c r="P980" s="21"/>
    </row>
    <row r="981" ht="12.75" customHeight="1">
      <c r="A981" s="21"/>
      <c r="B981" s="21"/>
      <c r="C981" s="21"/>
      <c r="D981" s="60"/>
      <c r="E981" s="58"/>
      <c r="F981" s="58"/>
      <c r="G981" s="60"/>
      <c r="H981" s="60"/>
      <c r="I981" s="66"/>
      <c r="J981" s="67"/>
      <c r="K981" s="37"/>
      <c r="L981" s="66"/>
      <c r="M981" s="37"/>
      <c r="N981" s="37"/>
      <c r="P981" s="21"/>
    </row>
    <row r="982" ht="12.75" customHeight="1">
      <c r="A982" s="21"/>
      <c r="B982" s="21"/>
      <c r="C982" s="21"/>
      <c r="D982" s="60"/>
      <c r="E982" s="58"/>
      <c r="F982" s="58"/>
      <c r="G982" s="60"/>
      <c r="H982" s="60"/>
      <c r="I982" s="66"/>
      <c r="J982" s="67"/>
      <c r="K982" s="37"/>
      <c r="L982" s="66"/>
      <c r="M982" s="37"/>
      <c r="N982" s="37"/>
      <c r="P982" s="21"/>
    </row>
    <row r="983" ht="12.75" customHeight="1">
      <c r="A983" s="21"/>
      <c r="B983" s="21"/>
      <c r="C983" s="21"/>
      <c r="D983" s="60"/>
      <c r="E983" s="58"/>
      <c r="F983" s="58"/>
      <c r="G983" s="60"/>
      <c r="H983" s="60"/>
      <c r="I983" s="66"/>
      <c r="J983" s="67"/>
      <c r="K983" s="37"/>
      <c r="L983" s="66"/>
      <c r="M983" s="37"/>
      <c r="N983" s="37"/>
      <c r="P983" s="21"/>
    </row>
    <row r="984" ht="12.75" customHeight="1">
      <c r="A984" s="21"/>
      <c r="B984" s="21"/>
      <c r="C984" s="21"/>
      <c r="D984" s="60"/>
      <c r="E984" s="58"/>
      <c r="F984" s="58"/>
      <c r="G984" s="60"/>
      <c r="H984" s="60"/>
      <c r="I984" s="66"/>
      <c r="J984" s="67"/>
      <c r="K984" s="37"/>
      <c r="L984" s="66"/>
      <c r="M984" s="37"/>
      <c r="N984" s="37"/>
      <c r="P984" s="21"/>
    </row>
    <row r="985" ht="12.75" customHeight="1">
      <c r="A985" s="21"/>
      <c r="B985" s="21"/>
      <c r="C985" s="21"/>
      <c r="D985" s="60"/>
      <c r="E985" s="58"/>
      <c r="F985" s="58"/>
      <c r="G985" s="60"/>
      <c r="H985" s="60"/>
      <c r="I985" s="66"/>
      <c r="J985" s="67"/>
      <c r="K985" s="37"/>
      <c r="L985" s="66"/>
      <c r="M985" s="37"/>
      <c r="N985" s="37"/>
      <c r="P985" s="21"/>
    </row>
    <row r="986" ht="12.75" customHeight="1">
      <c r="A986" s="21"/>
      <c r="B986" s="21"/>
      <c r="C986" s="21"/>
      <c r="D986" s="60"/>
      <c r="E986" s="58"/>
      <c r="F986" s="58"/>
      <c r="G986" s="60"/>
      <c r="H986" s="60"/>
      <c r="I986" s="66"/>
      <c r="J986" s="67"/>
      <c r="K986" s="37"/>
      <c r="L986" s="66"/>
      <c r="M986" s="37"/>
      <c r="N986" s="37"/>
      <c r="P986" s="21"/>
    </row>
    <row r="987" ht="12.75" customHeight="1">
      <c r="A987" s="21"/>
      <c r="B987" s="21"/>
      <c r="C987" s="21"/>
      <c r="D987" s="60"/>
      <c r="E987" s="58"/>
      <c r="F987" s="58"/>
      <c r="G987" s="60"/>
      <c r="H987" s="60"/>
      <c r="I987" s="66"/>
      <c r="J987" s="67"/>
      <c r="K987" s="37"/>
      <c r="L987" s="66"/>
      <c r="M987" s="37"/>
      <c r="N987" s="37"/>
      <c r="P987" s="21"/>
    </row>
    <row r="988" ht="12.75" customHeight="1">
      <c r="A988" s="21"/>
      <c r="B988" s="21"/>
      <c r="C988" s="21"/>
      <c r="D988" s="60"/>
      <c r="E988" s="58"/>
      <c r="F988" s="58"/>
      <c r="G988" s="60"/>
      <c r="H988" s="60"/>
      <c r="I988" s="66"/>
      <c r="J988" s="67"/>
      <c r="K988" s="37"/>
      <c r="L988" s="66"/>
      <c r="M988" s="37"/>
      <c r="N988" s="37"/>
      <c r="P988" s="21"/>
    </row>
    <row r="989" ht="12.75" customHeight="1">
      <c r="A989" s="21"/>
      <c r="B989" s="21"/>
      <c r="C989" s="21"/>
      <c r="D989" s="60"/>
      <c r="E989" s="58"/>
      <c r="F989" s="58"/>
      <c r="G989" s="60"/>
      <c r="H989" s="60"/>
      <c r="I989" s="66"/>
      <c r="J989" s="67"/>
      <c r="K989" s="37"/>
      <c r="L989" s="66"/>
      <c r="M989" s="37"/>
      <c r="N989" s="37"/>
      <c r="P989" s="21"/>
    </row>
    <row r="990" ht="12.75" customHeight="1">
      <c r="A990" s="21"/>
      <c r="B990" s="21"/>
      <c r="C990" s="21"/>
      <c r="D990" s="60"/>
      <c r="E990" s="58"/>
      <c r="F990" s="58"/>
      <c r="G990" s="60"/>
      <c r="H990" s="60"/>
      <c r="I990" s="66"/>
      <c r="J990" s="67"/>
      <c r="K990" s="37"/>
      <c r="L990" s="66"/>
      <c r="M990" s="37"/>
      <c r="N990" s="37"/>
      <c r="P990" s="21"/>
    </row>
    <row r="991" ht="12.75" customHeight="1">
      <c r="A991" s="21"/>
      <c r="B991" s="21"/>
      <c r="C991" s="21"/>
      <c r="D991" s="60"/>
      <c r="E991" s="58"/>
      <c r="F991" s="58"/>
      <c r="G991" s="60"/>
      <c r="H991" s="60"/>
      <c r="I991" s="66"/>
      <c r="J991" s="67"/>
      <c r="K991" s="37"/>
      <c r="L991" s="66"/>
      <c r="M991" s="37"/>
      <c r="N991" s="37"/>
      <c r="P991" s="21"/>
    </row>
    <row r="992" ht="12.75" customHeight="1">
      <c r="A992" s="21"/>
      <c r="B992" s="21"/>
      <c r="C992" s="21"/>
      <c r="D992" s="60"/>
      <c r="E992" s="58"/>
      <c r="F992" s="58"/>
      <c r="G992" s="60"/>
      <c r="H992" s="60"/>
      <c r="I992" s="66"/>
      <c r="J992" s="67"/>
      <c r="K992" s="37"/>
      <c r="L992" s="66"/>
      <c r="M992" s="37"/>
      <c r="N992" s="37"/>
      <c r="P992" s="21"/>
    </row>
    <row r="993" ht="12.75" customHeight="1">
      <c r="A993" s="21"/>
      <c r="B993" s="21"/>
      <c r="C993" s="21"/>
      <c r="D993" s="60"/>
      <c r="E993" s="58"/>
      <c r="F993" s="58"/>
      <c r="G993" s="60"/>
      <c r="H993" s="60"/>
      <c r="I993" s="66"/>
      <c r="J993" s="67"/>
      <c r="K993" s="37"/>
      <c r="L993" s="66"/>
      <c r="M993" s="37"/>
      <c r="N993" s="37"/>
      <c r="P993" s="21"/>
    </row>
    <row r="994" ht="12.75" customHeight="1">
      <c r="A994" s="21"/>
      <c r="B994" s="21"/>
      <c r="C994" s="21"/>
      <c r="D994" s="60"/>
      <c r="E994" s="58"/>
      <c r="F994" s="58"/>
      <c r="G994" s="60"/>
      <c r="H994" s="60"/>
      <c r="I994" s="66"/>
      <c r="J994" s="67"/>
      <c r="K994" s="37"/>
      <c r="L994" s="66"/>
      <c r="M994" s="37"/>
      <c r="N994" s="37"/>
      <c r="P994" s="21"/>
    </row>
    <row r="995" ht="12.75" customHeight="1">
      <c r="A995" s="21"/>
      <c r="B995" s="21"/>
      <c r="C995" s="21"/>
      <c r="D995" s="60"/>
      <c r="E995" s="58"/>
      <c r="F995" s="58"/>
      <c r="G995" s="60"/>
      <c r="H995" s="60"/>
      <c r="I995" s="66"/>
      <c r="J995" s="67"/>
      <c r="K995" s="37"/>
      <c r="L995" s="66"/>
      <c r="M995" s="37"/>
      <c r="N995" s="37"/>
      <c r="P995" s="21"/>
    </row>
    <row r="996" ht="12.75" customHeight="1">
      <c r="A996" s="21"/>
      <c r="B996" s="21"/>
      <c r="C996" s="21"/>
      <c r="D996" s="60"/>
      <c r="E996" s="58"/>
      <c r="F996" s="58"/>
      <c r="G996" s="60"/>
      <c r="H996" s="60"/>
      <c r="I996" s="66"/>
      <c r="J996" s="67"/>
      <c r="K996" s="37"/>
      <c r="L996" s="66"/>
      <c r="M996" s="37"/>
      <c r="N996" s="37"/>
      <c r="P996" s="21"/>
    </row>
    <row r="997" ht="12.75" customHeight="1">
      <c r="A997" s="21"/>
      <c r="B997" s="21"/>
      <c r="C997" s="21"/>
      <c r="D997" s="60"/>
      <c r="E997" s="58"/>
      <c r="F997" s="58"/>
      <c r="G997" s="60"/>
      <c r="H997" s="60"/>
      <c r="I997" s="66"/>
      <c r="J997" s="67"/>
      <c r="K997" s="37"/>
      <c r="L997" s="66"/>
      <c r="M997" s="37"/>
      <c r="N997" s="37"/>
      <c r="P997" s="21"/>
    </row>
    <row r="998" ht="12.75" customHeight="1">
      <c r="A998" s="21"/>
      <c r="B998" s="21"/>
      <c r="C998" s="21"/>
      <c r="D998" s="60"/>
      <c r="E998" s="58"/>
      <c r="F998" s="58"/>
      <c r="G998" s="60"/>
      <c r="H998" s="60"/>
      <c r="I998" s="66"/>
      <c r="J998" s="67"/>
      <c r="K998" s="37"/>
      <c r="L998" s="66"/>
      <c r="M998" s="37"/>
      <c r="N998" s="37"/>
      <c r="P998" s="21"/>
    </row>
    <row r="999" ht="12.75" customHeight="1">
      <c r="A999" s="21"/>
      <c r="B999" s="21"/>
      <c r="C999" s="21"/>
      <c r="D999" s="60"/>
      <c r="E999" s="58"/>
      <c r="F999" s="58"/>
      <c r="G999" s="60"/>
      <c r="H999" s="60"/>
      <c r="I999" s="66"/>
      <c r="J999" s="67"/>
      <c r="K999" s="37"/>
      <c r="L999" s="66"/>
      <c r="M999" s="37"/>
      <c r="N999" s="37"/>
      <c r="P999" s="21"/>
    </row>
    <row r="1000" ht="12.75" customHeight="1">
      <c r="A1000" s="21"/>
      <c r="B1000" s="21"/>
      <c r="C1000" s="21"/>
      <c r="D1000" s="60"/>
      <c r="E1000" s="58"/>
      <c r="F1000" s="58"/>
      <c r="G1000" s="60"/>
      <c r="H1000" s="60"/>
      <c r="I1000" s="66"/>
      <c r="J1000" s="67"/>
      <c r="K1000" s="37"/>
      <c r="L1000" s="66"/>
      <c r="M1000" s="37"/>
      <c r="N1000" s="37"/>
      <c r="P1000" s="21"/>
    </row>
  </sheetData>
  <autoFilter ref="$A$1:$N$301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21.29"/>
    <col customWidth="1" min="2" max="2" width="10.86"/>
    <col customWidth="1" hidden="1" min="3" max="3" width="9.0"/>
    <col customWidth="1" min="4" max="4" width="11.57"/>
    <col customWidth="1" min="5" max="5" width="7.29"/>
    <col customWidth="1" min="6" max="6" width="9.0"/>
    <col customWidth="1" min="7" max="7" width="11.71"/>
    <col customWidth="1" min="8" max="8" width="11.43"/>
    <col customWidth="1" min="9" max="9" width="18.29"/>
    <col customWidth="1" hidden="1" min="10" max="10" width="22.43"/>
    <col customWidth="1" min="11" max="11" width="24.57"/>
    <col customWidth="1" min="12" max="12" width="18.29"/>
    <col customWidth="1" hidden="1" min="13" max="13" width="22.43"/>
    <col customWidth="1" min="14" max="14" width="22.71"/>
    <col customWidth="1" min="15" max="15" width="8.0"/>
    <col customWidth="1" min="16" max="16" width="27.86"/>
    <col customWidth="1" min="17" max="27" width="8.0"/>
  </cols>
  <sheetData>
    <row r="1" ht="12.75" customHeight="1">
      <c r="A1" s="1" t="s">
        <v>123</v>
      </c>
      <c r="B1" s="2" t="s">
        <v>1</v>
      </c>
      <c r="C1" s="1" t="s">
        <v>4</v>
      </c>
      <c r="D1" s="1" t="s">
        <v>5</v>
      </c>
      <c r="E1" s="1" t="s">
        <v>6</v>
      </c>
      <c r="F1" s="1" t="s">
        <v>53</v>
      </c>
      <c r="G1" s="1" t="s">
        <v>54</v>
      </c>
      <c r="H1" s="1" t="s">
        <v>9</v>
      </c>
      <c r="I1" s="4" t="s">
        <v>10</v>
      </c>
      <c r="J1" s="3" t="s">
        <v>11</v>
      </c>
      <c r="K1" s="3" t="s">
        <v>11</v>
      </c>
      <c r="L1" s="54" t="s">
        <v>12</v>
      </c>
      <c r="M1" s="55" t="s">
        <v>13</v>
      </c>
      <c r="N1" s="3" t="s">
        <v>13</v>
      </c>
      <c r="P1" s="5" t="s">
        <v>14</v>
      </c>
    </row>
    <row r="2" ht="12.75" customHeight="1">
      <c r="A2" s="13" t="s">
        <v>78</v>
      </c>
      <c r="B2" s="14" t="s">
        <v>70</v>
      </c>
      <c r="C2" s="56">
        <v>8.0</v>
      </c>
      <c r="D2" s="14">
        <v>10.0</v>
      </c>
      <c r="E2" s="14">
        <v>9.0</v>
      </c>
      <c r="F2" s="14">
        <v>9.0</v>
      </c>
      <c r="G2" s="14">
        <v>8.0</v>
      </c>
      <c r="H2" s="14">
        <v>9.0</v>
      </c>
      <c r="I2" s="28">
        <f>'CENTROCAMPISTI - GE'!D2*'Pesi e Budget Iniziale'!$B$15+'CENTROCAMPISTI - GE'!E2*'Pesi e Budget Iniziale'!$B$16+'CENTROCAMPISTI - GE'!F2*'Pesi e Budget Iniziale'!$B$17+'Pesi e Budget Iniziale'!$B$18*'CENTROCAMPISTI - GE'!G2+'CENTROCAMPISTI - GE'!H2*'Pesi e Budget Iniziale'!$B$19+'Pesi e Budget Iniziale'!$B$20*vlookup(B2,SQUADRE!$A$2:$B$21,2,false)+vlookup(B2,'FATTORE CASA'!$A$2:$B$21,2,false)*'Pesi e Budget Iniziale'!$B$21+'Pesi e Budget Iniziale'!$B$22*vlookup(B2,ALLENATORE!$A$2:$B$21,2,false)</f>
        <v>108.0321484</v>
      </c>
      <c r="J2" s="30">
        <f>'Pesi e Budget Iniziale'!C31</f>
        <v>75</v>
      </c>
      <c r="K2" s="30">
        <f t="shared" ref="K2:K186" si="1">IF(J2&lt;1,1,J2)</f>
        <v>75</v>
      </c>
      <c r="L2" s="28">
        <f>'CENTROCAMPISTI - GE'!D2*'Pesi e Budget Iniziale'!$D$15+'CENTROCAMPISTI - GE'!E2*'Pesi e Budget Iniziale'!$D$16+'CENTROCAMPISTI - GE'!F2*'Pesi e Budget Iniziale'!$D$17+'Pesi e Budget Iniziale'!$D$18*'CENTROCAMPISTI - GE'!G2+'CENTROCAMPISTI - GE'!H2*'Pesi e Budget Iniziale'!$D$19+'Pesi e Budget Iniziale'!$D$20*vlookup(B2,SQUADRE!$A$2:$B$21,2,false)+vlookup(B2,'FATTORE CASA'!$A$2:$B$21,2,false)*'Pesi e Budget Iniziale'!$D$21+'Pesi e Budget Iniziale'!$D$22*vlookup(B2,ALLENATORE!$A$2:$B$21,2,false)</f>
        <v>103.3521484</v>
      </c>
      <c r="M2" s="30">
        <f>J2*L2/I2</f>
        <v>71.75096714</v>
      </c>
      <c r="N2" s="30">
        <f t="shared" ref="N2:N186" si="2">IF(M2&lt;=0,1,M2)</f>
        <v>71.75096714</v>
      </c>
      <c r="P2" s="36" t="s">
        <v>38</v>
      </c>
    </row>
    <row r="3" ht="12.75" customHeight="1">
      <c r="A3" s="13" t="s">
        <v>129</v>
      </c>
      <c r="B3" s="14" t="s">
        <v>22</v>
      </c>
      <c r="C3" s="56">
        <v>9.0</v>
      </c>
      <c r="D3" s="14">
        <v>7.0</v>
      </c>
      <c r="E3" s="14">
        <v>8.0</v>
      </c>
      <c r="F3" s="14">
        <v>8.0</v>
      </c>
      <c r="G3" s="14">
        <v>7.0</v>
      </c>
      <c r="H3" s="14">
        <v>9.0</v>
      </c>
      <c r="I3" s="28">
        <f>'CENTROCAMPISTI - GE'!D3*'Pesi e Budget Iniziale'!$B$15+'CENTROCAMPISTI - GE'!E3*'Pesi e Budget Iniziale'!$B$16+'CENTROCAMPISTI - GE'!F3*'Pesi e Budget Iniziale'!$B$17+'Pesi e Budget Iniziale'!$B$18*'CENTROCAMPISTI - GE'!G3+'CENTROCAMPISTI - GE'!H3*'Pesi e Budget Iniziale'!$B$19+'Pesi e Budget Iniziale'!$B$20*vlookup(B3,SQUADRE!$A$2:$B$21,2,false)+vlookup(B3,'FATTORE CASA'!$A$2:$B$21,2,false)*'Pesi e Budget Iniziale'!$B$21+'Pesi e Budget Iniziale'!$B$22*vlookup(B3,ALLENATORE!$A$2:$B$21,2,false)</f>
        <v>97.45153737</v>
      </c>
      <c r="J3" s="30">
        <f t="shared" ref="J3:J186" si="3">$J$2-((I$2-I3)/(I$2-$Q$14)*$J$2)</f>
        <v>50.9765602</v>
      </c>
      <c r="K3" s="30">
        <f t="shared" si="1"/>
        <v>50.9765602</v>
      </c>
      <c r="L3" s="28">
        <f>'CENTROCAMPISTI - GE'!D3*'Pesi e Budget Iniziale'!$D$15+'CENTROCAMPISTI - GE'!E3*'Pesi e Budget Iniziale'!$D$16+'CENTROCAMPISTI - GE'!F3*'Pesi e Budget Iniziale'!$D$17+'Pesi e Budget Iniziale'!$D$18*'CENTROCAMPISTI - GE'!G3+'CENTROCAMPISTI - GE'!H3*'Pesi e Budget Iniziale'!$D$19+'Pesi e Budget Iniziale'!$D$20*vlookup(B3,SQUADRE!$A$2:$B$21,2,false)+vlookup(B3,'FATTORE CASA'!$A$2:$B$21,2,false)*'Pesi e Budget Iniziale'!$D$21+'Pesi e Budget Iniziale'!$D$22*vlookup(B3,ALLENATORE!$A$2:$B$21,2,false)</f>
        <v>93.29153737</v>
      </c>
      <c r="M3" s="30">
        <f t="shared" ref="M3:M186" si="4">$M$2-((L$2-L3)/(L$2-$Q$14)*$M$2)</f>
        <v>46.29051306</v>
      </c>
      <c r="N3" s="30">
        <f t="shared" si="2"/>
        <v>46.29051306</v>
      </c>
      <c r="P3" s="36" t="s">
        <v>46</v>
      </c>
    </row>
    <row r="4" ht="12.75" customHeight="1">
      <c r="A4" s="13" t="s">
        <v>133</v>
      </c>
      <c r="B4" s="14" t="s">
        <v>40</v>
      </c>
      <c r="C4" s="56">
        <v>7.0</v>
      </c>
      <c r="D4" s="14">
        <v>10.0</v>
      </c>
      <c r="E4" s="14">
        <v>7.5</v>
      </c>
      <c r="F4" s="14">
        <v>8.0</v>
      </c>
      <c r="G4" s="14">
        <v>6.5</v>
      </c>
      <c r="H4" s="14">
        <v>9.0</v>
      </c>
      <c r="I4" s="28">
        <f>'CENTROCAMPISTI - GE'!D4*'Pesi e Budget Iniziale'!$B$15+'CENTROCAMPISTI - GE'!E4*'Pesi e Budget Iniziale'!$B$16+'CENTROCAMPISTI - GE'!F4*'Pesi e Budget Iniziale'!$B$17+'Pesi e Budget Iniziale'!$B$18*'CENTROCAMPISTI - GE'!G4+'CENTROCAMPISTI - GE'!H4*'Pesi e Budget Iniziale'!$B$19+'Pesi e Budget Iniziale'!$B$20*vlookup(B4,SQUADRE!$A$2:$B$21,2,false)+vlookup(B4,'FATTORE CASA'!$A$2:$B$21,2,false)*'Pesi e Budget Iniziale'!$B$21+'Pesi e Budget Iniziale'!$B$22*vlookup(B4,ALLENATORE!$A$2:$B$21,2,false)</f>
        <v>98.86074763</v>
      </c>
      <c r="J4" s="30">
        <f t="shared" si="3"/>
        <v>54.17619374</v>
      </c>
      <c r="K4" s="30">
        <f t="shared" si="1"/>
        <v>54.17619374</v>
      </c>
      <c r="L4" s="28">
        <f>'CENTROCAMPISTI - GE'!D4*'Pesi e Budget Iniziale'!$D$15+'CENTROCAMPISTI - GE'!E4*'Pesi e Budget Iniziale'!$D$16+'CENTROCAMPISTI - GE'!F4*'Pesi e Budget Iniziale'!$D$17+'Pesi e Budget Iniziale'!$D$18*'CENTROCAMPISTI - GE'!G4+'CENTROCAMPISTI - GE'!H4*'Pesi e Budget Iniziale'!$D$19+'Pesi e Budget Iniziale'!$D$20*vlookup(B4,SQUADRE!$A$2:$B$21,2,false)+vlookup(B4,'FATTORE CASA'!$A$2:$B$21,2,false)*'Pesi e Budget Iniziale'!$D$21+'Pesi e Budget Iniziale'!$D$22*vlookup(B4,ALLENATORE!$A$2:$B$21,2,false)</f>
        <v>94.92824763</v>
      </c>
      <c r="M4" s="30">
        <f t="shared" si="4"/>
        <v>50.43254641</v>
      </c>
      <c r="N4" s="30">
        <f t="shared" si="2"/>
        <v>50.43254641</v>
      </c>
      <c r="P4" s="36" t="s">
        <v>60</v>
      </c>
    </row>
    <row r="5" ht="12.75" customHeight="1">
      <c r="A5" s="13" t="s">
        <v>135</v>
      </c>
      <c r="B5" s="14" t="s">
        <v>40</v>
      </c>
      <c r="C5" s="56">
        <v>8.0</v>
      </c>
      <c r="D5" s="14">
        <v>9.5</v>
      </c>
      <c r="E5" s="14">
        <v>7.0</v>
      </c>
      <c r="F5" s="14">
        <v>8.0</v>
      </c>
      <c r="G5" s="14">
        <v>7.0</v>
      </c>
      <c r="H5" s="14">
        <v>9.0</v>
      </c>
      <c r="I5" s="28">
        <f>'CENTROCAMPISTI - GE'!D5*'Pesi e Budget Iniziale'!$B$15+'CENTROCAMPISTI - GE'!E5*'Pesi e Budget Iniziale'!$B$16+'CENTROCAMPISTI - GE'!F5*'Pesi e Budget Iniziale'!$B$17+'Pesi e Budget Iniziale'!$B$18*'CENTROCAMPISTI - GE'!G5+'CENTROCAMPISTI - GE'!H5*'Pesi e Budget Iniziale'!$B$19+'Pesi e Budget Iniziale'!$B$20*vlookup(B5,SQUADRE!$A$2:$B$21,2,false)+vlookup(B5,'FATTORE CASA'!$A$2:$B$21,2,false)*'Pesi e Budget Iniziale'!$B$21+'Pesi e Budget Iniziale'!$B$22*vlookup(B5,ALLENATORE!$A$2:$B$21,2,false)</f>
        <v>97.89926763</v>
      </c>
      <c r="J5" s="30">
        <f t="shared" si="3"/>
        <v>51.99313864</v>
      </c>
      <c r="K5" s="30">
        <f t="shared" si="1"/>
        <v>51.99313864</v>
      </c>
      <c r="L5" s="28">
        <f>'CENTROCAMPISTI - GE'!D5*'Pesi e Budget Iniziale'!$D$15+'CENTROCAMPISTI - GE'!E5*'Pesi e Budget Iniziale'!$D$16+'CENTROCAMPISTI - GE'!F5*'Pesi e Budget Iniziale'!$D$17+'Pesi e Budget Iniziale'!$D$18*'CENTROCAMPISTI - GE'!G5+'CENTROCAMPISTI - GE'!H5*'Pesi e Budget Iniziale'!$D$19+'Pesi e Budget Iniziale'!$D$20*vlookup(B5,SQUADRE!$A$2:$B$21,2,false)+vlookup(B5,'FATTORE CASA'!$A$2:$B$21,2,false)*'Pesi e Budget Iniziale'!$D$21+'Pesi e Budget Iniziale'!$D$22*vlookup(B5,ALLENATORE!$A$2:$B$21,2,false)</f>
        <v>94.19426763</v>
      </c>
      <c r="M5" s="30">
        <f t="shared" si="4"/>
        <v>48.57505843</v>
      </c>
      <c r="N5" s="30">
        <f t="shared" si="2"/>
        <v>48.57505843</v>
      </c>
      <c r="P5" s="36" t="s">
        <v>63</v>
      </c>
    </row>
    <row r="6" ht="12.75" customHeight="1">
      <c r="A6" s="13" t="s">
        <v>138</v>
      </c>
      <c r="B6" s="14" t="s">
        <v>22</v>
      </c>
      <c r="C6" s="56">
        <v>9.0</v>
      </c>
      <c r="D6" s="14">
        <v>8.5</v>
      </c>
      <c r="E6" s="14">
        <v>8.0</v>
      </c>
      <c r="F6" s="14">
        <v>6.5</v>
      </c>
      <c r="G6" s="14">
        <v>6.0</v>
      </c>
      <c r="H6" s="14">
        <v>8.0</v>
      </c>
      <c r="I6" s="28">
        <f>'CENTROCAMPISTI - GE'!D6*'Pesi e Budget Iniziale'!$B$15+'CENTROCAMPISTI - GE'!E6*'Pesi e Budget Iniziale'!$B$16+'CENTROCAMPISTI - GE'!F6*'Pesi e Budget Iniziale'!$B$17+'Pesi e Budget Iniziale'!$B$18*'CENTROCAMPISTI - GE'!G6+'CENTROCAMPISTI - GE'!H6*'Pesi e Budget Iniziale'!$B$19+'Pesi e Budget Iniziale'!$B$20*vlookup(B6,SQUADRE!$A$2:$B$21,2,false)+vlookup(B6,'FATTORE CASA'!$A$2:$B$21,2,false)*'Pesi e Budget Iniziale'!$B$21+'Pesi e Budget Iniziale'!$B$22*vlookup(B6,ALLENATORE!$A$2:$B$21,2,false)</f>
        <v>93.44870737</v>
      </c>
      <c r="J6" s="30">
        <f t="shared" si="3"/>
        <v>41.88807325</v>
      </c>
      <c r="K6" s="30">
        <f t="shared" si="1"/>
        <v>41.88807325</v>
      </c>
      <c r="L6" s="28">
        <f>'CENTROCAMPISTI - GE'!D6*'Pesi e Budget Iniziale'!$D$15+'CENTROCAMPISTI - GE'!E6*'Pesi e Budget Iniziale'!$D$16+'CENTROCAMPISTI - GE'!F6*'Pesi e Budget Iniziale'!$D$17+'Pesi e Budget Iniziale'!$D$18*'CENTROCAMPISTI - GE'!G6+'CENTROCAMPISTI - GE'!H6*'Pesi e Budget Iniziale'!$D$19+'Pesi e Budget Iniziale'!$D$20*vlookup(B6,SQUADRE!$A$2:$B$21,2,false)+vlookup(B6,'FATTORE CASA'!$A$2:$B$21,2,false)*'Pesi e Budget Iniziale'!$D$21+'Pesi e Budget Iniziale'!$D$22*vlookup(B6,ALLENATORE!$A$2:$B$21,2,false)</f>
        <v>89.38620737</v>
      </c>
      <c r="M6" s="30">
        <f t="shared" si="4"/>
        <v>36.40726893</v>
      </c>
      <c r="N6" s="30">
        <f t="shared" si="2"/>
        <v>36.40726893</v>
      </c>
      <c r="P6" s="36" t="s">
        <v>68</v>
      </c>
    </row>
    <row r="7" ht="12.75" customHeight="1">
      <c r="A7" s="13" t="s">
        <v>142</v>
      </c>
      <c r="B7" s="14" t="s">
        <v>62</v>
      </c>
      <c r="C7" s="56">
        <v>9.0</v>
      </c>
      <c r="D7" s="14">
        <v>7.0</v>
      </c>
      <c r="E7" s="14">
        <v>7.0</v>
      </c>
      <c r="F7" s="14">
        <v>8.0</v>
      </c>
      <c r="G7" s="14">
        <v>8.0</v>
      </c>
      <c r="H7" s="14">
        <v>8.5</v>
      </c>
      <c r="I7" s="28">
        <f>'CENTROCAMPISTI - GE'!D7*'Pesi e Budget Iniziale'!$B$15+'CENTROCAMPISTI - GE'!E7*'Pesi e Budget Iniziale'!$B$16+'CENTROCAMPISTI - GE'!F7*'Pesi e Budget Iniziale'!$B$17+'Pesi e Budget Iniziale'!$B$18*'CENTROCAMPISTI - GE'!G7+'CENTROCAMPISTI - GE'!H7*'Pesi e Budget Iniziale'!$B$19+'Pesi e Budget Iniziale'!$B$20*vlookup(B7,SQUADRE!$A$2:$B$21,2,false)+vlookup(B7,'FATTORE CASA'!$A$2:$B$21,2,false)*'Pesi e Budget Iniziale'!$B$21+'Pesi e Budget Iniziale'!$B$22*vlookup(B7,ALLENATORE!$A$2:$B$21,2,false)</f>
        <v>91.16270868</v>
      </c>
      <c r="J7" s="30">
        <f t="shared" si="3"/>
        <v>36.69767815</v>
      </c>
      <c r="K7" s="30">
        <f t="shared" si="1"/>
        <v>36.69767815</v>
      </c>
      <c r="L7" s="28">
        <f>'CENTROCAMPISTI - GE'!D7*'Pesi e Budget Iniziale'!$D$15+'CENTROCAMPISTI - GE'!E7*'Pesi e Budget Iniziale'!$D$16+'CENTROCAMPISTI - GE'!F7*'Pesi e Budget Iniziale'!$D$17+'Pesi e Budget Iniziale'!$D$18*'CENTROCAMPISTI - GE'!G7+'CENTROCAMPISTI - GE'!H7*'Pesi e Budget Iniziale'!$D$19+'Pesi e Budget Iniziale'!$D$20*vlookup(B7,SQUADRE!$A$2:$B$21,2,false)+vlookup(B7,'FATTORE CASA'!$A$2:$B$21,2,false)*'Pesi e Budget Iniziale'!$D$21+'Pesi e Budget Iniziale'!$D$22*vlookup(B7,ALLENATORE!$A$2:$B$21,2,false)</f>
        <v>87.45770868</v>
      </c>
      <c r="M7" s="30">
        <f t="shared" si="4"/>
        <v>31.52680471</v>
      </c>
      <c r="N7" s="30">
        <f t="shared" si="2"/>
        <v>31.52680471</v>
      </c>
      <c r="P7" s="36" t="s">
        <v>75</v>
      </c>
    </row>
    <row r="8" ht="12.75" customHeight="1">
      <c r="A8" s="13" t="s">
        <v>145</v>
      </c>
      <c r="B8" s="14" t="s">
        <v>22</v>
      </c>
      <c r="C8" s="56">
        <v>9.0</v>
      </c>
      <c r="D8" s="14">
        <v>7.0</v>
      </c>
      <c r="E8" s="14">
        <v>7.0</v>
      </c>
      <c r="F8" s="14">
        <v>8.0</v>
      </c>
      <c r="G8" s="14">
        <v>7.0</v>
      </c>
      <c r="H8" s="14">
        <v>7.0</v>
      </c>
      <c r="I8" s="28">
        <f>'CENTROCAMPISTI - GE'!D8*'Pesi e Budget Iniziale'!$B$15+'CENTROCAMPISTI - GE'!E8*'Pesi e Budget Iniziale'!$B$16+'CENTROCAMPISTI - GE'!F8*'Pesi e Budget Iniziale'!$B$17+'Pesi e Budget Iniziale'!$B$18*'CENTROCAMPISTI - GE'!G8+'CENTROCAMPISTI - GE'!H8*'Pesi e Budget Iniziale'!$B$19+'Pesi e Budget Iniziale'!$B$20*vlookup(B8,SQUADRE!$A$2:$B$21,2,false)+vlookup(B8,'FATTORE CASA'!$A$2:$B$21,2,false)*'Pesi e Budget Iniziale'!$B$21+'Pesi e Budget Iniziale'!$B$22*vlookup(B8,ALLENATORE!$A$2:$B$21,2,false)</f>
        <v>91.90495737</v>
      </c>
      <c r="J8" s="30">
        <f t="shared" si="3"/>
        <v>38.38296518</v>
      </c>
      <c r="K8" s="30">
        <f t="shared" si="1"/>
        <v>38.38296518</v>
      </c>
      <c r="L8" s="28">
        <f>'CENTROCAMPISTI - GE'!D8*'Pesi e Budget Iniziale'!$D$15+'CENTROCAMPISTI - GE'!E8*'Pesi e Budget Iniziale'!$D$16+'CENTROCAMPISTI - GE'!F8*'Pesi e Budget Iniziale'!$D$17+'Pesi e Budget Iniziale'!$D$18*'CENTROCAMPISTI - GE'!G8+'CENTROCAMPISTI - GE'!H8*'Pesi e Budget Iniziale'!$D$19+'Pesi e Budget Iniziale'!$D$20*vlookup(B8,SQUADRE!$A$2:$B$21,2,false)+vlookup(B8,'FATTORE CASA'!$A$2:$B$21,2,false)*'Pesi e Budget Iniziale'!$D$21+'Pesi e Budget Iniziale'!$D$22*vlookup(B8,ALLENATORE!$A$2:$B$21,2,false)</f>
        <v>88.19995737</v>
      </c>
      <c r="M8" s="30">
        <f t="shared" si="4"/>
        <v>33.4052183</v>
      </c>
      <c r="N8" s="30">
        <f t="shared" si="2"/>
        <v>33.4052183</v>
      </c>
      <c r="P8" s="36" t="s">
        <v>82</v>
      </c>
    </row>
    <row r="9" ht="12.75" customHeight="1">
      <c r="A9" s="13" t="s">
        <v>149</v>
      </c>
      <c r="B9" s="14" t="s">
        <v>22</v>
      </c>
      <c r="C9" s="56">
        <v>9.0</v>
      </c>
      <c r="D9" s="14">
        <v>6.0</v>
      </c>
      <c r="E9" s="14">
        <v>7.0</v>
      </c>
      <c r="F9" s="14">
        <v>8.0</v>
      </c>
      <c r="G9" s="14">
        <v>6.0</v>
      </c>
      <c r="H9" s="14">
        <v>8.0</v>
      </c>
      <c r="I9" s="28">
        <f>'CENTROCAMPISTI - GE'!D9*'Pesi e Budget Iniziale'!$B$15+'CENTROCAMPISTI - GE'!E9*'Pesi e Budget Iniziale'!$B$16+'CENTROCAMPISTI - GE'!F9*'Pesi e Budget Iniziale'!$B$17+'Pesi e Budget Iniziale'!$B$18*'CENTROCAMPISTI - GE'!G9+'CENTROCAMPISTI - GE'!H9*'Pesi e Budget Iniziale'!$B$19+'Pesi e Budget Iniziale'!$B$20*vlookup(B9,SQUADRE!$A$2:$B$21,2,false)+vlookup(B9,'FATTORE CASA'!$A$2:$B$21,2,false)*'Pesi e Budget Iniziale'!$B$21+'Pesi e Budget Iniziale'!$B$22*vlookup(B9,ALLENATORE!$A$2:$B$21,2,false)</f>
        <v>90.32870737</v>
      </c>
      <c r="J9" s="30">
        <f t="shared" si="3"/>
        <v>34.80406536</v>
      </c>
      <c r="K9" s="30">
        <f t="shared" si="1"/>
        <v>34.80406536</v>
      </c>
      <c r="L9" s="28">
        <f>'CENTROCAMPISTI - GE'!D9*'Pesi e Budget Iniziale'!$D$15+'CENTROCAMPISTI - GE'!E9*'Pesi e Budget Iniziale'!$D$16+'CENTROCAMPISTI - GE'!F9*'Pesi e Budget Iniziale'!$D$17+'Pesi e Budget Iniziale'!$D$18*'CENTROCAMPISTI - GE'!G9+'CENTROCAMPISTI - GE'!H9*'Pesi e Budget Iniziale'!$D$19+'Pesi e Budget Iniziale'!$D$20*vlookup(B9,SQUADRE!$A$2:$B$21,2,false)+vlookup(B9,'FATTORE CASA'!$A$2:$B$21,2,false)*'Pesi e Budget Iniziale'!$D$21+'Pesi e Budget Iniziale'!$D$22*vlookup(B9,ALLENATORE!$A$2:$B$21,2,false)</f>
        <v>86.62370737</v>
      </c>
      <c r="M9" s="30">
        <f t="shared" si="4"/>
        <v>29.41619214</v>
      </c>
      <c r="N9" s="30">
        <f t="shared" si="2"/>
        <v>29.41619214</v>
      </c>
      <c r="P9" s="36" t="s">
        <v>85</v>
      </c>
    </row>
    <row r="10" ht="12.75" customHeight="1">
      <c r="A10" s="13" t="s">
        <v>153</v>
      </c>
      <c r="B10" s="14" t="s">
        <v>22</v>
      </c>
      <c r="C10" s="56">
        <v>9.0</v>
      </c>
      <c r="D10" s="14">
        <v>6.0</v>
      </c>
      <c r="E10" s="14">
        <v>7.0</v>
      </c>
      <c r="F10" s="14">
        <v>8.0</v>
      </c>
      <c r="G10" s="14">
        <v>6.0</v>
      </c>
      <c r="H10" s="14">
        <v>8.0</v>
      </c>
      <c r="I10" s="28">
        <f>'CENTROCAMPISTI - GE'!D10*'Pesi e Budget Iniziale'!$B$15+'CENTROCAMPISTI - GE'!E10*'Pesi e Budget Iniziale'!$B$16+'CENTROCAMPISTI - GE'!F10*'Pesi e Budget Iniziale'!$B$17+'Pesi e Budget Iniziale'!$B$18*'CENTROCAMPISTI - GE'!G10+'CENTROCAMPISTI - GE'!H10*'Pesi e Budget Iniziale'!$B$19+'Pesi e Budget Iniziale'!$B$20*vlookup(B10,SQUADRE!$A$2:$B$21,2,false)+vlookup(B10,'FATTORE CASA'!$A$2:$B$21,2,false)*'Pesi e Budget Iniziale'!$B$21+'Pesi e Budget Iniziale'!$B$22*vlookup(B10,ALLENATORE!$A$2:$B$21,2,false)</f>
        <v>90.32870737</v>
      </c>
      <c r="J10" s="30">
        <f t="shared" si="3"/>
        <v>34.80406536</v>
      </c>
      <c r="K10" s="30">
        <f t="shared" si="1"/>
        <v>34.80406536</v>
      </c>
      <c r="L10" s="28">
        <f>'CENTROCAMPISTI - GE'!D10*'Pesi e Budget Iniziale'!$D$15+'CENTROCAMPISTI - GE'!E10*'Pesi e Budget Iniziale'!$D$16+'CENTROCAMPISTI - GE'!F10*'Pesi e Budget Iniziale'!$D$17+'Pesi e Budget Iniziale'!$D$18*'CENTROCAMPISTI - GE'!G10+'CENTROCAMPISTI - GE'!H10*'Pesi e Budget Iniziale'!$D$19+'Pesi e Budget Iniziale'!$D$20*vlookup(B10,SQUADRE!$A$2:$B$21,2,false)+vlookup(B10,'FATTORE CASA'!$A$2:$B$21,2,false)*'Pesi e Budget Iniziale'!$D$21+'Pesi e Budget Iniziale'!$D$22*vlookup(B10,ALLENATORE!$A$2:$B$21,2,false)</f>
        <v>86.62370737</v>
      </c>
      <c r="M10" s="30">
        <f t="shared" si="4"/>
        <v>29.41619214</v>
      </c>
      <c r="N10" s="30">
        <f t="shared" si="2"/>
        <v>29.41619214</v>
      </c>
    </row>
    <row r="11" ht="12.75" customHeight="1">
      <c r="A11" s="13" t="s">
        <v>156</v>
      </c>
      <c r="B11" s="14" t="s">
        <v>22</v>
      </c>
      <c r="C11" s="56">
        <v>9.0</v>
      </c>
      <c r="D11" s="14">
        <v>7.0</v>
      </c>
      <c r="E11" s="14">
        <v>8.0</v>
      </c>
      <c r="F11" s="14">
        <v>6.0</v>
      </c>
      <c r="G11" s="14">
        <v>6.0</v>
      </c>
      <c r="H11" s="14">
        <v>8.0</v>
      </c>
      <c r="I11" s="28">
        <f>'CENTROCAMPISTI - GE'!D11*'Pesi e Budget Iniziale'!$B$15+'CENTROCAMPISTI - GE'!E11*'Pesi e Budget Iniziale'!$B$16+'CENTROCAMPISTI - GE'!F11*'Pesi e Budget Iniziale'!$B$17+'Pesi e Budget Iniziale'!$B$18*'CENTROCAMPISTI - GE'!G11+'CENTROCAMPISTI - GE'!H11*'Pesi e Budget Iniziale'!$B$19+'Pesi e Budget Iniziale'!$B$20*vlookup(B11,SQUADRE!$A$2:$B$21,2,false)+vlookup(B11,'FATTORE CASA'!$A$2:$B$21,2,false)*'Pesi e Budget Iniziale'!$B$21+'Pesi e Budget Iniziale'!$B$22*vlookup(B11,ALLENATORE!$A$2:$B$21,2,false)</f>
        <v>90.11745737</v>
      </c>
      <c r="J11" s="30">
        <f t="shared" si="3"/>
        <v>34.32441899</v>
      </c>
      <c r="K11" s="30">
        <f t="shared" si="1"/>
        <v>34.32441899</v>
      </c>
      <c r="L11" s="28">
        <f>'CENTROCAMPISTI - GE'!D11*'Pesi e Budget Iniziale'!$D$15+'CENTROCAMPISTI - GE'!E11*'Pesi e Budget Iniziale'!$D$16+'CENTROCAMPISTI - GE'!F11*'Pesi e Budget Iniziale'!$D$17+'Pesi e Budget Iniziale'!$D$18*'CENTROCAMPISTI - GE'!G11+'CENTROCAMPISTI - GE'!H11*'Pesi e Budget Iniziale'!$D$19+'Pesi e Budget Iniziale'!$D$20*vlookup(B11,SQUADRE!$A$2:$B$21,2,false)+vlookup(B11,'FATTORE CASA'!$A$2:$B$21,2,false)*'Pesi e Budget Iniziale'!$D$21+'Pesi e Budget Iniziale'!$D$22*vlookup(B11,ALLENATORE!$A$2:$B$21,2,false)</f>
        <v>86.08745737</v>
      </c>
      <c r="M11" s="30">
        <f t="shared" si="4"/>
        <v>28.05910076</v>
      </c>
      <c r="N11" s="30">
        <f t="shared" si="2"/>
        <v>28.05910076</v>
      </c>
    </row>
    <row r="12" ht="12.75" customHeight="1">
      <c r="A12" s="13" t="s">
        <v>158</v>
      </c>
      <c r="B12" s="14" t="s">
        <v>48</v>
      </c>
      <c r="C12" s="56">
        <v>10.0</v>
      </c>
      <c r="D12" s="14">
        <v>7.5</v>
      </c>
      <c r="E12" s="14">
        <v>8.0</v>
      </c>
      <c r="F12" s="14">
        <v>7.0</v>
      </c>
      <c r="G12" s="14">
        <v>7.0</v>
      </c>
      <c r="H12" s="14">
        <v>7.5</v>
      </c>
      <c r="I12" s="28">
        <f>'CENTROCAMPISTI - GE'!D12*'Pesi e Budget Iniziale'!$B$15+'CENTROCAMPISTI - GE'!E12*'Pesi e Budget Iniziale'!$B$16+'CENTROCAMPISTI - GE'!F12*'Pesi e Budget Iniziale'!$B$17+'Pesi e Budget Iniziale'!$B$18*'CENTROCAMPISTI - GE'!G12+'CENTROCAMPISTI - GE'!H12*'Pesi e Budget Iniziale'!$B$19+'Pesi e Budget Iniziale'!$B$20*vlookup(B12,SQUADRE!$A$2:$B$21,2,false)+vlookup(B12,'FATTORE CASA'!$A$2:$B$21,2,false)*'Pesi e Budget Iniziale'!$B$21+'Pesi e Budget Iniziale'!$B$22*vlookup(B12,ALLENATORE!$A$2:$B$21,2,false)</f>
        <v>95.60493526</v>
      </c>
      <c r="J12" s="30">
        <f t="shared" si="3"/>
        <v>46.78382178</v>
      </c>
      <c r="K12" s="30">
        <f t="shared" si="1"/>
        <v>46.78382178</v>
      </c>
      <c r="L12" s="28">
        <f>'CENTROCAMPISTI - GE'!D12*'Pesi e Budget Iniziale'!$D$15+'CENTROCAMPISTI - GE'!E12*'Pesi e Budget Iniziale'!$D$16+'CENTROCAMPISTI - GE'!F12*'Pesi e Budget Iniziale'!$D$17+'Pesi e Budget Iniziale'!$D$18*'CENTROCAMPISTI - GE'!G12+'CENTROCAMPISTI - GE'!H12*'Pesi e Budget Iniziale'!$D$19+'Pesi e Budget Iniziale'!$D$20*vlookup(B12,SQUADRE!$A$2:$B$21,2,false)+vlookup(B12,'FATTORE CASA'!$A$2:$B$21,2,false)*'Pesi e Budget Iniziale'!$D$21+'Pesi e Budget Iniziale'!$D$22*vlookup(B12,ALLENATORE!$A$2:$B$21,2,false)</f>
        <v>91.50993526</v>
      </c>
      <c r="M12" s="30">
        <f t="shared" si="4"/>
        <v>41.78180098</v>
      </c>
      <c r="N12" s="30">
        <f t="shared" si="2"/>
        <v>41.78180098</v>
      </c>
      <c r="P12" s="21"/>
    </row>
    <row r="13" ht="12.75" customHeight="1">
      <c r="A13" s="13" t="s">
        <v>161</v>
      </c>
      <c r="B13" s="14" t="s">
        <v>40</v>
      </c>
      <c r="C13" s="56">
        <v>9.0</v>
      </c>
      <c r="D13" s="14">
        <v>8.5</v>
      </c>
      <c r="E13" s="14">
        <v>7.5</v>
      </c>
      <c r="F13" s="14">
        <v>7.0</v>
      </c>
      <c r="G13" s="14">
        <v>6.0</v>
      </c>
      <c r="H13" s="14">
        <v>8.0</v>
      </c>
      <c r="I13" s="28">
        <f>'CENTROCAMPISTI - GE'!D13*'Pesi e Budget Iniziale'!$B$15+'CENTROCAMPISTI - GE'!E13*'Pesi e Budget Iniziale'!$B$16+'CENTROCAMPISTI - GE'!F13*'Pesi e Budget Iniziale'!$B$17+'Pesi e Budget Iniziale'!$B$18*'CENTROCAMPISTI - GE'!G13+'CENTROCAMPISTI - GE'!H13*'Pesi e Budget Iniziale'!$B$19+'Pesi e Budget Iniziale'!$B$20*vlookup(B13,SQUADRE!$A$2:$B$21,2,false)+vlookup(B13,'FATTORE CASA'!$A$2:$B$21,2,false)*'Pesi e Budget Iniziale'!$B$21+'Pesi e Budget Iniziale'!$B$22*vlookup(B13,ALLENATORE!$A$2:$B$21,2,false)</f>
        <v>91.96268763</v>
      </c>
      <c r="J13" s="30">
        <f t="shared" si="3"/>
        <v>38.51404263</v>
      </c>
      <c r="K13" s="30">
        <f t="shared" si="1"/>
        <v>38.51404263</v>
      </c>
      <c r="L13" s="28">
        <f>'CENTROCAMPISTI - GE'!D13*'Pesi e Budget Iniziale'!$D$15+'CENTROCAMPISTI - GE'!E13*'Pesi e Budget Iniziale'!$D$16+'CENTROCAMPISTI - GE'!F13*'Pesi e Budget Iniziale'!$D$17+'Pesi e Budget Iniziale'!$D$18*'CENTROCAMPISTI - GE'!G13+'CENTROCAMPISTI - GE'!H13*'Pesi e Budget Iniziale'!$D$19+'Pesi e Budget Iniziale'!$D$20*vlookup(B13,SQUADRE!$A$2:$B$21,2,false)+vlookup(B13,'FATTORE CASA'!$A$2:$B$21,2,false)*'Pesi e Budget Iniziale'!$D$21+'Pesi e Budget Iniziale'!$D$22*vlookup(B13,ALLENATORE!$A$2:$B$21,2,false)</f>
        <v>88.09518763</v>
      </c>
      <c r="M13" s="30">
        <f t="shared" si="4"/>
        <v>33.14007685</v>
      </c>
      <c r="N13" s="30">
        <f t="shared" si="2"/>
        <v>33.14007685</v>
      </c>
      <c r="P13" s="16"/>
    </row>
    <row r="14" ht="12.75" customHeight="1">
      <c r="A14" s="13" t="s">
        <v>165</v>
      </c>
      <c r="B14" s="14" t="s">
        <v>48</v>
      </c>
      <c r="C14" s="56">
        <v>8.0</v>
      </c>
      <c r="D14" s="14">
        <v>7.5</v>
      </c>
      <c r="E14" s="14">
        <v>7.0</v>
      </c>
      <c r="F14" s="14">
        <v>8.0</v>
      </c>
      <c r="G14" s="14">
        <v>7.0</v>
      </c>
      <c r="H14" s="14">
        <v>7.5</v>
      </c>
      <c r="I14" s="28">
        <f>'CENTROCAMPISTI - GE'!D14*'Pesi e Budget Iniziale'!$B$15+'CENTROCAMPISTI - GE'!E14*'Pesi e Budget Iniziale'!$B$16+'CENTROCAMPISTI - GE'!F14*'Pesi e Budget Iniziale'!$B$17+'Pesi e Budget Iniziale'!$B$18*'CENTROCAMPISTI - GE'!G14+'CENTROCAMPISTI - GE'!H14*'Pesi e Budget Iniziale'!$B$19+'Pesi e Budget Iniziale'!$B$20*vlookup(B14,SQUADRE!$A$2:$B$21,2,false)+vlookup(B14,'FATTORE CASA'!$A$2:$B$21,2,false)*'Pesi e Budget Iniziale'!$B$21+'Pesi e Budget Iniziale'!$B$22*vlookup(B14,ALLENATORE!$A$2:$B$21,2,false)</f>
        <v>95.45868526</v>
      </c>
      <c r="J14" s="30">
        <f t="shared" si="3"/>
        <v>46.45175891</v>
      </c>
      <c r="K14" s="30">
        <f t="shared" si="1"/>
        <v>46.45175891</v>
      </c>
      <c r="L14" s="28">
        <f>'CENTROCAMPISTI - GE'!D14*'Pesi e Budget Iniziale'!$D$15+'CENTROCAMPISTI - GE'!E14*'Pesi e Budget Iniziale'!$D$16+'CENTROCAMPISTI - GE'!F14*'Pesi e Budget Iniziale'!$D$17+'Pesi e Budget Iniziale'!$D$18*'CENTROCAMPISTI - GE'!G14+'CENTROCAMPISTI - GE'!H14*'Pesi e Budget Iniziale'!$D$19+'Pesi e Budget Iniziale'!$D$20*vlookup(B14,SQUADRE!$A$2:$B$21,2,false)+vlookup(B14,'FATTORE CASA'!$A$2:$B$21,2,false)*'Pesi e Budget Iniziale'!$D$21+'Pesi e Budget Iniziale'!$D$22*vlookup(B14,ALLENATORE!$A$2:$B$21,2,false)</f>
        <v>91.75368526</v>
      </c>
      <c r="M14" s="30">
        <f t="shared" si="4"/>
        <v>42.39866069</v>
      </c>
      <c r="N14" s="30">
        <f t="shared" si="2"/>
        <v>42.39866069</v>
      </c>
      <c r="P14" s="51" t="s">
        <v>101</v>
      </c>
      <c r="Q14" s="52">
        <v>75.0</v>
      </c>
    </row>
    <row r="15" ht="12.75" customHeight="1">
      <c r="A15" s="13" t="s">
        <v>169</v>
      </c>
      <c r="B15" s="14" t="s">
        <v>62</v>
      </c>
      <c r="C15" s="56">
        <v>7.0</v>
      </c>
      <c r="D15" s="14">
        <v>7.5</v>
      </c>
      <c r="E15" s="14">
        <v>7.0</v>
      </c>
      <c r="F15" s="14">
        <v>7.0</v>
      </c>
      <c r="G15" s="14">
        <v>8.0</v>
      </c>
      <c r="H15" s="14">
        <v>7.5</v>
      </c>
      <c r="I15" s="28">
        <f>'CENTROCAMPISTI - GE'!D15*'Pesi e Budget Iniziale'!$B$15+'CENTROCAMPISTI - GE'!E15*'Pesi e Budget Iniziale'!$B$16+'CENTROCAMPISTI - GE'!F15*'Pesi e Budget Iniziale'!$B$17+'Pesi e Budget Iniziale'!$B$18*'CENTROCAMPISTI - GE'!G15+'CENTROCAMPISTI - GE'!H15*'Pesi e Budget Iniziale'!$B$19+'Pesi e Budget Iniziale'!$B$20*vlookup(B15,SQUADRE!$A$2:$B$21,2,false)+vlookup(B15,'FATTORE CASA'!$A$2:$B$21,2,false)*'Pesi e Budget Iniziale'!$B$21+'Pesi e Budget Iniziale'!$B$22*vlookup(B15,ALLENATORE!$A$2:$B$21,2,false)</f>
        <v>88.28379368</v>
      </c>
      <c r="J15" s="30">
        <f t="shared" si="3"/>
        <v>30.16105745</v>
      </c>
      <c r="K15" s="30">
        <f t="shared" si="1"/>
        <v>30.16105745</v>
      </c>
      <c r="L15" s="28">
        <f>'CENTROCAMPISTI - GE'!D15*'Pesi e Budget Iniziale'!$D$15+'CENTROCAMPISTI - GE'!E15*'Pesi e Budget Iniziale'!$D$16+'CENTROCAMPISTI - GE'!F15*'Pesi e Budget Iniziale'!$D$17+'Pesi e Budget Iniziale'!$D$18*'CENTROCAMPISTI - GE'!G15+'CENTROCAMPISTI - GE'!H15*'Pesi e Budget Iniziale'!$D$19+'Pesi e Budget Iniziale'!$D$20*vlookup(B15,SQUADRE!$A$2:$B$21,2,false)+vlookup(B15,'FATTORE CASA'!$A$2:$B$21,2,false)*'Pesi e Budget Iniziale'!$D$21+'Pesi e Budget Iniziale'!$D$22*vlookup(B15,ALLENATORE!$A$2:$B$21,2,false)</f>
        <v>84.64379368</v>
      </c>
      <c r="M15" s="30">
        <f t="shared" si="4"/>
        <v>24.40561165</v>
      </c>
      <c r="N15" s="30">
        <f t="shared" si="2"/>
        <v>24.40561165</v>
      </c>
      <c r="P15" s="51" t="s">
        <v>172</v>
      </c>
      <c r="Q15" s="53">
        <f>'Pesi e Budget Iniziale'!C31</f>
        <v>75</v>
      </c>
    </row>
    <row r="16" ht="12.75" customHeight="1">
      <c r="A16" s="13" t="s">
        <v>173</v>
      </c>
      <c r="B16" s="14" t="s">
        <v>77</v>
      </c>
      <c r="C16" s="56">
        <v>9.0</v>
      </c>
      <c r="D16" s="14">
        <v>8.5</v>
      </c>
      <c r="E16" s="14">
        <v>7.0</v>
      </c>
      <c r="F16" s="14">
        <v>7.5</v>
      </c>
      <c r="G16" s="14">
        <v>7.0</v>
      </c>
      <c r="H16" s="14">
        <v>8.5</v>
      </c>
      <c r="I16" s="28">
        <f>'CENTROCAMPISTI - GE'!D16*'Pesi e Budget Iniziale'!$B$15+'CENTROCAMPISTI - GE'!E16*'Pesi e Budget Iniziale'!$B$16+'CENTROCAMPISTI - GE'!F16*'Pesi e Budget Iniziale'!$B$17+'Pesi e Budget Iniziale'!$B$18*'CENTROCAMPISTI - GE'!G16+'CENTROCAMPISTI - GE'!H16*'Pesi e Budget Iniziale'!$B$19+'Pesi e Budget Iniziale'!$B$20*vlookup(B16,SQUADRE!$A$2:$B$21,2,false)+vlookup(B16,'FATTORE CASA'!$A$2:$B$21,2,false)*'Pesi e Budget Iniziale'!$B$21+'Pesi e Budget Iniziale'!$B$22*vlookup(B16,ALLENATORE!$A$2:$B$21,2,false)</f>
        <v>94.47170816</v>
      </c>
      <c r="J16" s="30">
        <f t="shared" si="3"/>
        <v>44.21081224</v>
      </c>
      <c r="K16" s="30">
        <f t="shared" si="1"/>
        <v>44.21081224</v>
      </c>
      <c r="L16" s="28">
        <f>'CENTROCAMPISTI - GE'!D16*'Pesi e Budget Iniziale'!$D$15+'CENTROCAMPISTI - GE'!E16*'Pesi e Budget Iniziale'!$D$16+'CENTROCAMPISTI - GE'!F16*'Pesi e Budget Iniziale'!$D$17+'Pesi e Budget Iniziale'!$D$18*'CENTROCAMPISTI - GE'!G16+'CENTROCAMPISTI - GE'!H16*'Pesi e Budget Iniziale'!$D$19+'Pesi e Budget Iniziale'!$D$20*vlookup(B16,SQUADRE!$A$2:$B$21,2,false)+vlookup(B16,'FATTORE CASA'!$A$2:$B$21,2,false)*'Pesi e Budget Iniziale'!$D$21+'Pesi e Budget Iniziale'!$D$22*vlookup(B16,ALLENATORE!$A$2:$B$21,2,false)</f>
        <v>90.79920816</v>
      </c>
      <c r="M16" s="30">
        <f t="shared" si="4"/>
        <v>39.98315925</v>
      </c>
      <c r="N16" s="30">
        <f t="shared" si="2"/>
        <v>39.98315925</v>
      </c>
      <c r="P16" s="16"/>
    </row>
    <row r="17" ht="12.75" customHeight="1">
      <c r="A17" s="13" t="s">
        <v>177</v>
      </c>
      <c r="B17" s="14" t="s">
        <v>90</v>
      </c>
      <c r="C17" s="56">
        <v>8.0</v>
      </c>
      <c r="D17" s="14">
        <v>9.0</v>
      </c>
      <c r="E17" s="14">
        <v>8.5</v>
      </c>
      <c r="F17" s="14">
        <v>6.5</v>
      </c>
      <c r="G17" s="14">
        <v>6.0</v>
      </c>
      <c r="H17" s="14">
        <v>8.5</v>
      </c>
      <c r="I17" s="28">
        <f>'CENTROCAMPISTI - GE'!D17*'Pesi e Budget Iniziale'!$B$15+'CENTROCAMPISTI - GE'!E17*'Pesi e Budget Iniziale'!$B$16+'CENTROCAMPISTI - GE'!F17*'Pesi e Budget Iniziale'!$B$17+'Pesi e Budget Iniziale'!$B$18*'CENTROCAMPISTI - GE'!G17+'CENTROCAMPISTI - GE'!H17*'Pesi e Budget Iniziale'!$B$19+'Pesi e Budget Iniziale'!$B$20*vlookup(B17,SQUADRE!$A$2:$B$21,2,false)+vlookup(B17,'FATTORE CASA'!$A$2:$B$21,2,false)*'Pesi e Budget Iniziale'!$B$21+'Pesi e Budget Iniziale'!$B$22*vlookup(B17,ALLENATORE!$A$2:$B$21,2,false)</f>
        <v>92.70381421</v>
      </c>
      <c r="J17" s="30">
        <f t="shared" si="3"/>
        <v>40.1967819</v>
      </c>
      <c r="K17" s="30">
        <f t="shared" si="1"/>
        <v>40.1967819</v>
      </c>
      <c r="L17" s="28">
        <f>'CENTROCAMPISTI - GE'!D17*'Pesi e Budget Iniziale'!$D$15+'CENTROCAMPISTI - GE'!E17*'Pesi e Budget Iniziale'!$D$16+'CENTROCAMPISTI - GE'!F17*'Pesi e Budget Iniziale'!$D$17+'Pesi e Budget Iniziale'!$D$18*'CENTROCAMPISTI - GE'!G17+'CENTROCAMPISTI - GE'!H17*'Pesi e Budget Iniziale'!$D$19+'Pesi e Budget Iniziale'!$D$20*vlookup(B17,SQUADRE!$A$2:$B$21,2,false)+vlookup(B17,'FATTORE CASA'!$A$2:$B$21,2,false)*'Pesi e Budget Iniziale'!$D$21+'Pesi e Budget Iniziale'!$D$22*vlookup(B17,ALLENATORE!$A$2:$B$21,2,false)</f>
        <v>88.41381421</v>
      </c>
      <c r="M17" s="30">
        <f t="shared" si="4"/>
        <v>33.94642721</v>
      </c>
      <c r="N17" s="30">
        <f t="shared" si="2"/>
        <v>33.94642721</v>
      </c>
      <c r="P17" s="21"/>
    </row>
    <row r="18" ht="12.75" customHeight="1">
      <c r="A18" s="13" t="s">
        <v>180</v>
      </c>
      <c r="B18" s="14" t="s">
        <v>77</v>
      </c>
      <c r="C18" s="56">
        <v>7.0</v>
      </c>
      <c r="D18" s="14">
        <v>9.0</v>
      </c>
      <c r="E18" s="14">
        <v>7.0</v>
      </c>
      <c r="F18" s="14">
        <v>7.5</v>
      </c>
      <c r="G18" s="14">
        <v>7.0</v>
      </c>
      <c r="H18" s="14">
        <v>8.0</v>
      </c>
      <c r="I18" s="28">
        <f>'CENTROCAMPISTI - GE'!D18*'Pesi e Budget Iniziale'!$B$15+'CENTROCAMPISTI - GE'!E18*'Pesi e Budget Iniziale'!$B$16+'CENTROCAMPISTI - GE'!F18*'Pesi e Budget Iniziale'!$B$17+'Pesi e Budget Iniziale'!$B$18*'CENTROCAMPISTI - GE'!G18+'CENTROCAMPISTI - GE'!H18*'Pesi e Budget Iniziale'!$B$19+'Pesi e Budget Iniziale'!$B$20*vlookup(B18,SQUADRE!$A$2:$B$21,2,false)+vlookup(B18,'FATTORE CASA'!$A$2:$B$21,2,false)*'Pesi e Budget Iniziale'!$B$21+'Pesi e Budget Iniziale'!$B$22*vlookup(B18,ALLENATORE!$A$2:$B$21,2,false)</f>
        <v>94.39318816</v>
      </c>
      <c r="J18" s="30">
        <f t="shared" si="3"/>
        <v>44.03253138</v>
      </c>
      <c r="K18" s="30">
        <f t="shared" si="1"/>
        <v>44.03253138</v>
      </c>
      <c r="L18" s="28">
        <f>'CENTROCAMPISTI - GE'!D18*'Pesi e Budget Iniziale'!$D$15+'CENTROCAMPISTI - GE'!E18*'Pesi e Budget Iniziale'!$D$16+'CENTROCAMPISTI - GE'!F18*'Pesi e Budget Iniziale'!$D$17+'Pesi e Budget Iniziale'!$D$18*'CENTROCAMPISTI - GE'!G18+'CENTROCAMPISTI - GE'!H18*'Pesi e Budget Iniziale'!$D$19+'Pesi e Budget Iniziale'!$D$20*vlookup(B18,SQUADRE!$A$2:$B$21,2,false)+vlookup(B18,'FATTORE CASA'!$A$2:$B$21,2,false)*'Pesi e Budget Iniziale'!$D$21+'Pesi e Budget Iniziale'!$D$22*vlookup(B18,ALLENATORE!$A$2:$B$21,2,false)</f>
        <v>90.72068816</v>
      </c>
      <c r="M18" s="30">
        <f t="shared" si="4"/>
        <v>39.78444817</v>
      </c>
      <c r="N18" s="30">
        <f t="shared" si="2"/>
        <v>39.78444817</v>
      </c>
      <c r="P18" s="16"/>
    </row>
    <row r="19" ht="12.75" customHeight="1">
      <c r="A19" s="13" t="s">
        <v>183</v>
      </c>
      <c r="B19" s="14" t="s">
        <v>22</v>
      </c>
      <c r="C19" s="56">
        <v>9.0</v>
      </c>
      <c r="D19" s="14">
        <v>7.0</v>
      </c>
      <c r="E19" s="14">
        <v>7.0</v>
      </c>
      <c r="F19" s="14">
        <v>6.0</v>
      </c>
      <c r="G19" s="14">
        <v>6.0</v>
      </c>
      <c r="H19" s="14">
        <v>7.0</v>
      </c>
      <c r="I19" s="28">
        <f>'CENTROCAMPISTI - GE'!D19*'Pesi e Budget Iniziale'!$B$15+'CENTROCAMPISTI - GE'!E19*'Pesi e Budget Iniziale'!$B$16+'CENTROCAMPISTI - GE'!F19*'Pesi e Budget Iniziale'!$B$17+'Pesi e Budget Iniziale'!$B$18*'CENTROCAMPISTI - GE'!G19+'CENTROCAMPISTI - GE'!H19*'Pesi e Budget Iniziale'!$B$19+'Pesi e Budget Iniziale'!$B$20*vlookup(B19,SQUADRE!$A$2:$B$21,2,false)+vlookup(B19,'FATTORE CASA'!$A$2:$B$21,2,false)*'Pesi e Budget Iniziale'!$B$21+'Pesi e Budget Iniziale'!$B$22*vlookup(B19,ALLENATORE!$A$2:$B$21,2,false)</f>
        <v>86.30416737</v>
      </c>
      <c r="J19" s="30">
        <f t="shared" si="3"/>
        <v>25.66628552</v>
      </c>
      <c r="K19" s="30">
        <f t="shared" si="1"/>
        <v>25.66628552</v>
      </c>
      <c r="L19" s="28">
        <f>'CENTROCAMPISTI - GE'!D19*'Pesi e Budget Iniziale'!$D$15+'CENTROCAMPISTI - GE'!E19*'Pesi e Budget Iniziale'!$D$16+'CENTROCAMPISTI - GE'!F19*'Pesi e Budget Iniziale'!$D$17+'Pesi e Budget Iniziale'!$D$18*'CENTROCAMPISTI - GE'!G19+'CENTROCAMPISTI - GE'!H19*'Pesi e Budget Iniziale'!$D$19+'Pesi e Budget Iniziale'!$D$20*vlookup(B19,SQUADRE!$A$2:$B$21,2,false)+vlookup(B19,'FATTORE CASA'!$A$2:$B$21,2,false)*'Pesi e Budget Iniziale'!$D$21+'Pesi e Budget Iniziale'!$D$22*vlookup(B19,ALLENATORE!$A$2:$B$21,2,false)</f>
        <v>82.72916737</v>
      </c>
      <c r="M19" s="30">
        <f t="shared" si="4"/>
        <v>19.56025433</v>
      </c>
      <c r="N19" s="30">
        <f t="shared" si="2"/>
        <v>19.56025433</v>
      </c>
      <c r="P19" s="21"/>
    </row>
    <row r="20" ht="12.75" customHeight="1">
      <c r="A20" s="13" t="s">
        <v>186</v>
      </c>
      <c r="B20" s="14" t="s">
        <v>40</v>
      </c>
      <c r="C20" s="56">
        <v>8.0</v>
      </c>
      <c r="D20" s="14">
        <v>8.0</v>
      </c>
      <c r="E20" s="14">
        <v>6.5</v>
      </c>
      <c r="F20" s="14">
        <v>6.5</v>
      </c>
      <c r="G20" s="14">
        <v>7.0</v>
      </c>
      <c r="H20" s="14">
        <v>7.0</v>
      </c>
      <c r="I20" s="28">
        <f>'CENTROCAMPISTI - GE'!D20*'Pesi e Budget Iniziale'!$B$15+'CENTROCAMPISTI - GE'!E20*'Pesi e Budget Iniziale'!$B$16+'CENTROCAMPISTI - GE'!F20*'Pesi e Budget Iniziale'!$B$17+'Pesi e Budget Iniziale'!$B$18*'CENTROCAMPISTI - GE'!G20+'CENTROCAMPISTI - GE'!H20*'Pesi e Budget Iniziale'!$B$19+'Pesi e Budget Iniziale'!$B$20*vlookup(B20,SQUADRE!$A$2:$B$21,2,false)+vlookup(B20,'FATTORE CASA'!$A$2:$B$21,2,false)*'Pesi e Budget Iniziale'!$B$21+'Pesi e Budget Iniziale'!$B$22*vlookup(B20,ALLENATORE!$A$2:$B$21,2,false)</f>
        <v>88.12768763</v>
      </c>
      <c r="J20" s="30">
        <f t="shared" si="3"/>
        <v>29.80661626</v>
      </c>
      <c r="K20" s="30">
        <f t="shared" si="1"/>
        <v>29.80661626</v>
      </c>
      <c r="L20" s="28">
        <f>'CENTROCAMPISTI - GE'!D20*'Pesi e Budget Iniziale'!$D$15+'CENTROCAMPISTI - GE'!E20*'Pesi e Budget Iniziale'!$D$16+'CENTROCAMPISTI - GE'!F20*'Pesi e Budget Iniziale'!$D$17+'Pesi e Budget Iniziale'!$D$18*'CENTROCAMPISTI - GE'!G20+'CENTROCAMPISTI - GE'!H20*'Pesi e Budget Iniziale'!$D$19+'Pesi e Budget Iniziale'!$D$20*vlookup(B20,SQUADRE!$A$2:$B$21,2,false)+vlookup(B20,'FATTORE CASA'!$A$2:$B$21,2,false)*'Pesi e Budget Iniziale'!$D$21+'Pesi e Budget Iniziale'!$D$22*vlookup(B20,ALLENATORE!$A$2:$B$21,2,false)</f>
        <v>84.74768763</v>
      </c>
      <c r="M20" s="30">
        <f t="shared" si="4"/>
        <v>24.66853674</v>
      </c>
      <c r="N20" s="30">
        <f t="shared" si="2"/>
        <v>24.66853674</v>
      </c>
      <c r="P20" s="21"/>
    </row>
    <row r="21" ht="12.75" customHeight="1">
      <c r="A21" s="13" t="s">
        <v>189</v>
      </c>
      <c r="B21" s="14" t="s">
        <v>65</v>
      </c>
      <c r="C21" s="56">
        <v>9.0</v>
      </c>
      <c r="D21" s="14">
        <v>9.0</v>
      </c>
      <c r="E21" s="14">
        <v>8.0</v>
      </c>
      <c r="F21" s="14">
        <v>7.5</v>
      </c>
      <c r="G21" s="14">
        <v>6.0</v>
      </c>
      <c r="H21" s="14">
        <v>9.0</v>
      </c>
      <c r="I21" s="28">
        <f>'CENTROCAMPISTI - GE'!D21*'Pesi e Budget Iniziale'!$B$15+'CENTROCAMPISTI - GE'!E21*'Pesi e Budget Iniziale'!$B$16+'CENTROCAMPISTI - GE'!F21*'Pesi e Budget Iniziale'!$B$17+'Pesi e Budget Iniziale'!$B$18*'CENTROCAMPISTI - GE'!G21+'CENTROCAMPISTI - GE'!H21*'Pesi e Budget Iniziale'!$B$19+'Pesi e Budget Iniziale'!$B$20*vlookup(B21,SQUADRE!$A$2:$B$21,2,false)+vlookup(B21,'FATTORE CASA'!$A$2:$B$21,2,false)*'Pesi e Budget Iniziale'!$B$21+'Pesi e Budget Iniziale'!$B$22*vlookup(B21,ALLENATORE!$A$2:$B$21,2,false)</f>
        <v>90.24427237</v>
      </c>
      <c r="J21" s="30">
        <f t="shared" si="3"/>
        <v>34.6123544</v>
      </c>
      <c r="K21" s="30">
        <f t="shared" si="1"/>
        <v>34.6123544</v>
      </c>
      <c r="L21" s="28">
        <f>'CENTROCAMPISTI - GE'!D21*'Pesi e Budget Iniziale'!$D$15+'CENTROCAMPISTI - GE'!E21*'Pesi e Budget Iniziale'!$D$16+'CENTROCAMPISTI - GE'!F21*'Pesi e Budget Iniziale'!$D$17+'Pesi e Budget Iniziale'!$D$18*'CENTROCAMPISTI - GE'!G21+'CENTROCAMPISTI - GE'!H21*'Pesi e Budget Iniziale'!$D$19+'Pesi e Budget Iniziale'!$D$20*vlookup(B21,SQUADRE!$A$2:$B$21,2,false)+vlookup(B21,'FATTORE CASA'!$A$2:$B$21,2,false)*'Pesi e Budget Iniziale'!$D$21+'Pesi e Budget Iniziale'!$D$22*vlookup(B21,ALLENATORE!$A$2:$B$21,2,false)</f>
        <v>86.11677237</v>
      </c>
      <c r="M21" s="30">
        <f t="shared" si="4"/>
        <v>28.13328842</v>
      </c>
      <c r="N21" s="30">
        <f t="shared" si="2"/>
        <v>28.13328842</v>
      </c>
      <c r="P21" s="21"/>
    </row>
    <row r="22" ht="12.75" customHeight="1">
      <c r="A22" s="13" t="s">
        <v>192</v>
      </c>
      <c r="B22" s="14" t="s">
        <v>48</v>
      </c>
      <c r="C22" s="56">
        <v>7.0</v>
      </c>
      <c r="D22" s="14">
        <v>6.5</v>
      </c>
      <c r="E22" s="14">
        <v>7.0</v>
      </c>
      <c r="F22" s="14">
        <v>7.0</v>
      </c>
      <c r="G22" s="14">
        <v>7.0</v>
      </c>
      <c r="H22" s="14">
        <v>7.0</v>
      </c>
      <c r="I22" s="28">
        <f>'CENTROCAMPISTI - GE'!D22*'Pesi e Budget Iniziale'!$B$15+'CENTROCAMPISTI - GE'!E22*'Pesi e Budget Iniziale'!$B$16+'CENTROCAMPISTI - GE'!F22*'Pesi e Budget Iniziale'!$B$17+'Pesi e Budget Iniziale'!$B$18*'CENTROCAMPISTI - GE'!G22+'CENTROCAMPISTI - GE'!H22*'Pesi e Budget Iniziale'!$B$19+'Pesi e Budget Iniziale'!$B$20*vlookup(B22,SQUADRE!$A$2:$B$21,2,false)+vlookup(B22,'FATTORE CASA'!$A$2:$B$21,2,false)*'Pesi e Budget Iniziale'!$B$21+'Pesi e Budget Iniziale'!$B$22*vlookup(B22,ALLENATORE!$A$2:$B$21,2,false)</f>
        <v>91.08204026</v>
      </c>
      <c r="J22" s="30">
        <f t="shared" si="3"/>
        <v>36.51451926</v>
      </c>
      <c r="K22" s="30">
        <f t="shared" si="1"/>
        <v>36.51451926</v>
      </c>
      <c r="L22" s="28">
        <f>'CENTROCAMPISTI - GE'!D22*'Pesi e Budget Iniziale'!$D$15+'CENTROCAMPISTI - GE'!E22*'Pesi e Budget Iniziale'!$D$16+'CENTROCAMPISTI - GE'!F22*'Pesi e Budget Iniziale'!$D$17+'Pesi e Budget Iniziale'!$D$18*'CENTROCAMPISTI - GE'!G22+'CENTROCAMPISTI - GE'!H22*'Pesi e Budget Iniziale'!$D$19+'Pesi e Budget Iniziale'!$D$20*vlookup(B22,SQUADRE!$A$2:$B$21,2,false)+vlookup(B22,'FATTORE CASA'!$A$2:$B$21,2,false)*'Pesi e Budget Iniziale'!$D$21+'Pesi e Budget Iniziale'!$D$22*vlookup(B22,ALLENATORE!$A$2:$B$21,2,false)</f>
        <v>87.44204026</v>
      </c>
      <c r="M22" s="30">
        <f t="shared" si="4"/>
        <v>31.48715254</v>
      </c>
      <c r="N22" s="30">
        <f t="shared" si="2"/>
        <v>31.48715254</v>
      </c>
      <c r="P22" s="21"/>
    </row>
    <row r="23" ht="12.75" customHeight="1">
      <c r="A23" s="13" t="s">
        <v>196</v>
      </c>
      <c r="B23" s="14" t="s">
        <v>108</v>
      </c>
      <c r="C23" s="56">
        <v>9.0</v>
      </c>
      <c r="D23" s="14">
        <v>8.5</v>
      </c>
      <c r="E23" s="14">
        <v>7.0</v>
      </c>
      <c r="F23" s="14">
        <v>8.0</v>
      </c>
      <c r="G23" s="14">
        <v>6.5</v>
      </c>
      <c r="H23" s="14">
        <v>8.5</v>
      </c>
      <c r="I23" s="28">
        <f>'CENTROCAMPISTI - GE'!D23*'Pesi e Budget Iniziale'!$B$15+'CENTROCAMPISTI - GE'!E23*'Pesi e Budget Iniziale'!$B$16+'CENTROCAMPISTI - GE'!F23*'Pesi e Budget Iniziale'!$B$17+'Pesi e Budget Iniziale'!$B$18*'CENTROCAMPISTI - GE'!G23+'CENTROCAMPISTI - GE'!H23*'Pesi e Budget Iniziale'!$B$19+'Pesi e Budget Iniziale'!$B$20*vlookup(B23,SQUADRE!$A$2:$B$21,2,false)+vlookup(B23,'FATTORE CASA'!$A$2:$B$21,2,false)*'Pesi e Budget Iniziale'!$B$21+'Pesi e Budget Iniziale'!$B$22*vlookup(B23,ALLENATORE!$A$2:$B$21,2,false)</f>
        <v>90.57094868</v>
      </c>
      <c r="J23" s="30">
        <f t="shared" si="3"/>
        <v>35.35407799</v>
      </c>
      <c r="K23" s="30">
        <f t="shared" si="1"/>
        <v>35.35407799</v>
      </c>
      <c r="L23" s="28">
        <f>'CENTROCAMPISTI - GE'!D23*'Pesi e Budget Iniziale'!$D$15+'CENTROCAMPISTI - GE'!E23*'Pesi e Budget Iniziale'!$D$16+'CENTROCAMPISTI - GE'!F23*'Pesi e Budget Iniziale'!$D$17+'Pesi e Budget Iniziale'!$D$18*'CENTROCAMPISTI - GE'!G23+'CENTROCAMPISTI - GE'!H23*'Pesi e Budget Iniziale'!$D$19+'Pesi e Budget Iniziale'!$D$20*vlookup(B23,SQUADRE!$A$2:$B$21,2,false)+vlookup(B23,'FATTORE CASA'!$A$2:$B$21,2,false)*'Pesi e Budget Iniziale'!$D$21+'Pesi e Budget Iniziale'!$D$22*vlookup(B23,ALLENATORE!$A$2:$B$21,2,false)</f>
        <v>86.86594868</v>
      </c>
      <c r="M23" s="30">
        <f t="shared" si="4"/>
        <v>30.02923382</v>
      </c>
      <c r="N23" s="30">
        <f t="shared" si="2"/>
        <v>30.02923382</v>
      </c>
      <c r="P23" s="21"/>
    </row>
    <row r="24" ht="12.75" customHeight="1">
      <c r="A24" s="13" t="s">
        <v>199</v>
      </c>
      <c r="B24" s="14" t="s">
        <v>70</v>
      </c>
      <c r="C24" s="56">
        <v>8.0</v>
      </c>
      <c r="D24" s="14">
        <v>8.0</v>
      </c>
      <c r="E24" s="14">
        <v>7.0</v>
      </c>
      <c r="F24" s="14">
        <v>7.0</v>
      </c>
      <c r="G24" s="14">
        <v>7.0</v>
      </c>
      <c r="H24" s="14">
        <v>6.5</v>
      </c>
      <c r="I24" s="28">
        <f>'CENTROCAMPISTI - GE'!D24*'Pesi e Budget Iniziale'!$B$15+'CENTROCAMPISTI - GE'!E24*'Pesi e Budget Iniziale'!$B$16+'CENTROCAMPISTI - GE'!F24*'Pesi e Budget Iniziale'!$B$17+'Pesi e Budget Iniziale'!$B$18*'CENTROCAMPISTI - GE'!G24+'CENTROCAMPISTI - GE'!H24*'Pesi e Budget Iniziale'!$B$19+'Pesi e Budget Iniziale'!$B$20*vlookup(B24,SQUADRE!$A$2:$B$21,2,false)+vlookup(B24,'FATTORE CASA'!$A$2:$B$21,2,false)*'Pesi e Budget Iniziale'!$B$21+'Pesi e Budget Iniziale'!$B$22*vlookup(B24,ALLENATORE!$A$2:$B$21,2,false)</f>
        <v>90.78563342</v>
      </c>
      <c r="J24" s="30">
        <f t="shared" si="3"/>
        <v>35.84152298</v>
      </c>
      <c r="K24" s="30">
        <f t="shared" si="1"/>
        <v>35.84152298</v>
      </c>
      <c r="L24" s="28">
        <f>'CENTROCAMPISTI - GE'!D24*'Pesi e Budget Iniziale'!$D$15+'CENTROCAMPISTI - GE'!E24*'Pesi e Budget Iniziale'!$D$16+'CENTROCAMPISTI - GE'!F24*'Pesi e Budget Iniziale'!$D$17+'Pesi e Budget Iniziale'!$D$18*'CENTROCAMPISTI - GE'!G24+'CENTROCAMPISTI - GE'!H24*'Pesi e Budget Iniziale'!$D$19+'Pesi e Budget Iniziale'!$D$20*vlookup(B24,SQUADRE!$A$2:$B$21,2,false)+vlookup(B24,'FATTORE CASA'!$A$2:$B$21,2,false)*'Pesi e Budget Iniziale'!$D$21+'Pesi e Budget Iniziale'!$D$22*vlookup(B24,ALLENATORE!$A$2:$B$21,2,false)</f>
        <v>87.14563342</v>
      </c>
      <c r="M24" s="30">
        <f t="shared" si="4"/>
        <v>30.73703381</v>
      </c>
      <c r="N24" s="30">
        <f t="shared" si="2"/>
        <v>30.73703381</v>
      </c>
      <c r="P24" s="21"/>
    </row>
    <row r="25" ht="12.75" customHeight="1">
      <c r="A25" s="13" t="s">
        <v>203</v>
      </c>
      <c r="B25" s="14" t="s">
        <v>62</v>
      </c>
      <c r="C25" s="56">
        <v>9.0</v>
      </c>
      <c r="D25" s="14">
        <v>6.0</v>
      </c>
      <c r="E25" s="14">
        <v>6.0</v>
      </c>
      <c r="F25" s="14">
        <v>7.0</v>
      </c>
      <c r="G25" s="14">
        <v>7.5</v>
      </c>
      <c r="H25" s="14">
        <v>6.5</v>
      </c>
      <c r="I25" s="28">
        <f>'CENTROCAMPISTI - GE'!D25*'Pesi e Budget Iniziale'!$B$15+'CENTROCAMPISTI - GE'!E25*'Pesi e Budget Iniziale'!$B$16+'CENTROCAMPISTI - GE'!F25*'Pesi e Budget Iniziale'!$B$17+'Pesi e Budget Iniziale'!$B$18*'CENTROCAMPISTI - GE'!G25+'CENTROCAMPISTI - GE'!H25*'Pesi e Budget Iniziale'!$B$19+'Pesi e Budget Iniziale'!$B$20*vlookup(B25,SQUADRE!$A$2:$B$21,2,false)+vlookup(B25,'FATTORE CASA'!$A$2:$B$21,2,false)*'Pesi e Budget Iniziale'!$B$21+'Pesi e Budget Iniziale'!$B$22*vlookup(B25,ALLENATORE!$A$2:$B$21,2,false)</f>
        <v>81.23948368</v>
      </c>
      <c r="J25" s="30">
        <f t="shared" si="3"/>
        <v>14.16684347</v>
      </c>
      <c r="K25" s="30">
        <f t="shared" si="1"/>
        <v>14.16684347</v>
      </c>
      <c r="L25" s="28">
        <f>'CENTROCAMPISTI - GE'!D25*'Pesi e Budget Iniziale'!$D$15+'CENTROCAMPISTI - GE'!E25*'Pesi e Budget Iniziale'!$D$16+'CENTROCAMPISTI - GE'!F25*'Pesi e Budget Iniziale'!$D$17+'Pesi e Budget Iniziale'!$D$18*'CENTROCAMPISTI - GE'!G25+'CENTROCAMPISTI - GE'!H25*'Pesi e Budget Iniziale'!$D$19+'Pesi e Budget Iniziale'!$D$20*vlookup(B25,SQUADRE!$A$2:$B$21,2,false)+vlookup(B25,'FATTORE CASA'!$A$2:$B$21,2,false)*'Pesi e Budget Iniziale'!$D$21+'Pesi e Budget Iniziale'!$D$22*vlookup(B25,ALLENATORE!$A$2:$B$21,2,false)</f>
        <v>78.05448368</v>
      </c>
      <c r="M25" s="30">
        <f t="shared" si="4"/>
        <v>7.730001805</v>
      </c>
      <c r="N25" s="30">
        <f t="shared" si="2"/>
        <v>7.730001805</v>
      </c>
      <c r="P25" s="21"/>
    </row>
    <row r="26" ht="12.75" customHeight="1">
      <c r="A26" s="13" t="s">
        <v>206</v>
      </c>
      <c r="B26" s="14" t="s">
        <v>62</v>
      </c>
      <c r="C26" s="56">
        <v>8.0</v>
      </c>
      <c r="D26" s="14">
        <v>6.0</v>
      </c>
      <c r="E26" s="14">
        <v>7.0</v>
      </c>
      <c r="F26" s="14">
        <v>7.0</v>
      </c>
      <c r="G26" s="14">
        <v>6.5</v>
      </c>
      <c r="H26" s="14">
        <v>6.5</v>
      </c>
      <c r="I26" s="28">
        <f>'CENTROCAMPISTI - GE'!D26*'Pesi e Budget Iniziale'!$B$15+'CENTROCAMPISTI - GE'!E26*'Pesi e Budget Iniziale'!$B$16+'CENTROCAMPISTI - GE'!F26*'Pesi e Budget Iniziale'!$B$17+'Pesi e Budget Iniziale'!$B$18*'CENTROCAMPISTI - GE'!G26+'CENTROCAMPISTI - GE'!H26*'Pesi e Budget Iniziale'!$B$19+'Pesi e Budget Iniziale'!$B$20*vlookup(B26,SQUADRE!$A$2:$B$21,2,false)+vlookup(B26,'FATTORE CASA'!$A$2:$B$21,2,false)*'Pesi e Budget Iniziale'!$B$21+'Pesi e Budget Iniziale'!$B$22*vlookup(B26,ALLENATORE!$A$2:$B$21,2,false)</f>
        <v>81.58619368</v>
      </c>
      <c r="J26" s="30">
        <f t="shared" si="3"/>
        <v>14.95405385</v>
      </c>
      <c r="K26" s="30">
        <f t="shared" si="1"/>
        <v>14.95405385</v>
      </c>
      <c r="L26" s="28">
        <f>'CENTROCAMPISTI - GE'!D26*'Pesi e Budget Iniziale'!$D$15+'CENTROCAMPISTI - GE'!E26*'Pesi e Budget Iniziale'!$D$16+'CENTROCAMPISTI - GE'!F26*'Pesi e Budget Iniziale'!$D$17+'Pesi e Budget Iniziale'!$D$18*'CENTROCAMPISTI - GE'!G26+'CENTROCAMPISTI - GE'!H26*'Pesi e Budget Iniziale'!$D$19+'Pesi e Budget Iniziale'!$D$20*vlookup(B26,SQUADRE!$A$2:$B$21,2,false)+vlookup(B26,'FATTORE CASA'!$A$2:$B$21,2,false)*'Pesi e Budget Iniziale'!$D$21+'Pesi e Budget Iniziale'!$D$22*vlookup(B26,ALLENATORE!$A$2:$B$21,2,false)</f>
        <v>77.94619368</v>
      </c>
      <c r="M26" s="30">
        <f t="shared" si="4"/>
        <v>7.455951595</v>
      </c>
      <c r="N26" s="30">
        <f t="shared" si="2"/>
        <v>7.455951595</v>
      </c>
      <c r="P26" s="21"/>
    </row>
    <row r="27" ht="12.75" customHeight="1">
      <c r="A27" s="13" t="s">
        <v>211</v>
      </c>
      <c r="B27" s="14" t="s">
        <v>62</v>
      </c>
      <c r="C27" s="56">
        <v>8.0</v>
      </c>
      <c r="D27" s="14">
        <v>6.0</v>
      </c>
      <c r="E27" s="14">
        <v>7.0</v>
      </c>
      <c r="F27" s="14">
        <v>7.0</v>
      </c>
      <c r="G27" s="14">
        <v>6.5</v>
      </c>
      <c r="H27" s="14">
        <v>6.5</v>
      </c>
      <c r="I27" s="28">
        <f>'CENTROCAMPISTI - GE'!D27*'Pesi e Budget Iniziale'!$B$15+'CENTROCAMPISTI - GE'!E27*'Pesi e Budget Iniziale'!$B$16+'CENTROCAMPISTI - GE'!F27*'Pesi e Budget Iniziale'!$B$17+'Pesi e Budget Iniziale'!$B$18*'CENTROCAMPISTI - GE'!G27+'CENTROCAMPISTI - GE'!H27*'Pesi e Budget Iniziale'!$B$19+'Pesi e Budget Iniziale'!$B$20*vlookup(B27,SQUADRE!$A$2:$B$21,2,false)+vlookup(B27,'FATTORE CASA'!$A$2:$B$21,2,false)*'Pesi e Budget Iniziale'!$B$21+'Pesi e Budget Iniziale'!$B$22*vlookup(B27,ALLENATORE!$A$2:$B$21,2,false)</f>
        <v>81.58619368</v>
      </c>
      <c r="J27" s="30">
        <f t="shared" si="3"/>
        <v>14.95405385</v>
      </c>
      <c r="K27" s="30">
        <f t="shared" si="1"/>
        <v>14.95405385</v>
      </c>
      <c r="L27" s="28">
        <f>'CENTROCAMPISTI - GE'!D27*'Pesi e Budget Iniziale'!$D$15+'CENTROCAMPISTI - GE'!E27*'Pesi e Budget Iniziale'!$D$16+'CENTROCAMPISTI - GE'!F27*'Pesi e Budget Iniziale'!$D$17+'Pesi e Budget Iniziale'!$D$18*'CENTROCAMPISTI - GE'!G27+'CENTROCAMPISTI - GE'!H27*'Pesi e Budget Iniziale'!$D$19+'Pesi e Budget Iniziale'!$D$20*vlookup(B27,SQUADRE!$A$2:$B$21,2,false)+vlookup(B27,'FATTORE CASA'!$A$2:$B$21,2,false)*'Pesi e Budget Iniziale'!$D$21+'Pesi e Budget Iniziale'!$D$22*vlookup(B27,ALLENATORE!$A$2:$B$21,2,false)</f>
        <v>77.94619368</v>
      </c>
      <c r="M27" s="30">
        <f t="shared" si="4"/>
        <v>7.455951595</v>
      </c>
      <c r="N27" s="30">
        <f t="shared" si="2"/>
        <v>7.455951595</v>
      </c>
      <c r="P27" s="21"/>
    </row>
    <row r="28" ht="12.75" customHeight="1">
      <c r="A28" s="13" t="s">
        <v>214</v>
      </c>
      <c r="B28" s="14" t="s">
        <v>77</v>
      </c>
      <c r="C28" s="56">
        <v>9.0</v>
      </c>
      <c r="D28" s="14">
        <v>9.0</v>
      </c>
      <c r="E28" s="14">
        <v>6.5</v>
      </c>
      <c r="F28" s="14">
        <v>7.0</v>
      </c>
      <c r="G28" s="14">
        <v>5.0</v>
      </c>
      <c r="H28" s="14">
        <v>7.5</v>
      </c>
      <c r="I28" s="28">
        <f>'CENTROCAMPISTI - GE'!D28*'Pesi e Budget Iniziale'!$B$15+'CENTROCAMPISTI - GE'!E28*'Pesi e Budget Iniziale'!$B$16+'CENTROCAMPISTI - GE'!F28*'Pesi e Budget Iniziale'!$B$17+'Pesi e Budget Iniziale'!$B$18*'CENTROCAMPISTI - GE'!G28+'CENTROCAMPISTI - GE'!H28*'Pesi e Budget Iniziale'!$B$19+'Pesi e Budget Iniziale'!$B$20*vlookup(B28,SQUADRE!$A$2:$B$21,2,false)+vlookup(B28,'FATTORE CASA'!$A$2:$B$21,2,false)*'Pesi e Budget Iniziale'!$B$21+'Pesi e Budget Iniziale'!$B$22*vlookup(B28,ALLENATORE!$A$2:$B$21,2,false)</f>
        <v>88.05308816</v>
      </c>
      <c r="J28" s="30">
        <f t="shared" si="3"/>
        <v>29.63723701</v>
      </c>
      <c r="K28" s="30">
        <f t="shared" si="1"/>
        <v>29.63723701</v>
      </c>
      <c r="L28" s="28">
        <f>'CENTROCAMPISTI - GE'!D28*'Pesi e Budget Iniziale'!$D$15+'CENTROCAMPISTI - GE'!E28*'Pesi e Budget Iniziale'!$D$16+'CENTROCAMPISTI - GE'!F28*'Pesi e Budget Iniziale'!$D$17+'Pesi e Budget Iniziale'!$D$18*'CENTROCAMPISTI - GE'!G28+'CENTROCAMPISTI - GE'!H28*'Pesi e Budget Iniziale'!$D$19+'Pesi e Budget Iniziale'!$D$20*vlookup(B28,SQUADRE!$A$2:$B$21,2,false)+vlookup(B28,'FATTORE CASA'!$A$2:$B$21,2,false)*'Pesi e Budget Iniziale'!$D$21+'Pesi e Budget Iniziale'!$D$22*vlookup(B28,ALLENATORE!$A$2:$B$21,2,false)</f>
        <v>84.64058816</v>
      </c>
      <c r="M28" s="30">
        <f t="shared" si="4"/>
        <v>24.3974994</v>
      </c>
      <c r="N28" s="30">
        <f t="shared" si="2"/>
        <v>24.3974994</v>
      </c>
      <c r="P28" s="21"/>
    </row>
    <row r="29" ht="12.75" customHeight="1">
      <c r="A29" s="13" t="s">
        <v>217</v>
      </c>
      <c r="B29" s="14" t="s">
        <v>70</v>
      </c>
      <c r="C29" s="56">
        <v>7.0</v>
      </c>
      <c r="D29" s="14">
        <v>7.0</v>
      </c>
      <c r="E29" s="14">
        <v>7.0</v>
      </c>
      <c r="F29" s="14">
        <v>7.0</v>
      </c>
      <c r="G29" s="14">
        <v>7.0</v>
      </c>
      <c r="H29" s="14">
        <v>7.0</v>
      </c>
      <c r="I29" s="28">
        <f>'CENTROCAMPISTI - GE'!D29*'Pesi e Budget Iniziale'!$B$15+'CENTROCAMPISTI - GE'!E29*'Pesi e Budget Iniziale'!$B$16+'CENTROCAMPISTI - GE'!F29*'Pesi e Budget Iniziale'!$B$17+'Pesi e Budget Iniziale'!$B$18*'CENTROCAMPISTI - GE'!G29+'CENTROCAMPISTI - GE'!H29*'Pesi e Budget Iniziale'!$B$19+'Pesi e Budget Iniziale'!$B$20*vlookup(B29,SQUADRE!$A$2:$B$21,2,false)+vlookup(B29,'FATTORE CASA'!$A$2:$B$21,2,false)*'Pesi e Budget Iniziale'!$B$21+'Pesi e Budget Iniziale'!$B$22*vlookup(B29,ALLENATORE!$A$2:$B$21,2,false)</f>
        <v>90.07602842</v>
      </c>
      <c r="J29" s="30">
        <f t="shared" si="3"/>
        <v>34.23035393</v>
      </c>
      <c r="K29" s="30">
        <f t="shared" si="1"/>
        <v>34.23035393</v>
      </c>
      <c r="L29" s="28">
        <f>'CENTROCAMPISTI - GE'!D29*'Pesi e Budget Iniziale'!$D$15+'CENTROCAMPISTI - GE'!E29*'Pesi e Budget Iniziale'!$D$16+'CENTROCAMPISTI - GE'!F29*'Pesi e Budget Iniziale'!$D$17+'Pesi e Budget Iniziale'!$D$18*'CENTROCAMPISTI - GE'!G29+'CENTROCAMPISTI - GE'!H29*'Pesi e Budget Iniziale'!$D$19+'Pesi e Budget Iniziale'!$D$20*vlookup(B29,SQUADRE!$A$2:$B$21,2,false)+vlookup(B29,'FATTORE CASA'!$A$2:$B$21,2,false)*'Pesi e Budget Iniziale'!$D$21+'Pesi e Budget Iniziale'!$D$22*vlookup(B29,ALLENATORE!$A$2:$B$21,2,false)</f>
        <v>86.43602842</v>
      </c>
      <c r="M29" s="30">
        <f t="shared" si="4"/>
        <v>28.9412318</v>
      </c>
      <c r="N29" s="30">
        <f t="shared" si="2"/>
        <v>28.9412318</v>
      </c>
      <c r="P29" s="21"/>
    </row>
    <row r="30" ht="12.75" customHeight="1">
      <c r="A30" s="13" t="s">
        <v>221</v>
      </c>
      <c r="B30" s="14" t="s">
        <v>70</v>
      </c>
      <c r="C30" s="56">
        <v>8.0</v>
      </c>
      <c r="D30" s="14">
        <v>8.0</v>
      </c>
      <c r="E30" s="14">
        <v>8.0</v>
      </c>
      <c r="F30" s="14">
        <v>6.0</v>
      </c>
      <c r="G30" s="14">
        <v>6.0</v>
      </c>
      <c r="H30" s="14">
        <v>6.5</v>
      </c>
      <c r="I30" s="28">
        <f>'CENTROCAMPISTI - GE'!D30*'Pesi e Budget Iniziale'!$B$15+'CENTROCAMPISTI - GE'!E30*'Pesi e Budget Iniziale'!$B$16+'CENTROCAMPISTI - GE'!F30*'Pesi e Budget Iniziale'!$B$17+'Pesi e Budget Iniziale'!$B$18*'CENTROCAMPISTI - GE'!G30+'CENTROCAMPISTI - GE'!H30*'Pesi e Budget Iniziale'!$B$19+'Pesi e Budget Iniziale'!$B$20*vlookup(B30,SQUADRE!$A$2:$B$21,2,false)+vlookup(B30,'FATTORE CASA'!$A$2:$B$21,2,false)*'Pesi e Budget Iniziale'!$B$21+'Pesi e Budget Iniziale'!$B$22*vlookup(B30,ALLENATORE!$A$2:$B$21,2,false)</f>
        <v>89.19859342</v>
      </c>
      <c r="J30" s="30">
        <f t="shared" si="3"/>
        <v>32.2381243</v>
      </c>
      <c r="K30" s="30">
        <f t="shared" si="1"/>
        <v>32.2381243</v>
      </c>
      <c r="L30" s="28">
        <f>'CENTROCAMPISTI - GE'!D30*'Pesi e Budget Iniziale'!$D$15+'CENTROCAMPISTI - GE'!E30*'Pesi e Budget Iniziale'!$D$16+'CENTROCAMPISTI - GE'!F30*'Pesi e Budget Iniziale'!$D$17+'Pesi e Budget Iniziale'!$D$18*'CENTROCAMPISTI - GE'!G30+'CENTROCAMPISTI - GE'!H30*'Pesi e Budget Iniziale'!$D$19+'Pesi e Budget Iniziale'!$D$20*vlookup(B30,SQUADRE!$A$2:$B$21,2,false)+vlookup(B30,'FATTORE CASA'!$A$2:$B$21,2,false)*'Pesi e Budget Iniziale'!$D$21+'Pesi e Budget Iniziale'!$D$22*vlookup(B30,ALLENATORE!$A$2:$B$21,2,false)</f>
        <v>85.16859342</v>
      </c>
      <c r="M30" s="30">
        <f t="shared" si="4"/>
        <v>25.73372577</v>
      </c>
      <c r="N30" s="30">
        <f t="shared" si="2"/>
        <v>25.73372577</v>
      </c>
      <c r="P30" s="21"/>
    </row>
    <row r="31" ht="12.75" customHeight="1">
      <c r="A31" s="13" t="s">
        <v>224</v>
      </c>
      <c r="B31" s="14" t="s">
        <v>90</v>
      </c>
      <c r="C31" s="56">
        <v>8.0</v>
      </c>
      <c r="D31" s="14">
        <v>7.0</v>
      </c>
      <c r="E31" s="14">
        <v>7.5</v>
      </c>
      <c r="F31" s="14">
        <v>7.0</v>
      </c>
      <c r="G31" s="14">
        <v>6.0</v>
      </c>
      <c r="H31" s="14">
        <v>7.0</v>
      </c>
      <c r="I31" s="28">
        <f>'CENTROCAMPISTI - GE'!D31*'Pesi e Budget Iniziale'!$B$15+'CENTROCAMPISTI - GE'!E31*'Pesi e Budget Iniziale'!$B$16+'CENTROCAMPISTI - GE'!F31*'Pesi e Budget Iniziale'!$B$17+'Pesi e Budget Iniziale'!$B$18*'CENTROCAMPISTI - GE'!G31+'CENTROCAMPISTI - GE'!H31*'Pesi e Budget Iniziale'!$B$19+'Pesi e Budget Iniziale'!$B$20*vlookup(B31,SQUADRE!$A$2:$B$21,2,false)+vlookup(B31,'FATTORE CASA'!$A$2:$B$21,2,false)*'Pesi e Budget Iniziale'!$B$21+'Pesi e Budget Iniziale'!$B$22*vlookup(B31,ALLENATORE!$A$2:$B$21,2,false)</f>
        <v>85.83825421</v>
      </c>
      <c r="J31" s="30">
        <f t="shared" si="3"/>
        <v>24.60842254</v>
      </c>
      <c r="K31" s="30">
        <f t="shared" si="1"/>
        <v>24.60842254</v>
      </c>
      <c r="L31" s="28">
        <f>'CENTROCAMPISTI - GE'!D31*'Pesi e Budget Iniziale'!$D$15+'CENTROCAMPISTI - GE'!E31*'Pesi e Budget Iniziale'!$D$16+'CENTROCAMPISTI - GE'!F31*'Pesi e Budget Iniziale'!$D$17+'Pesi e Budget Iniziale'!$D$18*'CENTROCAMPISTI - GE'!G31+'CENTROCAMPISTI - GE'!H31*'Pesi e Budget Iniziale'!$D$19+'Pesi e Budget Iniziale'!$D$20*vlookup(B31,SQUADRE!$A$2:$B$21,2,false)+vlookup(B31,'FATTORE CASA'!$A$2:$B$21,2,false)*'Pesi e Budget Iniziale'!$D$21+'Pesi e Budget Iniziale'!$D$22*vlookup(B31,ALLENATORE!$A$2:$B$21,2,false)</f>
        <v>81.97075421</v>
      </c>
      <c r="M31" s="30">
        <f t="shared" si="4"/>
        <v>17.6409332</v>
      </c>
      <c r="N31" s="30">
        <f t="shared" si="2"/>
        <v>17.6409332</v>
      </c>
      <c r="P31" s="21"/>
    </row>
    <row r="32" ht="12.75" customHeight="1">
      <c r="A32" s="13" t="s">
        <v>227</v>
      </c>
      <c r="B32" s="14" t="s">
        <v>70</v>
      </c>
      <c r="C32" s="56">
        <v>7.0</v>
      </c>
      <c r="D32" s="14">
        <v>8.0</v>
      </c>
      <c r="E32" s="14">
        <v>7.0</v>
      </c>
      <c r="F32" s="14">
        <v>6.0</v>
      </c>
      <c r="G32" s="14">
        <v>6.0</v>
      </c>
      <c r="H32" s="14">
        <v>7.0</v>
      </c>
      <c r="I32" s="28">
        <f>'CENTROCAMPISTI - GE'!D32*'Pesi e Budget Iniziale'!$B$15+'CENTROCAMPISTI - GE'!E32*'Pesi e Budget Iniziale'!$B$16+'CENTROCAMPISTI - GE'!F32*'Pesi e Budget Iniziale'!$B$17+'Pesi e Budget Iniziale'!$B$18*'CENTROCAMPISTI - GE'!G32+'CENTROCAMPISTI - GE'!H32*'Pesi e Budget Iniziale'!$B$19+'Pesi e Budget Iniziale'!$B$20*vlookup(B32,SQUADRE!$A$2:$B$21,2,false)+vlookup(B32,'FATTORE CASA'!$A$2:$B$21,2,false)*'Pesi e Budget Iniziale'!$B$21+'Pesi e Budget Iniziale'!$B$22*vlookup(B32,ALLENATORE!$A$2:$B$21,2,false)</f>
        <v>87.98523842</v>
      </c>
      <c r="J32" s="30">
        <f t="shared" si="3"/>
        <v>29.48318315</v>
      </c>
      <c r="K32" s="30">
        <f t="shared" si="1"/>
        <v>29.48318315</v>
      </c>
      <c r="L32" s="28">
        <f>'CENTROCAMPISTI - GE'!D32*'Pesi e Budget Iniziale'!$D$15+'CENTROCAMPISTI - GE'!E32*'Pesi e Budget Iniziale'!$D$16+'CENTROCAMPISTI - GE'!F32*'Pesi e Budget Iniziale'!$D$17+'Pesi e Budget Iniziale'!$D$18*'CENTROCAMPISTI - GE'!G32+'CENTROCAMPISTI - GE'!H32*'Pesi e Budget Iniziale'!$D$19+'Pesi e Budget Iniziale'!$D$20*vlookup(B32,SQUADRE!$A$2:$B$21,2,false)+vlookup(B32,'FATTORE CASA'!$A$2:$B$21,2,false)*'Pesi e Budget Iniziale'!$D$21+'Pesi e Budget Iniziale'!$D$22*vlookup(B32,ALLENATORE!$A$2:$B$21,2,false)</f>
        <v>84.41023842</v>
      </c>
      <c r="M32" s="30">
        <f t="shared" si="4"/>
        <v>23.81455182</v>
      </c>
      <c r="N32" s="30">
        <f t="shared" si="2"/>
        <v>23.81455182</v>
      </c>
      <c r="P32" s="21"/>
    </row>
    <row r="33" ht="12.75" customHeight="1">
      <c r="A33" s="13" t="s">
        <v>231</v>
      </c>
      <c r="B33" s="14" t="s">
        <v>70</v>
      </c>
      <c r="C33" s="56">
        <v>8.0</v>
      </c>
      <c r="D33" s="14">
        <v>6.0</v>
      </c>
      <c r="E33" s="14">
        <v>7.0</v>
      </c>
      <c r="F33" s="14">
        <v>7.0</v>
      </c>
      <c r="G33" s="14">
        <v>7.0</v>
      </c>
      <c r="H33" s="14">
        <v>7.0</v>
      </c>
      <c r="I33" s="28">
        <f>'CENTROCAMPISTI - GE'!D33*'Pesi e Budget Iniziale'!$B$15+'CENTROCAMPISTI - GE'!E33*'Pesi e Budget Iniziale'!$B$16+'CENTROCAMPISTI - GE'!F33*'Pesi e Budget Iniziale'!$B$17+'Pesi e Budget Iniziale'!$B$18*'CENTROCAMPISTI - GE'!G33+'CENTROCAMPISTI - GE'!H33*'Pesi e Budget Iniziale'!$B$19+'Pesi e Budget Iniziale'!$B$20*vlookup(B33,SQUADRE!$A$2:$B$21,2,false)+vlookup(B33,'FATTORE CASA'!$A$2:$B$21,2,false)*'Pesi e Budget Iniziale'!$B$21+'Pesi e Budget Iniziale'!$B$22*vlookup(B33,ALLENATORE!$A$2:$B$21,2,false)</f>
        <v>88.49977842</v>
      </c>
      <c r="J33" s="30">
        <f t="shared" si="3"/>
        <v>30.65145411</v>
      </c>
      <c r="K33" s="30">
        <f t="shared" si="1"/>
        <v>30.65145411</v>
      </c>
      <c r="L33" s="28">
        <f>'CENTROCAMPISTI - GE'!D33*'Pesi e Budget Iniziale'!$D$15+'CENTROCAMPISTI - GE'!E33*'Pesi e Budget Iniziale'!$D$16+'CENTROCAMPISTI - GE'!F33*'Pesi e Budget Iniziale'!$D$17+'Pesi e Budget Iniziale'!$D$18*'CENTROCAMPISTI - GE'!G33+'CENTROCAMPISTI - GE'!H33*'Pesi e Budget Iniziale'!$D$19+'Pesi e Budget Iniziale'!$D$20*vlookup(B33,SQUADRE!$A$2:$B$21,2,false)+vlookup(B33,'FATTORE CASA'!$A$2:$B$21,2,false)*'Pesi e Budget Iniziale'!$D$21+'Pesi e Budget Iniziale'!$D$22*vlookup(B33,ALLENATORE!$A$2:$B$21,2,false)</f>
        <v>84.85977842</v>
      </c>
      <c r="M33" s="30">
        <f t="shared" si="4"/>
        <v>24.95220563</v>
      </c>
      <c r="N33" s="30">
        <f t="shared" si="2"/>
        <v>24.95220563</v>
      </c>
      <c r="P33" s="21"/>
    </row>
    <row r="34" ht="12.75" customHeight="1">
      <c r="A34" s="13" t="s">
        <v>234</v>
      </c>
      <c r="B34" s="14" t="s">
        <v>87</v>
      </c>
      <c r="C34" s="56">
        <v>8.0</v>
      </c>
      <c r="D34" s="14">
        <v>7.0</v>
      </c>
      <c r="E34" s="14">
        <v>7.0</v>
      </c>
      <c r="F34" s="14">
        <v>8.0</v>
      </c>
      <c r="G34" s="14">
        <v>6.5</v>
      </c>
      <c r="H34" s="14">
        <v>7.5</v>
      </c>
      <c r="I34" s="28">
        <f>'CENTROCAMPISTI - GE'!D34*'Pesi e Budget Iniziale'!$B$15+'CENTROCAMPISTI - GE'!E34*'Pesi e Budget Iniziale'!$B$16+'CENTROCAMPISTI - GE'!F34*'Pesi e Budget Iniziale'!$B$17+'Pesi e Budget Iniziale'!$B$18*'CENTROCAMPISTI - GE'!G34+'CENTROCAMPISTI - GE'!H34*'Pesi e Budget Iniziale'!$B$19+'Pesi e Budget Iniziale'!$B$20*vlookup(B34,SQUADRE!$A$2:$B$21,2,false)+vlookup(B34,'FATTORE CASA'!$A$2:$B$21,2,false)*'Pesi e Budget Iniziale'!$B$21+'Pesi e Budget Iniziale'!$B$22*vlookup(B34,ALLENATORE!$A$2:$B$21,2,false)</f>
        <v>83.92405211</v>
      </c>
      <c r="J34" s="30">
        <f t="shared" si="3"/>
        <v>20.26219728</v>
      </c>
      <c r="K34" s="30">
        <f t="shared" si="1"/>
        <v>20.26219728</v>
      </c>
      <c r="L34" s="28">
        <f>'CENTROCAMPISTI - GE'!D34*'Pesi e Budget Iniziale'!$D$15+'CENTROCAMPISTI - GE'!E34*'Pesi e Budget Iniziale'!$D$16+'CENTROCAMPISTI - GE'!F34*'Pesi e Budget Iniziale'!$D$17+'Pesi e Budget Iniziale'!$D$18*'CENTROCAMPISTI - GE'!G34+'CENTROCAMPISTI - GE'!H34*'Pesi e Budget Iniziale'!$D$19+'Pesi e Budget Iniziale'!$D$20*vlookup(B34,SQUADRE!$A$2:$B$21,2,false)+vlookup(B34,'FATTORE CASA'!$A$2:$B$21,2,false)*'Pesi e Budget Iniziale'!$D$21+'Pesi e Budget Iniziale'!$D$22*vlookup(B34,ALLENATORE!$A$2:$B$21,2,false)</f>
        <v>80.21905211</v>
      </c>
      <c r="M34" s="30">
        <f t="shared" si="4"/>
        <v>13.20788924</v>
      </c>
      <c r="N34" s="30">
        <f t="shared" si="2"/>
        <v>13.20788924</v>
      </c>
      <c r="P34" s="21"/>
    </row>
    <row r="35" ht="12.75" customHeight="1">
      <c r="A35" s="13" t="s">
        <v>238</v>
      </c>
      <c r="B35" s="14" t="s">
        <v>103</v>
      </c>
      <c r="C35" s="56">
        <v>8.0</v>
      </c>
      <c r="D35" s="14">
        <v>8.5</v>
      </c>
      <c r="E35" s="14">
        <v>7.0</v>
      </c>
      <c r="F35" s="14">
        <v>7.0</v>
      </c>
      <c r="G35" s="14">
        <v>6.5</v>
      </c>
      <c r="H35" s="14">
        <v>7.0</v>
      </c>
      <c r="I35" s="28">
        <f>'CENTROCAMPISTI - GE'!D35*'Pesi e Budget Iniziale'!$B$15+'CENTROCAMPISTI - GE'!E35*'Pesi e Budget Iniziale'!$B$16+'CENTROCAMPISTI - GE'!F35*'Pesi e Budget Iniziale'!$B$17+'Pesi e Budget Iniziale'!$B$18*'CENTROCAMPISTI - GE'!G35+'CENTROCAMPISTI - GE'!H35*'Pesi e Budget Iniziale'!$B$19+'Pesi e Budget Iniziale'!$B$20*vlookup(B35,SQUADRE!$A$2:$B$21,2,false)+vlookup(B35,'FATTORE CASA'!$A$2:$B$21,2,false)*'Pesi e Budget Iniziale'!$B$21+'Pesi e Budget Iniziale'!$B$22*vlookup(B35,ALLENATORE!$A$2:$B$21,2,false)</f>
        <v>85.95857947</v>
      </c>
      <c r="J35" s="30">
        <f t="shared" si="3"/>
        <v>24.8816229</v>
      </c>
      <c r="K35" s="30">
        <f t="shared" si="1"/>
        <v>24.8816229</v>
      </c>
      <c r="L35" s="28">
        <f>'CENTROCAMPISTI - GE'!D35*'Pesi e Budget Iniziale'!$D$15+'CENTROCAMPISTI - GE'!E35*'Pesi e Budget Iniziale'!$D$16+'CENTROCAMPISTI - GE'!F35*'Pesi e Budget Iniziale'!$D$17+'Pesi e Budget Iniziale'!$D$18*'CENTROCAMPISTI - GE'!G35+'CENTROCAMPISTI - GE'!H35*'Pesi e Budget Iniziale'!$D$19+'Pesi e Budget Iniziale'!$D$20*vlookup(B35,SQUADRE!$A$2:$B$21,2,false)+vlookup(B35,'FATTORE CASA'!$A$2:$B$21,2,false)*'Pesi e Budget Iniziale'!$D$21+'Pesi e Budget Iniziale'!$D$22*vlookup(B35,ALLENATORE!$A$2:$B$21,2,false)</f>
        <v>82.31857947</v>
      </c>
      <c r="M35" s="30">
        <f t="shared" si="4"/>
        <v>18.52117686</v>
      </c>
      <c r="N35" s="30">
        <f t="shared" si="2"/>
        <v>18.52117686</v>
      </c>
      <c r="P35" s="21"/>
    </row>
    <row r="36" ht="12.75" customHeight="1">
      <c r="A36" s="13" t="s">
        <v>240</v>
      </c>
      <c r="B36" s="14" t="s">
        <v>103</v>
      </c>
      <c r="C36" s="56">
        <v>9.0</v>
      </c>
      <c r="D36" s="14">
        <v>8.0</v>
      </c>
      <c r="E36" s="14">
        <v>6.5</v>
      </c>
      <c r="F36" s="14">
        <v>7.5</v>
      </c>
      <c r="G36" s="14">
        <v>6.5</v>
      </c>
      <c r="H36" s="14">
        <v>7.5</v>
      </c>
      <c r="I36" s="28">
        <f>'CENTROCAMPISTI - GE'!D36*'Pesi e Budget Iniziale'!$B$15+'CENTROCAMPISTI - GE'!E36*'Pesi e Budget Iniziale'!$B$16+'CENTROCAMPISTI - GE'!F36*'Pesi e Budget Iniziale'!$B$17+'Pesi e Budget Iniziale'!$B$18*'CENTROCAMPISTI - GE'!G36+'CENTROCAMPISTI - GE'!H36*'Pesi e Budget Iniziale'!$B$19+'Pesi e Budget Iniziale'!$B$20*vlookup(B36,SQUADRE!$A$2:$B$21,2,false)+vlookup(B36,'FATTORE CASA'!$A$2:$B$21,2,false)*'Pesi e Budget Iniziale'!$B$21+'Pesi e Budget Iniziale'!$B$22*vlookup(B36,ALLENATORE!$A$2:$B$21,2,false)</f>
        <v>85.96397447</v>
      </c>
      <c r="J36" s="30">
        <f t="shared" si="3"/>
        <v>24.89387233</v>
      </c>
      <c r="K36" s="30">
        <f t="shared" si="1"/>
        <v>24.89387233</v>
      </c>
      <c r="L36" s="28">
        <f>'CENTROCAMPISTI - GE'!D36*'Pesi e Budget Iniziale'!$D$15+'CENTROCAMPISTI - GE'!E36*'Pesi e Budget Iniziale'!$D$16+'CENTROCAMPISTI - GE'!F36*'Pesi e Budget Iniziale'!$D$17+'Pesi e Budget Iniziale'!$D$18*'CENTROCAMPISTI - GE'!G36+'CENTROCAMPISTI - GE'!H36*'Pesi e Budget Iniziale'!$D$19+'Pesi e Budget Iniziale'!$D$20*vlookup(B36,SQUADRE!$A$2:$B$21,2,false)+vlookup(B36,'FATTORE CASA'!$A$2:$B$21,2,false)*'Pesi e Budget Iniziale'!$D$21+'Pesi e Budget Iniziale'!$D$22*vlookup(B36,ALLENATORE!$A$2:$B$21,2,false)</f>
        <v>82.51897447</v>
      </c>
      <c r="M36" s="30">
        <f t="shared" si="4"/>
        <v>19.0283178</v>
      </c>
      <c r="N36" s="30">
        <f t="shared" si="2"/>
        <v>19.0283178</v>
      </c>
      <c r="P36" s="21"/>
    </row>
    <row r="37" ht="12.75" customHeight="1">
      <c r="A37" s="13" t="s">
        <v>242</v>
      </c>
      <c r="B37" s="14" t="s">
        <v>77</v>
      </c>
      <c r="C37" s="56">
        <v>7.0</v>
      </c>
      <c r="D37" s="14">
        <v>9.0</v>
      </c>
      <c r="E37" s="14">
        <v>6.0</v>
      </c>
      <c r="F37" s="14">
        <v>6.0</v>
      </c>
      <c r="G37" s="14">
        <v>6.0</v>
      </c>
      <c r="H37" s="14">
        <v>6.5</v>
      </c>
      <c r="I37" s="28">
        <f>'CENTROCAMPISTI - GE'!D37*'Pesi e Budget Iniziale'!$B$15+'CENTROCAMPISTI - GE'!E37*'Pesi e Budget Iniziale'!$B$16+'CENTROCAMPISTI - GE'!F37*'Pesi e Budget Iniziale'!$B$17+'Pesi e Budget Iniziale'!$B$18*'CENTROCAMPISTI - GE'!G37+'CENTROCAMPISTI - GE'!H37*'Pesi e Budget Iniziale'!$B$19+'Pesi e Budget Iniziale'!$B$20*vlookup(B37,SQUADRE!$A$2:$B$21,2,false)+vlookup(B37,'FATTORE CASA'!$A$2:$B$21,2,false)*'Pesi e Budget Iniziale'!$B$21+'Pesi e Budget Iniziale'!$B$22*vlookup(B37,ALLENATORE!$A$2:$B$21,2,false)</f>
        <v>85.07933816</v>
      </c>
      <c r="J37" s="30">
        <f t="shared" si="3"/>
        <v>22.885292</v>
      </c>
      <c r="K37" s="30">
        <f t="shared" si="1"/>
        <v>22.885292</v>
      </c>
      <c r="L37" s="28">
        <f>'CENTROCAMPISTI - GE'!D37*'Pesi e Budget Iniziale'!$D$15+'CENTROCAMPISTI - GE'!E37*'Pesi e Budget Iniziale'!$D$16+'CENTROCAMPISTI - GE'!F37*'Pesi e Budget Iniziale'!$D$17+'Pesi e Budget Iniziale'!$D$18*'CENTROCAMPISTI - GE'!G37+'CENTROCAMPISTI - GE'!H37*'Pesi e Budget Iniziale'!$D$19+'Pesi e Budget Iniziale'!$D$20*vlookup(B37,SQUADRE!$A$2:$B$21,2,false)+vlookup(B37,'FATTORE CASA'!$A$2:$B$21,2,false)*'Pesi e Budget Iniziale'!$D$21+'Pesi e Budget Iniziale'!$D$22*vlookup(B37,ALLENATORE!$A$2:$B$21,2,false)</f>
        <v>81.95933816</v>
      </c>
      <c r="M37" s="30">
        <f t="shared" si="4"/>
        <v>17.61204252</v>
      </c>
      <c r="N37" s="30">
        <f t="shared" si="2"/>
        <v>17.61204252</v>
      </c>
      <c r="P37" s="21"/>
    </row>
    <row r="38" ht="12.75" customHeight="1">
      <c r="A38" s="13" t="s">
        <v>245</v>
      </c>
      <c r="B38" s="14" t="s">
        <v>22</v>
      </c>
      <c r="C38" s="56">
        <v>8.0</v>
      </c>
      <c r="D38" s="14">
        <v>5.5</v>
      </c>
      <c r="E38" s="14">
        <v>7.0</v>
      </c>
      <c r="F38" s="14">
        <v>5.0</v>
      </c>
      <c r="G38" s="14">
        <v>6.0</v>
      </c>
      <c r="H38" s="14">
        <v>6.0</v>
      </c>
      <c r="I38" s="28">
        <f>'CENTROCAMPISTI - GE'!D38*'Pesi e Budget Iniziale'!$B$15+'CENTROCAMPISTI - GE'!E38*'Pesi e Budget Iniziale'!$B$16+'CENTROCAMPISTI - GE'!F38*'Pesi e Budget Iniziale'!$B$17+'Pesi e Budget Iniziale'!$B$18*'CENTROCAMPISTI - GE'!G38+'CENTROCAMPISTI - GE'!H38*'Pesi e Budget Iniziale'!$B$19+'Pesi e Budget Iniziale'!$B$20*vlookup(B38,SQUADRE!$A$2:$B$21,2,false)+vlookup(B38,'FATTORE CASA'!$A$2:$B$21,2,false)*'Pesi e Budget Iniziale'!$B$21+'Pesi e Budget Iniziale'!$B$22*vlookup(B38,ALLENATORE!$A$2:$B$21,2,false)</f>
        <v>80.27275237</v>
      </c>
      <c r="J38" s="30">
        <f t="shared" si="3"/>
        <v>11.97186518</v>
      </c>
      <c r="K38" s="30">
        <f t="shared" si="1"/>
        <v>11.97186518</v>
      </c>
      <c r="L38" s="28">
        <f>'CENTROCAMPISTI - GE'!D38*'Pesi e Budget Iniziale'!$D$15+'CENTROCAMPISTI - GE'!E38*'Pesi e Budget Iniziale'!$D$16+'CENTROCAMPISTI - GE'!F38*'Pesi e Budget Iniziale'!$D$17+'Pesi e Budget Iniziale'!$D$18*'CENTROCAMPISTI - GE'!G38+'CENTROCAMPISTI - GE'!H38*'Pesi e Budget Iniziale'!$D$19+'Pesi e Budget Iniziale'!$D$20*vlookup(B38,SQUADRE!$A$2:$B$21,2,false)+vlookup(B38,'FATTORE CASA'!$A$2:$B$21,2,false)*'Pesi e Budget Iniziale'!$D$21+'Pesi e Budget Iniziale'!$D$22*vlookup(B38,ALLENATORE!$A$2:$B$21,2,false)</f>
        <v>76.76275237</v>
      </c>
      <c r="M38" s="30">
        <f t="shared" si="4"/>
        <v>4.461008929</v>
      </c>
      <c r="N38" s="30">
        <f t="shared" si="2"/>
        <v>4.461008929</v>
      </c>
      <c r="P38" s="21"/>
    </row>
    <row r="39" ht="12.75" customHeight="1">
      <c r="A39" s="13" t="s">
        <v>247</v>
      </c>
      <c r="B39" s="14" t="s">
        <v>99</v>
      </c>
      <c r="C39" s="56">
        <v>7.0</v>
      </c>
      <c r="D39" s="14">
        <v>9.0</v>
      </c>
      <c r="E39" s="14">
        <v>7.0</v>
      </c>
      <c r="F39" s="14">
        <v>7.5</v>
      </c>
      <c r="G39" s="14">
        <v>7.0</v>
      </c>
      <c r="H39" s="14">
        <v>8.0</v>
      </c>
      <c r="I39" s="28">
        <f>'CENTROCAMPISTI - GE'!D39*'Pesi e Budget Iniziale'!$B$15+'CENTROCAMPISTI - GE'!E39*'Pesi e Budget Iniziale'!$B$16+'CENTROCAMPISTI - GE'!F39*'Pesi e Budget Iniziale'!$B$17+'Pesi e Budget Iniziale'!$B$18*'CENTROCAMPISTI - GE'!G39+'CENTROCAMPISTI - GE'!H39*'Pesi e Budget Iniziale'!$B$19+'Pesi e Budget Iniziale'!$B$20*vlookup(B39,SQUADRE!$A$2:$B$21,2,false)+vlookup(B39,'FATTORE CASA'!$A$2:$B$21,2,false)*'Pesi e Budget Iniziale'!$B$21+'Pesi e Budget Iniziale'!$B$22*vlookup(B39,ALLENATORE!$A$2:$B$21,2,false)</f>
        <v>84.37039342</v>
      </c>
      <c r="J39" s="30">
        <f t="shared" si="3"/>
        <v>21.27562209</v>
      </c>
      <c r="K39" s="30">
        <f t="shared" si="1"/>
        <v>21.27562209</v>
      </c>
      <c r="L39" s="28">
        <f>'CENTROCAMPISTI - GE'!D39*'Pesi e Budget Iniziale'!$D$15+'CENTROCAMPISTI - GE'!E39*'Pesi e Budget Iniziale'!$D$16+'CENTROCAMPISTI - GE'!F39*'Pesi e Budget Iniziale'!$D$17+'Pesi e Budget Iniziale'!$D$18*'CENTROCAMPISTI - GE'!G39+'CENTROCAMPISTI - GE'!H39*'Pesi e Budget Iniziale'!$D$19+'Pesi e Budget Iniziale'!$D$20*vlookup(B39,SQUADRE!$A$2:$B$21,2,false)+vlookup(B39,'FATTORE CASA'!$A$2:$B$21,2,false)*'Pesi e Budget Iniziale'!$D$21+'Pesi e Budget Iniziale'!$D$22*vlookup(B39,ALLENATORE!$A$2:$B$21,2,false)</f>
        <v>80.69789342</v>
      </c>
      <c r="M39" s="30">
        <f t="shared" si="4"/>
        <v>14.41969609</v>
      </c>
      <c r="N39" s="30">
        <f t="shared" si="2"/>
        <v>14.41969609</v>
      </c>
      <c r="P39" s="21"/>
    </row>
    <row r="40" ht="12.75" customHeight="1">
      <c r="A40" s="13" t="s">
        <v>249</v>
      </c>
      <c r="B40" s="14" t="s">
        <v>48</v>
      </c>
      <c r="C40" s="56">
        <v>9.0</v>
      </c>
      <c r="D40" s="14">
        <v>6.5</v>
      </c>
      <c r="E40" s="14">
        <v>6.0</v>
      </c>
      <c r="F40" s="14">
        <v>6.0</v>
      </c>
      <c r="G40" s="14">
        <v>6.5</v>
      </c>
      <c r="H40" s="14">
        <v>6.0</v>
      </c>
      <c r="I40" s="28">
        <f>'CENTROCAMPISTI - GE'!D40*'Pesi e Budget Iniziale'!$B$15+'CENTROCAMPISTI - GE'!E40*'Pesi e Budget Iniziale'!$B$16+'CENTROCAMPISTI - GE'!F40*'Pesi e Budget Iniziale'!$B$17+'Pesi e Budget Iniziale'!$B$18*'CENTROCAMPISTI - GE'!G40+'CENTROCAMPISTI - GE'!H40*'Pesi e Budget Iniziale'!$B$19+'Pesi e Budget Iniziale'!$B$20*vlookup(B40,SQUADRE!$A$2:$B$21,2,false)+vlookup(B40,'FATTORE CASA'!$A$2:$B$21,2,false)*'Pesi e Budget Iniziale'!$B$21+'Pesi e Budget Iniziale'!$B$22*vlookup(B40,ALLENATORE!$A$2:$B$21,2,false)</f>
        <v>84.46835526</v>
      </c>
      <c r="J40" s="30">
        <f t="shared" si="3"/>
        <v>21.49804595</v>
      </c>
      <c r="K40" s="30">
        <f t="shared" si="1"/>
        <v>21.49804595</v>
      </c>
      <c r="L40" s="28">
        <f>'CENTROCAMPISTI - GE'!D40*'Pesi e Budget Iniziale'!$D$15+'CENTROCAMPISTI - GE'!E40*'Pesi e Budget Iniziale'!$D$16+'CENTROCAMPISTI - GE'!F40*'Pesi e Budget Iniziale'!$D$17+'Pesi e Budget Iniziale'!$D$18*'CENTROCAMPISTI - GE'!G40+'CENTROCAMPISTI - GE'!H40*'Pesi e Budget Iniziale'!$D$19+'Pesi e Budget Iniziale'!$D$20*vlookup(B40,SQUADRE!$A$2:$B$21,2,false)+vlookup(B40,'FATTORE CASA'!$A$2:$B$21,2,false)*'Pesi e Budget Iniziale'!$D$21+'Pesi e Budget Iniziale'!$D$22*vlookup(B40,ALLENATORE!$A$2:$B$21,2,false)</f>
        <v>81.34835526</v>
      </c>
      <c r="M40" s="30">
        <f t="shared" si="4"/>
        <v>16.06582412</v>
      </c>
      <c r="N40" s="30">
        <f t="shared" si="2"/>
        <v>16.06582412</v>
      </c>
      <c r="P40" s="21"/>
    </row>
    <row r="41" ht="12.75" customHeight="1">
      <c r="A41" s="13" t="s">
        <v>250</v>
      </c>
      <c r="B41" s="14" t="s">
        <v>70</v>
      </c>
      <c r="C41" s="56">
        <v>8.0</v>
      </c>
      <c r="D41" s="14">
        <v>7.0</v>
      </c>
      <c r="E41" s="14">
        <v>7.0</v>
      </c>
      <c r="F41" s="14">
        <v>6.0</v>
      </c>
      <c r="G41" s="14">
        <v>6.0</v>
      </c>
      <c r="H41" s="14">
        <v>7.0</v>
      </c>
      <c r="I41" s="28">
        <f>'CENTROCAMPISTI - GE'!D41*'Pesi e Budget Iniziale'!$B$15+'CENTROCAMPISTI - GE'!E41*'Pesi e Budget Iniziale'!$B$16+'CENTROCAMPISTI - GE'!F41*'Pesi e Budget Iniziale'!$B$17+'Pesi e Budget Iniziale'!$B$18*'CENTROCAMPISTI - GE'!G41+'CENTROCAMPISTI - GE'!H41*'Pesi e Budget Iniziale'!$B$19+'Pesi e Budget Iniziale'!$B$20*vlookup(B41,SQUADRE!$A$2:$B$21,2,false)+vlookup(B41,'FATTORE CASA'!$A$2:$B$21,2,false)*'Pesi e Budget Iniziale'!$B$21+'Pesi e Budget Iniziale'!$B$22*vlookup(B41,ALLENATORE!$A$2:$B$21,2,false)</f>
        <v>86.40898842</v>
      </c>
      <c r="J41" s="30">
        <f t="shared" si="3"/>
        <v>25.90428333</v>
      </c>
      <c r="K41" s="30">
        <f t="shared" si="1"/>
        <v>25.90428333</v>
      </c>
      <c r="L41" s="28">
        <f>'CENTROCAMPISTI - GE'!D41*'Pesi e Budget Iniziale'!$D$15+'CENTROCAMPISTI - GE'!E41*'Pesi e Budget Iniziale'!$D$16+'CENTROCAMPISTI - GE'!F41*'Pesi e Budget Iniziale'!$D$17+'Pesi e Budget Iniziale'!$D$18*'CENTROCAMPISTI - GE'!G41+'CENTROCAMPISTI - GE'!H41*'Pesi e Budget Iniziale'!$D$19+'Pesi e Budget Iniziale'!$D$20*vlookup(B41,SQUADRE!$A$2:$B$21,2,false)+vlookup(B41,'FATTORE CASA'!$A$2:$B$21,2,false)*'Pesi e Budget Iniziale'!$D$21+'Pesi e Budget Iniziale'!$D$22*vlookup(B41,ALLENATORE!$A$2:$B$21,2,false)</f>
        <v>82.83398842</v>
      </c>
      <c r="M41" s="30">
        <f t="shared" si="4"/>
        <v>19.82552565</v>
      </c>
      <c r="N41" s="30">
        <f t="shared" si="2"/>
        <v>19.82552565</v>
      </c>
      <c r="P41" s="21"/>
    </row>
    <row r="42" ht="12.75" customHeight="1">
      <c r="A42" s="13" t="s">
        <v>252</v>
      </c>
      <c r="B42" s="14" t="s">
        <v>96</v>
      </c>
      <c r="C42" s="56">
        <v>8.0</v>
      </c>
      <c r="D42" s="14">
        <v>9.0</v>
      </c>
      <c r="E42" s="14">
        <v>6.5</v>
      </c>
      <c r="F42" s="14">
        <v>7.0</v>
      </c>
      <c r="G42" s="14">
        <v>7.5</v>
      </c>
      <c r="H42" s="14">
        <v>8.0</v>
      </c>
      <c r="I42" s="28">
        <f>'CENTROCAMPISTI - GE'!D42*'Pesi e Budget Iniziale'!$B$15+'CENTROCAMPISTI - GE'!E42*'Pesi e Budget Iniziale'!$B$16+'CENTROCAMPISTI - GE'!F42*'Pesi e Budget Iniziale'!$B$17+'Pesi e Budget Iniziale'!$B$18*'CENTROCAMPISTI - GE'!G42+'CENTROCAMPISTI - GE'!H42*'Pesi e Budget Iniziale'!$B$19+'Pesi e Budget Iniziale'!$B$20*vlookup(B42,SQUADRE!$A$2:$B$21,2,false)+vlookup(B42,'FATTORE CASA'!$A$2:$B$21,2,false)*'Pesi e Budget Iniziale'!$B$21+'Pesi e Budget Iniziale'!$B$22*vlookup(B42,ALLENATORE!$A$2:$B$21,2,false)</f>
        <v>80.34956868</v>
      </c>
      <c r="J42" s="30">
        <f t="shared" si="3"/>
        <v>12.14627781</v>
      </c>
      <c r="K42" s="30">
        <f t="shared" si="1"/>
        <v>12.14627781</v>
      </c>
      <c r="L42" s="28">
        <f>'CENTROCAMPISTI - GE'!D42*'Pesi e Budget Iniziale'!$D$15+'CENTROCAMPISTI - GE'!E42*'Pesi e Budget Iniziale'!$D$16+'CENTROCAMPISTI - GE'!F42*'Pesi e Budget Iniziale'!$D$17+'Pesi e Budget Iniziale'!$D$18*'CENTROCAMPISTI - GE'!G42+'CENTROCAMPISTI - GE'!H42*'Pesi e Budget Iniziale'!$D$19+'Pesi e Budget Iniziale'!$D$20*vlookup(B42,SQUADRE!$A$2:$B$21,2,false)+vlookup(B42,'FATTORE CASA'!$A$2:$B$21,2,false)*'Pesi e Budget Iniziale'!$D$21+'Pesi e Budget Iniziale'!$D$22*vlookup(B42,ALLENATORE!$A$2:$B$21,2,false)</f>
        <v>76.93706868</v>
      </c>
      <c r="M42" s="30">
        <f t="shared" si="4"/>
        <v>4.902152368</v>
      </c>
      <c r="N42" s="30">
        <f t="shared" si="2"/>
        <v>4.902152368</v>
      </c>
      <c r="P42" s="21"/>
    </row>
    <row r="43" ht="12.75" customHeight="1">
      <c r="A43" s="13" t="s">
        <v>254</v>
      </c>
      <c r="B43" s="14" t="s">
        <v>99</v>
      </c>
      <c r="C43" s="56">
        <v>8.0</v>
      </c>
      <c r="D43" s="14">
        <v>9.0</v>
      </c>
      <c r="E43" s="14">
        <v>7.5</v>
      </c>
      <c r="F43" s="14">
        <v>7.0</v>
      </c>
      <c r="G43" s="14">
        <v>6.0</v>
      </c>
      <c r="H43" s="14">
        <v>8.0</v>
      </c>
      <c r="I43" s="28">
        <f>'CENTROCAMPISTI - GE'!D43*'Pesi e Budget Iniziale'!$B$15+'CENTROCAMPISTI - GE'!E43*'Pesi e Budget Iniziale'!$B$16+'CENTROCAMPISTI - GE'!F43*'Pesi e Budget Iniziale'!$B$17+'Pesi e Budget Iniziale'!$B$18*'CENTROCAMPISTI - GE'!G43+'CENTROCAMPISTI - GE'!H43*'Pesi e Budget Iniziale'!$B$19+'Pesi e Budget Iniziale'!$B$20*vlookup(B43,SQUADRE!$A$2:$B$21,2,false)+vlookup(B43,'FATTORE CASA'!$A$2:$B$21,2,false)*'Pesi e Budget Iniziale'!$B$21+'Pesi e Budget Iniziale'!$B$22*vlookup(B43,ALLENATORE!$A$2:$B$21,2,false)</f>
        <v>82.71022842</v>
      </c>
      <c r="J43" s="30">
        <f t="shared" si="3"/>
        <v>17.50619197</v>
      </c>
      <c r="K43" s="30">
        <f t="shared" si="1"/>
        <v>17.50619197</v>
      </c>
      <c r="L43" s="28">
        <f>'CENTROCAMPISTI - GE'!D43*'Pesi e Budget Iniziale'!$D$15+'CENTROCAMPISTI - GE'!E43*'Pesi e Budget Iniziale'!$D$16+'CENTROCAMPISTI - GE'!F43*'Pesi e Budget Iniziale'!$D$17+'Pesi e Budget Iniziale'!$D$18*'CENTROCAMPISTI - GE'!G43+'CENTROCAMPISTI - GE'!H43*'Pesi e Budget Iniziale'!$D$19+'Pesi e Budget Iniziale'!$D$20*vlookup(B43,SQUADRE!$A$2:$B$21,2,false)+vlookup(B43,'FATTORE CASA'!$A$2:$B$21,2,false)*'Pesi e Budget Iniziale'!$D$21+'Pesi e Budget Iniziale'!$D$22*vlookup(B43,ALLENATORE!$A$2:$B$21,2,false)</f>
        <v>78.84272842</v>
      </c>
      <c r="M43" s="30">
        <f t="shared" si="4"/>
        <v>9.724817907</v>
      </c>
      <c r="N43" s="30">
        <f t="shared" si="2"/>
        <v>9.724817907</v>
      </c>
      <c r="P43" s="21"/>
    </row>
    <row r="44" ht="12.75" customHeight="1">
      <c r="A44" s="13" t="s">
        <v>256</v>
      </c>
      <c r="B44" s="14" t="s">
        <v>122</v>
      </c>
      <c r="C44" s="56">
        <v>7.0</v>
      </c>
      <c r="D44" s="14">
        <v>8.0</v>
      </c>
      <c r="E44" s="14">
        <v>6.5</v>
      </c>
      <c r="F44" s="14">
        <v>8.0</v>
      </c>
      <c r="G44" s="14">
        <v>6.5</v>
      </c>
      <c r="H44" s="14">
        <v>8.0</v>
      </c>
      <c r="I44" s="28">
        <f>'CENTROCAMPISTI - GE'!D44*'Pesi e Budget Iniziale'!$B$15+'CENTROCAMPISTI - GE'!E44*'Pesi e Budget Iniziale'!$B$16+'CENTROCAMPISTI - GE'!F44*'Pesi e Budget Iniziale'!$B$17+'Pesi e Budget Iniziale'!$B$18*'CENTROCAMPISTI - GE'!G44+'CENTROCAMPISTI - GE'!H44*'Pesi e Budget Iniziale'!$B$19+'Pesi e Budget Iniziale'!$B$20*vlookup(B44,SQUADRE!$A$2:$B$21,2,false)+vlookup(B44,'FATTORE CASA'!$A$2:$B$21,2,false)*'Pesi e Budget Iniziale'!$B$21+'Pesi e Budget Iniziale'!$B$22*vlookup(B44,ALLENATORE!$A$2:$B$21,2,false)</f>
        <v>88.96092605</v>
      </c>
      <c r="J44" s="30">
        <f t="shared" si="3"/>
        <v>31.69849689</v>
      </c>
      <c r="K44" s="30">
        <f t="shared" si="1"/>
        <v>31.69849689</v>
      </c>
      <c r="L44" s="28">
        <f>'CENTROCAMPISTI - GE'!D44*'Pesi e Budget Iniziale'!$D$15+'CENTROCAMPISTI - GE'!E44*'Pesi e Budget Iniziale'!$D$16+'CENTROCAMPISTI - GE'!F44*'Pesi e Budget Iniziale'!$D$17+'Pesi e Budget Iniziale'!$D$18*'CENTROCAMPISTI - GE'!G44+'CENTROCAMPISTI - GE'!H44*'Pesi e Budget Iniziale'!$D$19+'Pesi e Budget Iniziale'!$D$20*vlookup(B44,SQUADRE!$A$2:$B$21,2,false)+vlookup(B44,'FATTORE CASA'!$A$2:$B$21,2,false)*'Pesi e Budget Iniziale'!$D$21+'Pesi e Budget Iniziale'!$D$22*vlookup(B44,ALLENATORE!$A$2:$B$21,2,false)</f>
        <v>85.48342605</v>
      </c>
      <c r="M44" s="30">
        <f t="shared" si="4"/>
        <v>26.53047477</v>
      </c>
      <c r="N44" s="30">
        <f t="shared" si="2"/>
        <v>26.53047477</v>
      </c>
      <c r="P44" s="21"/>
    </row>
    <row r="45" ht="12.75" customHeight="1">
      <c r="A45" s="13" t="s">
        <v>258</v>
      </c>
      <c r="B45" s="14" t="s">
        <v>111</v>
      </c>
      <c r="C45" s="56">
        <v>9.0</v>
      </c>
      <c r="D45" s="14">
        <v>9.0</v>
      </c>
      <c r="E45" s="14">
        <v>7.0</v>
      </c>
      <c r="F45" s="14">
        <v>7.0</v>
      </c>
      <c r="G45" s="14">
        <v>6.0</v>
      </c>
      <c r="H45" s="14">
        <v>8.0</v>
      </c>
      <c r="I45" s="28">
        <f>'CENTROCAMPISTI - GE'!D45*'Pesi e Budget Iniziale'!$B$15+'CENTROCAMPISTI - GE'!E45*'Pesi e Budget Iniziale'!$B$16+'CENTROCAMPISTI - GE'!F45*'Pesi e Budget Iniziale'!$B$17+'Pesi e Budget Iniziale'!$B$18*'CENTROCAMPISTI - GE'!G45+'CENTROCAMPISTI - GE'!H45*'Pesi e Budget Iniziale'!$B$19+'Pesi e Budget Iniziale'!$B$20*vlookup(B45,SQUADRE!$A$2:$B$21,2,false)+vlookup(B45,'FATTORE CASA'!$A$2:$B$21,2,false)*'Pesi e Budget Iniziale'!$B$21+'Pesi e Budget Iniziale'!$B$22*vlookup(B45,ALLENATORE!$A$2:$B$21,2,false)</f>
        <v>82.21698105</v>
      </c>
      <c r="J45" s="30">
        <f t="shared" si="3"/>
        <v>16.38626625</v>
      </c>
      <c r="K45" s="30">
        <f t="shared" si="1"/>
        <v>16.38626625</v>
      </c>
      <c r="L45" s="28">
        <f>'CENTROCAMPISTI - GE'!D45*'Pesi e Budget Iniziale'!$D$15+'CENTROCAMPISTI - GE'!E45*'Pesi e Budget Iniziale'!$D$16+'CENTROCAMPISTI - GE'!F45*'Pesi e Budget Iniziale'!$D$17+'Pesi e Budget Iniziale'!$D$18*'CENTROCAMPISTI - GE'!G45+'CENTROCAMPISTI - GE'!H45*'Pesi e Budget Iniziale'!$D$19+'Pesi e Budget Iniziale'!$D$20*vlookup(B45,SQUADRE!$A$2:$B$21,2,false)+vlookup(B45,'FATTORE CASA'!$A$2:$B$21,2,false)*'Pesi e Budget Iniziale'!$D$21+'Pesi e Budget Iniziale'!$D$22*vlookup(B45,ALLENATORE!$A$2:$B$21,2,false)</f>
        <v>78.57698105</v>
      </c>
      <c r="M45" s="30">
        <f t="shared" si="4"/>
        <v>9.052289307</v>
      </c>
      <c r="N45" s="30">
        <f t="shared" si="2"/>
        <v>9.052289307</v>
      </c>
      <c r="P45" s="21"/>
    </row>
    <row r="46" ht="12.75" customHeight="1">
      <c r="A46" s="13" t="s">
        <v>260</v>
      </c>
      <c r="B46" s="14" t="s">
        <v>40</v>
      </c>
      <c r="C46" s="56">
        <v>8.0</v>
      </c>
      <c r="D46" s="14">
        <v>7.0</v>
      </c>
      <c r="E46" s="14">
        <v>6.0</v>
      </c>
      <c r="F46" s="14">
        <v>6.0</v>
      </c>
      <c r="G46" s="14">
        <v>5.0</v>
      </c>
      <c r="H46" s="14">
        <v>6.0</v>
      </c>
      <c r="I46" s="28">
        <f>'CENTROCAMPISTI - GE'!D46*'Pesi e Budget Iniziale'!$B$15+'CENTROCAMPISTI - GE'!E46*'Pesi e Budget Iniziale'!$B$16+'CENTROCAMPISTI - GE'!F46*'Pesi e Budget Iniziale'!$B$17+'Pesi e Budget Iniziale'!$B$18*'CENTROCAMPISTI - GE'!G46+'CENTROCAMPISTI - GE'!H46*'Pesi e Budget Iniziale'!$B$19+'Pesi e Budget Iniziale'!$B$20*vlookup(B46,SQUADRE!$A$2:$B$21,2,false)+vlookup(B46,'FATTORE CASA'!$A$2:$B$21,2,false)*'Pesi e Budget Iniziale'!$B$21+'Pesi e Budget Iniziale'!$B$22*vlookup(B46,ALLENATORE!$A$2:$B$21,2,false)</f>
        <v>79.34469263</v>
      </c>
      <c r="J46" s="30">
        <f t="shared" si="3"/>
        <v>9.864691307</v>
      </c>
      <c r="K46" s="30">
        <f t="shared" si="1"/>
        <v>9.864691307</v>
      </c>
      <c r="L46" s="28">
        <f>'CENTROCAMPISTI - GE'!D46*'Pesi e Budget Iniziale'!$D$15+'CENTROCAMPISTI - GE'!E46*'Pesi e Budget Iniziale'!$D$16+'CENTROCAMPISTI - GE'!F46*'Pesi e Budget Iniziale'!$D$17+'Pesi e Budget Iniziale'!$D$18*'CENTROCAMPISTI - GE'!G46+'CENTROCAMPISTI - GE'!H46*'Pesi e Budget Iniziale'!$D$19+'Pesi e Budget Iniziale'!$D$20*vlookup(B46,SQUADRE!$A$2:$B$21,2,false)+vlookup(B46,'FATTORE CASA'!$A$2:$B$21,2,false)*'Pesi e Budget Iniziale'!$D$21+'Pesi e Budget Iniziale'!$D$22*vlookup(B46,ALLENATORE!$A$2:$B$21,2,false)</f>
        <v>76.22469263</v>
      </c>
      <c r="M46" s="30">
        <f t="shared" si="4"/>
        <v>3.09933764</v>
      </c>
      <c r="N46" s="30">
        <f t="shared" si="2"/>
        <v>3.09933764</v>
      </c>
      <c r="P46" s="21"/>
    </row>
    <row r="47" ht="12.75" customHeight="1">
      <c r="A47" s="13" t="s">
        <v>262</v>
      </c>
      <c r="B47" s="14" t="s">
        <v>90</v>
      </c>
      <c r="C47" s="56">
        <v>7.0</v>
      </c>
      <c r="D47" s="14">
        <v>9.0</v>
      </c>
      <c r="E47" s="14">
        <v>7.0</v>
      </c>
      <c r="F47" s="14">
        <v>5.0</v>
      </c>
      <c r="G47" s="14">
        <v>5.0</v>
      </c>
      <c r="H47" s="14">
        <v>6.0</v>
      </c>
      <c r="I47" s="28">
        <f>'CENTROCAMPISTI - GE'!D47*'Pesi e Budget Iniziale'!$B$15+'CENTROCAMPISTI - GE'!E47*'Pesi e Budget Iniziale'!$B$16+'CENTROCAMPISTI - GE'!F47*'Pesi e Budget Iniziale'!$B$17+'Pesi e Budget Iniziale'!$B$18*'CENTROCAMPISTI - GE'!G47+'CENTROCAMPISTI - GE'!H47*'Pesi e Budget Iniziale'!$B$19+'Pesi e Budget Iniziale'!$B$20*vlookup(B47,SQUADRE!$A$2:$B$21,2,false)+vlookup(B47,'FATTORE CASA'!$A$2:$B$21,2,false)*'Pesi e Budget Iniziale'!$B$21+'Pesi e Budget Iniziale'!$B$22*vlookup(B47,ALLENATORE!$A$2:$B$21,2,false)</f>
        <v>80.61667421</v>
      </c>
      <c r="J47" s="30">
        <f t="shared" si="3"/>
        <v>12.75274501</v>
      </c>
      <c r="K47" s="30">
        <f t="shared" si="1"/>
        <v>12.75274501</v>
      </c>
      <c r="L47" s="28">
        <f>'CENTROCAMPISTI - GE'!D47*'Pesi e Budget Iniziale'!$D$15+'CENTROCAMPISTI - GE'!E47*'Pesi e Budget Iniziale'!$D$16+'CENTROCAMPISTI - GE'!F47*'Pesi e Budget Iniziale'!$D$17+'Pesi e Budget Iniziale'!$D$18*'CENTROCAMPISTI - GE'!G47+'CENTROCAMPISTI - GE'!H47*'Pesi e Budget Iniziale'!$D$19+'Pesi e Budget Iniziale'!$D$20*vlookup(B47,SQUADRE!$A$2:$B$21,2,false)+vlookup(B47,'FATTORE CASA'!$A$2:$B$21,2,false)*'Pesi e Budget Iniziale'!$D$21+'Pesi e Budget Iniziale'!$D$22*vlookup(B47,ALLENATORE!$A$2:$B$21,2,false)</f>
        <v>77.10667421</v>
      </c>
      <c r="M47" s="30">
        <f t="shared" si="4"/>
        <v>5.331374181</v>
      </c>
      <c r="N47" s="30">
        <f t="shared" si="2"/>
        <v>5.331374181</v>
      </c>
      <c r="P47" s="21"/>
    </row>
    <row r="48" ht="12.75" customHeight="1">
      <c r="A48" s="13" t="s">
        <v>264</v>
      </c>
      <c r="B48" s="14" t="s">
        <v>65</v>
      </c>
      <c r="C48" s="56">
        <v>9.0</v>
      </c>
      <c r="D48" s="14">
        <v>8.0</v>
      </c>
      <c r="E48" s="14">
        <v>6.0</v>
      </c>
      <c r="F48" s="14">
        <v>7.0</v>
      </c>
      <c r="G48" s="14">
        <v>6.0</v>
      </c>
      <c r="H48" s="14">
        <v>7.0</v>
      </c>
      <c r="I48" s="28">
        <f>'CENTROCAMPISTI - GE'!D48*'Pesi e Budget Iniziale'!$B$15+'CENTROCAMPISTI - GE'!E48*'Pesi e Budget Iniziale'!$B$16+'CENTROCAMPISTI - GE'!F48*'Pesi e Budget Iniziale'!$B$17+'Pesi e Budget Iniziale'!$B$18*'CENTROCAMPISTI - GE'!G48+'CENTROCAMPISTI - GE'!H48*'Pesi e Budget Iniziale'!$B$19+'Pesi e Budget Iniziale'!$B$20*vlookup(B48,SQUADRE!$A$2:$B$21,2,false)+vlookup(B48,'FATTORE CASA'!$A$2:$B$21,2,false)*'Pesi e Budget Iniziale'!$B$21+'Pesi e Budget Iniziale'!$B$22*vlookup(B48,ALLENATORE!$A$2:$B$21,2,false)</f>
        <v>80.07456737</v>
      </c>
      <c r="J48" s="30">
        <f t="shared" si="3"/>
        <v>11.5218831</v>
      </c>
      <c r="K48" s="30">
        <f t="shared" si="1"/>
        <v>11.5218831</v>
      </c>
      <c r="L48" s="28">
        <f>'CENTROCAMPISTI - GE'!D48*'Pesi e Budget Iniziale'!$D$15+'CENTROCAMPISTI - GE'!E48*'Pesi e Budget Iniziale'!$D$16+'CENTROCAMPISTI - GE'!F48*'Pesi e Budget Iniziale'!$D$17+'Pesi e Budget Iniziale'!$D$18*'CENTROCAMPISTI - GE'!G48+'CENTROCAMPISTI - GE'!H48*'Pesi e Budget Iniziale'!$D$19+'Pesi e Budget Iniziale'!$D$20*vlookup(B48,SQUADRE!$A$2:$B$21,2,false)+vlookup(B48,'FATTORE CASA'!$A$2:$B$21,2,false)*'Pesi e Budget Iniziale'!$D$21+'Pesi e Budget Iniziale'!$D$22*vlookup(B48,ALLENATORE!$A$2:$B$21,2,false)</f>
        <v>76.88956737</v>
      </c>
      <c r="M48" s="30">
        <f t="shared" si="4"/>
        <v>4.781940478</v>
      </c>
      <c r="N48" s="30">
        <f t="shared" si="2"/>
        <v>4.781940478</v>
      </c>
      <c r="P48" s="21"/>
    </row>
    <row r="49" ht="12.75" customHeight="1">
      <c r="A49" s="13" t="s">
        <v>266</v>
      </c>
      <c r="B49" s="14" t="s">
        <v>65</v>
      </c>
      <c r="C49" s="56">
        <v>8.0</v>
      </c>
      <c r="D49" s="14">
        <v>9.0</v>
      </c>
      <c r="E49" s="14">
        <v>7.0</v>
      </c>
      <c r="F49" s="14">
        <v>6.5</v>
      </c>
      <c r="G49" s="14">
        <v>5.0</v>
      </c>
      <c r="H49" s="14">
        <v>6.5</v>
      </c>
      <c r="I49" s="28">
        <f>'CENTROCAMPISTI - GE'!D49*'Pesi e Budget Iniziale'!$B$15+'CENTROCAMPISTI - GE'!E49*'Pesi e Budget Iniziale'!$B$16+'CENTROCAMPISTI - GE'!F49*'Pesi e Budget Iniziale'!$B$17+'Pesi e Budget Iniziale'!$B$18*'CENTROCAMPISTI - GE'!G49+'CENTROCAMPISTI - GE'!H49*'Pesi e Budget Iniziale'!$B$19+'Pesi e Budget Iniziale'!$B$20*vlookup(B49,SQUADRE!$A$2:$B$21,2,false)+vlookup(B49,'FATTORE CASA'!$A$2:$B$21,2,false)*'Pesi e Budget Iniziale'!$B$21+'Pesi e Budget Iniziale'!$B$22*vlookup(B49,ALLENATORE!$A$2:$B$21,2,false)</f>
        <v>80.16400737</v>
      </c>
      <c r="J49" s="30">
        <f t="shared" si="3"/>
        <v>11.72495799</v>
      </c>
      <c r="K49" s="30">
        <f t="shared" si="1"/>
        <v>11.72495799</v>
      </c>
      <c r="L49" s="28">
        <f>'CENTROCAMPISTI - GE'!D49*'Pesi e Budget Iniziale'!$D$15+'CENTROCAMPISTI - GE'!E49*'Pesi e Budget Iniziale'!$D$16+'CENTROCAMPISTI - GE'!F49*'Pesi e Budget Iniziale'!$D$17+'Pesi e Budget Iniziale'!$D$18*'CENTROCAMPISTI - GE'!G49+'CENTROCAMPISTI - GE'!H49*'Pesi e Budget Iniziale'!$D$19+'Pesi e Budget Iniziale'!$D$20*vlookup(B49,SQUADRE!$A$2:$B$21,2,false)+vlookup(B49,'FATTORE CASA'!$A$2:$B$21,2,false)*'Pesi e Budget Iniziale'!$D$21+'Pesi e Budget Iniziale'!$D$22*vlookup(B49,ALLENATORE!$A$2:$B$21,2,false)</f>
        <v>76.55650737</v>
      </c>
      <c r="M49" s="30">
        <f t="shared" si="4"/>
        <v>3.939063361</v>
      </c>
      <c r="N49" s="30">
        <f t="shared" si="2"/>
        <v>3.939063361</v>
      </c>
      <c r="P49" s="21"/>
    </row>
    <row r="50" ht="12.75" customHeight="1">
      <c r="A50" s="13" t="s">
        <v>268</v>
      </c>
      <c r="B50" s="14" t="s">
        <v>108</v>
      </c>
      <c r="C50" s="56">
        <v>8.0</v>
      </c>
      <c r="D50" s="14">
        <v>7.0</v>
      </c>
      <c r="E50" s="14">
        <v>7.0</v>
      </c>
      <c r="F50" s="14">
        <v>7.0</v>
      </c>
      <c r="G50" s="14">
        <v>6.0</v>
      </c>
      <c r="H50" s="14">
        <v>7.0</v>
      </c>
      <c r="I50" s="28">
        <f>'CENTROCAMPISTI - GE'!D50*'Pesi e Budget Iniziale'!$B$15+'CENTROCAMPISTI - GE'!E50*'Pesi e Budget Iniziale'!$B$16+'CENTROCAMPISTI - GE'!F50*'Pesi e Budget Iniziale'!$B$17+'Pesi e Budget Iniziale'!$B$18*'CENTROCAMPISTI - GE'!G50+'CENTROCAMPISTI - GE'!H50*'Pesi e Budget Iniziale'!$B$19+'Pesi e Budget Iniziale'!$B$20*vlookup(B50,SQUADRE!$A$2:$B$21,2,false)+vlookup(B50,'FATTORE CASA'!$A$2:$B$21,2,false)*'Pesi e Budget Iniziale'!$B$21+'Pesi e Budget Iniziale'!$B$22*vlookup(B50,ALLENATORE!$A$2:$B$21,2,false)</f>
        <v>82.80624368</v>
      </c>
      <c r="J50" s="30">
        <f t="shared" si="3"/>
        <v>17.7241961</v>
      </c>
      <c r="K50" s="30">
        <f t="shared" si="1"/>
        <v>17.7241961</v>
      </c>
      <c r="L50" s="28">
        <f>'CENTROCAMPISTI - GE'!D50*'Pesi e Budget Iniziale'!$D$15+'CENTROCAMPISTI - GE'!E50*'Pesi e Budget Iniziale'!$D$16+'CENTROCAMPISTI - GE'!F50*'Pesi e Budget Iniziale'!$D$17+'Pesi e Budget Iniziale'!$D$18*'CENTROCAMPISTI - GE'!G50+'CENTROCAMPISTI - GE'!H50*'Pesi e Budget Iniziale'!$D$19+'Pesi e Budget Iniziale'!$D$20*vlookup(B50,SQUADRE!$A$2:$B$21,2,false)+vlookup(B50,'FATTORE CASA'!$A$2:$B$21,2,false)*'Pesi e Budget Iniziale'!$D$21+'Pesi e Budget Iniziale'!$D$22*vlookup(B50,ALLENATORE!$A$2:$B$21,2,false)</f>
        <v>79.16624368</v>
      </c>
      <c r="M50" s="30">
        <f t="shared" si="4"/>
        <v>10.5435401</v>
      </c>
      <c r="N50" s="30">
        <f t="shared" si="2"/>
        <v>10.5435401</v>
      </c>
      <c r="P50" s="20"/>
    </row>
    <row r="51" ht="12.75" customHeight="1">
      <c r="A51" s="13" t="s">
        <v>270</v>
      </c>
      <c r="B51" s="14" t="s">
        <v>122</v>
      </c>
      <c r="C51" s="56">
        <v>8.0</v>
      </c>
      <c r="D51" s="14">
        <v>9.0</v>
      </c>
      <c r="E51" s="14">
        <v>8.0</v>
      </c>
      <c r="F51" s="14">
        <v>6.0</v>
      </c>
      <c r="G51" s="14">
        <v>6.5</v>
      </c>
      <c r="H51" s="14">
        <v>7.0</v>
      </c>
      <c r="I51" s="28">
        <f>'CENTROCAMPISTI - GE'!D51*'Pesi e Budget Iniziale'!$B$15+'CENTROCAMPISTI - GE'!E51*'Pesi e Budget Iniziale'!$B$16+'CENTROCAMPISTI - GE'!F51*'Pesi e Budget Iniziale'!$B$17+'Pesi e Budget Iniziale'!$B$18*'CENTROCAMPISTI - GE'!G51+'CENTROCAMPISTI - GE'!H51*'Pesi e Budget Iniziale'!$B$19+'Pesi e Budget Iniziale'!$B$20*vlookup(B51,SQUADRE!$A$2:$B$21,2,false)+vlookup(B51,'FATTORE CASA'!$A$2:$B$21,2,false)*'Pesi e Budget Iniziale'!$B$21+'Pesi e Budget Iniziale'!$B$22*vlookup(B51,ALLENATORE!$A$2:$B$21,2,false)</f>
        <v>88.05638605</v>
      </c>
      <c r="J51" s="30">
        <f t="shared" si="3"/>
        <v>29.64472493</v>
      </c>
      <c r="K51" s="30">
        <f t="shared" si="1"/>
        <v>29.64472493</v>
      </c>
      <c r="L51" s="28">
        <f>'CENTROCAMPISTI - GE'!D51*'Pesi e Budget Iniziale'!$D$15+'CENTROCAMPISTI - GE'!E51*'Pesi e Budget Iniziale'!$D$16+'CENTROCAMPISTI - GE'!F51*'Pesi e Budget Iniziale'!$D$17+'Pesi e Budget Iniziale'!$D$18*'CENTROCAMPISTI - GE'!G51+'CENTROCAMPISTI - GE'!H51*'Pesi e Budget Iniziale'!$D$19+'Pesi e Budget Iniziale'!$D$20*vlookup(B51,SQUADRE!$A$2:$B$21,2,false)+vlookup(B51,'FATTORE CASA'!$A$2:$B$21,2,false)*'Pesi e Budget Iniziale'!$D$21+'Pesi e Budget Iniziale'!$D$22*vlookup(B51,ALLENATORE!$A$2:$B$21,2,false)</f>
        <v>84.02638605</v>
      </c>
      <c r="M51" s="30">
        <f t="shared" si="4"/>
        <v>22.84313412</v>
      </c>
      <c r="N51" s="30">
        <f t="shared" si="2"/>
        <v>22.84313412</v>
      </c>
      <c r="P51" s="21"/>
    </row>
    <row r="52" ht="12.75" customHeight="1">
      <c r="A52" s="13" t="s">
        <v>272</v>
      </c>
      <c r="B52" s="14" t="s">
        <v>147</v>
      </c>
      <c r="C52" s="56">
        <v>8.0</v>
      </c>
      <c r="D52" s="14">
        <v>9.0</v>
      </c>
      <c r="E52" s="14">
        <v>7.5</v>
      </c>
      <c r="F52" s="14">
        <v>9.0</v>
      </c>
      <c r="G52" s="14">
        <v>6.0</v>
      </c>
      <c r="H52" s="14">
        <v>8.0</v>
      </c>
      <c r="I52" s="28">
        <f>'CENTROCAMPISTI - GE'!D52*'Pesi e Budget Iniziale'!$B$15+'CENTROCAMPISTI - GE'!E52*'Pesi e Budget Iniziale'!$B$16+'CENTROCAMPISTI - GE'!F52*'Pesi e Budget Iniziale'!$B$17+'Pesi e Budget Iniziale'!$B$18*'CENTROCAMPISTI - GE'!G52+'CENTROCAMPISTI - GE'!H52*'Pesi e Budget Iniziale'!$B$19+'Pesi e Budget Iniziale'!$B$20*vlookup(B52,SQUADRE!$A$2:$B$21,2,false)+vlookup(B52,'FATTORE CASA'!$A$2:$B$21,2,false)*'Pesi e Budget Iniziale'!$B$21+'Pesi e Budget Iniziale'!$B$22*vlookup(B52,ALLENATORE!$A$2:$B$21,2,false)</f>
        <v>91.22221789</v>
      </c>
      <c r="J52" s="30">
        <f t="shared" si="3"/>
        <v>36.83279472</v>
      </c>
      <c r="K52" s="30">
        <f t="shared" si="1"/>
        <v>36.83279472</v>
      </c>
      <c r="L52" s="28">
        <f>'CENTROCAMPISTI - GE'!D52*'Pesi e Budget Iniziale'!$D$15+'CENTROCAMPISTI - GE'!E52*'Pesi e Budget Iniziale'!$D$16+'CENTROCAMPISTI - GE'!F52*'Pesi e Budget Iniziale'!$D$17+'Pesi e Budget Iniziale'!$D$18*'CENTROCAMPISTI - GE'!G52+'CENTROCAMPISTI - GE'!H52*'Pesi e Budget Iniziale'!$D$19+'Pesi e Budget Iniziale'!$D$20*vlookup(B52,SQUADRE!$A$2:$B$21,2,false)+vlookup(B52,'FATTORE CASA'!$A$2:$B$21,2,false)*'Pesi e Budget Iniziale'!$D$21+'Pesi e Budget Iniziale'!$D$22*vlookup(B52,ALLENATORE!$A$2:$B$21,2,false)</f>
        <v>87.22471789</v>
      </c>
      <c r="M52" s="30">
        <f t="shared" si="4"/>
        <v>30.9371734</v>
      </c>
      <c r="N52" s="30">
        <f t="shared" si="2"/>
        <v>30.9371734</v>
      </c>
      <c r="P52" s="21"/>
    </row>
    <row r="53" ht="12.75" customHeight="1">
      <c r="A53" s="13" t="s">
        <v>274</v>
      </c>
      <c r="B53" s="14" t="s">
        <v>48</v>
      </c>
      <c r="C53" s="56">
        <v>8.0</v>
      </c>
      <c r="D53" s="14">
        <v>6.0</v>
      </c>
      <c r="E53" s="14">
        <v>6.5</v>
      </c>
      <c r="F53" s="14">
        <v>5.5</v>
      </c>
      <c r="G53" s="14">
        <v>6.0</v>
      </c>
      <c r="H53" s="14">
        <v>5.5</v>
      </c>
      <c r="I53" s="28">
        <f>'CENTROCAMPISTI - GE'!D53*'Pesi e Budget Iniziale'!$B$15+'CENTROCAMPISTI - GE'!E53*'Pesi e Budget Iniziale'!$B$16+'CENTROCAMPISTI - GE'!F53*'Pesi e Budget Iniziale'!$B$17+'Pesi e Budget Iniziale'!$B$18*'CENTROCAMPISTI - GE'!G53+'CENTROCAMPISTI - GE'!H53*'Pesi e Budget Iniziale'!$B$19+'Pesi e Budget Iniziale'!$B$20*vlookup(B53,SQUADRE!$A$2:$B$21,2,false)+vlookup(B53,'FATTORE CASA'!$A$2:$B$21,2,false)*'Pesi e Budget Iniziale'!$B$21+'Pesi e Budget Iniziale'!$B$22*vlookup(B53,ALLENATORE!$A$2:$B$21,2,false)</f>
        <v>82.02006526</v>
      </c>
      <c r="J53" s="30">
        <f t="shared" si="3"/>
        <v>15.93916593</v>
      </c>
      <c r="K53" s="30">
        <f t="shared" si="1"/>
        <v>15.93916593</v>
      </c>
      <c r="L53" s="28">
        <f>'CENTROCAMPISTI - GE'!D53*'Pesi e Budget Iniziale'!$D$15+'CENTROCAMPISTI - GE'!E53*'Pesi e Budget Iniziale'!$D$16+'CENTROCAMPISTI - GE'!F53*'Pesi e Budget Iniziale'!$D$17+'Pesi e Budget Iniziale'!$D$18*'CENTROCAMPISTI - GE'!G53+'CENTROCAMPISTI - GE'!H53*'Pesi e Budget Iniziale'!$D$19+'Pesi e Budget Iniziale'!$D$20*vlookup(B53,SQUADRE!$A$2:$B$21,2,false)+vlookup(B53,'FATTORE CASA'!$A$2:$B$21,2,false)*'Pesi e Budget Iniziale'!$D$21+'Pesi e Budget Iniziale'!$D$22*vlookup(B53,ALLENATORE!$A$2:$B$21,2,false)</f>
        <v>78.70506526</v>
      </c>
      <c r="M53" s="30">
        <f t="shared" si="4"/>
        <v>9.376432855</v>
      </c>
      <c r="N53" s="30">
        <f t="shared" si="2"/>
        <v>9.376432855</v>
      </c>
      <c r="P53" s="21"/>
    </row>
    <row r="54" ht="12.75" customHeight="1">
      <c r="A54" s="13" t="s">
        <v>276</v>
      </c>
      <c r="B54" s="14" t="s">
        <v>103</v>
      </c>
      <c r="C54" s="56">
        <v>8.0</v>
      </c>
      <c r="D54" s="14">
        <v>9.0</v>
      </c>
      <c r="E54" s="14">
        <v>7.5</v>
      </c>
      <c r="F54" s="14">
        <v>5.0</v>
      </c>
      <c r="G54" s="14">
        <v>5.0</v>
      </c>
      <c r="H54" s="14">
        <v>7.0</v>
      </c>
      <c r="I54" s="28">
        <f>'CENTROCAMPISTI - GE'!D54*'Pesi e Budget Iniziale'!$B$15+'CENTROCAMPISTI - GE'!E54*'Pesi e Budget Iniziale'!$B$16+'CENTROCAMPISTI - GE'!F54*'Pesi e Budget Iniziale'!$B$17+'Pesi e Budget Iniziale'!$B$18*'CENTROCAMPISTI - GE'!G54+'CENTROCAMPISTI - GE'!H54*'Pesi e Budget Iniziale'!$B$19+'Pesi e Budget Iniziale'!$B$20*vlookup(B54,SQUADRE!$A$2:$B$21,2,false)+vlookup(B54,'FATTORE CASA'!$A$2:$B$21,2,false)*'Pesi e Budget Iniziale'!$B$21+'Pesi e Budget Iniziale'!$B$22*vlookup(B54,ALLENATORE!$A$2:$B$21,2,false)</f>
        <v>81.31926947</v>
      </c>
      <c r="J54" s="30">
        <f t="shared" si="3"/>
        <v>14.34799833</v>
      </c>
      <c r="K54" s="30">
        <f t="shared" si="1"/>
        <v>14.34799833</v>
      </c>
      <c r="L54" s="28">
        <f>'CENTROCAMPISTI - GE'!D54*'Pesi e Budget Iniziale'!$D$15+'CENTROCAMPISTI - GE'!E54*'Pesi e Budget Iniziale'!$D$16+'CENTROCAMPISTI - GE'!F54*'Pesi e Budget Iniziale'!$D$17+'Pesi e Budget Iniziale'!$D$18*'CENTROCAMPISTI - GE'!G54+'CENTROCAMPISTI - GE'!H54*'Pesi e Budget Iniziale'!$D$19+'Pesi e Budget Iniziale'!$D$20*vlookup(B54,SQUADRE!$A$2:$B$21,2,false)+vlookup(B54,'FATTORE CASA'!$A$2:$B$21,2,false)*'Pesi e Budget Iniziale'!$D$21+'Pesi e Budget Iniziale'!$D$22*vlookup(B54,ALLENATORE!$A$2:$B$21,2,false)</f>
        <v>77.58176947</v>
      </c>
      <c r="M54" s="30">
        <f t="shared" si="4"/>
        <v>6.533700865</v>
      </c>
      <c r="N54" s="30">
        <f t="shared" si="2"/>
        <v>6.533700865</v>
      </c>
      <c r="P54" s="21"/>
    </row>
    <row r="55" ht="12.75" customHeight="1">
      <c r="A55" s="13" t="s">
        <v>278</v>
      </c>
      <c r="B55" s="14" t="s">
        <v>111</v>
      </c>
      <c r="C55" s="56">
        <v>8.0</v>
      </c>
      <c r="D55" s="14">
        <v>9.0</v>
      </c>
      <c r="E55" s="14">
        <v>8.0</v>
      </c>
      <c r="F55" s="14">
        <v>6.0</v>
      </c>
      <c r="G55" s="14">
        <v>5.0</v>
      </c>
      <c r="H55" s="14">
        <v>8.0</v>
      </c>
      <c r="I55" s="28">
        <f>'CENTROCAMPISTI - GE'!D55*'Pesi e Budget Iniziale'!$B$15+'CENTROCAMPISTI - GE'!E55*'Pesi e Budget Iniziale'!$B$16+'CENTROCAMPISTI - GE'!F55*'Pesi e Budget Iniziale'!$B$17+'Pesi e Budget Iniziale'!$B$18*'CENTROCAMPISTI - GE'!G55+'CENTROCAMPISTI - GE'!H55*'Pesi e Budget Iniziale'!$B$19+'Pesi e Budget Iniziale'!$B$20*vlookup(B55,SQUADRE!$A$2:$B$21,2,false)+vlookup(B55,'FATTORE CASA'!$A$2:$B$21,2,false)*'Pesi e Budget Iniziale'!$B$21+'Pesi e Budget Iniziale'!$B$22*vlookup(B55,ALLENATORE!$A$2:$B$21,2,false)</f>
        <v>80.62994105</v>
      </c>
      <c r="J55" s="30">
        <f t="shared" si="3"/>
        <v>12.78286757</v>
      </c>
      <c r="K55" s="30">
        <f t="shared" si="1"/>
        <v>12.78286757</v>
      </c>
      <c r="L55" s="28">
        <f>'CENTROCAMPISTI - GE'!D55*'Pesi e Budget Iniziale'!$D$15+'CENTROCAMPISTI - GE'!E55*'Pesi e Budget Iniziale'!$D$16+'CENTROCAMPISTI - GE'!F55*'Pesi e Budget Iniziale'!$D$17+'Pesi e Budget Iniziale'!$D$18*'CENTROCAMPISTI - GE'!G55+'CENTROCAMPISTI - GE'!H55*'Pesi e Budget Iniziale'!$D$19+'Pesi e Budget Iniziale'!$D$20*vlookup(B55,SQUADRE!$A$2:$B$21,2,false)+vlookup(B55,'FATTORE CASA'!$A$2:$B$21,2,false)*'Pesi e Budget Iniziale'!$D$21+'Pesi e Budget Iniziale'!$D$22*vlookup(B55,ALLENATORE!$A$2:$B$21,2,false)</f>
        <v>76.59994105</v>
      </c>
      <c r="M55" s="30">
        <f t="shared" si="4"/>
        <v>4.048981269</v>
      </c>
      <c r="N55" s="30">
        <f t="shared" si="2"/>
        <v>4.048981269</v>
      </c>
      <c r="P55" s="21"/>
    </row>
    <row r="56" ht="12.75" customHeight="1">
      <c r="A56" s="13" t="s">
        <v>280</v>
      </c>
      <c r="B56" s="14" t="s">
        <v>40</v>
      </c>
      <c r="C56" s="56">
        <v>7.0</v>
      </c>
      <c r="D56" s="14">
        <v>6.0</v>
      </c>
      <c r="E56" s="14">
        <v>6.0</v>
      </c>
      <c r="F56" s="14">
        <v>6.0</v>
      </c>
      <c r="G56" s="14">
        <v>6.0</v>
      </c>
      <c r="H56" s="14">
        <v>5.0</v>
      </c>
      <c r="I56" s="28">
        <f>'CENTROCAMPISTI - GE'!D56*'Pesi e Budget Iniziale'!$B$15+'CENTROCAMPISTI - GE'!E56*'Pesi e Budget Iniziale'!$B$16+'CENTROCAMPISTI - GE'!F56*'Pesi e Budget Iniziale'!$B$17+'Pesi e Budget Iniziale'!$B$18*'CENTROCAMPISTI - GE'!G56+'CENTROCAMPISTI - GE'!H56*'Pesi e Budget Iniziale'!$B$19+'Pesi e Budget Iniziale'!$B$20*vlookup(B56,SQUADRE!$A$2:$B$21,2,false)+vlookup(B56,'FATTORE CASA'!$A$2:$B$21,2,false)*'Pesi e Budget Iniziale'!$B$21+'Pesi e Budget Iniziale'!$B$22*vlookup(B56,ALLENATORE!$A$2:$B$21,2,false)</f>
        <v>77.76844263</v>
      </c>
      <c r="J56" s="30">
        <f t="shared" si="3"/>
        <v>6.285791488</v>
      </c>
      <c r="K56" s="30">
        <f t="shared" si="1"/>
        <v>6.285791488</v>
      </c>
      <c r="L56" s="28">
        <f>'CENTROCAMPISTI - GE'!D56*'Pesi e Budget Iniziale'!$D$15+'CENTROCAMPISTI - GE'!E56*'Pesi e Budget Iniziale'!$D$16+'CENTROCAMPISTI - GE'!F56*'Pesi e Budget Iniziale'!$D$17+'Pesi e Budget Iniziale'!$D$18*'CENTROCAMPISTI - GE'!G56+'CENTROCAMPISTI - GE'!H56*'Pesi e Budget Iniziale'!$D$19+'Pesi e Budget Iniziale'!$D$20*vlookup(B56,SQUADRE!$A$2:$B$21,2,false)+vlookup(B56,'FATTORE CASA'!$A$2:$B$21,2,false)*'Pesi e Budget Iniziale'!$D$21+'Pesi e Budget Iniziale'!$D$22*vlookup(B56,ALLENATORE!$A$2:$B$21,2,false)</f>
        <v>74.64844263</v>
      </c>
      <c r="M56" s="30">
        <f t="shared" si="4"/>
        <v>-0.8896885278</v>
      </c>
      <c r="N56" s="30">
        <f t="shared" si="2"/>
        <v>1</v>
      </c>
      <c r="P56" s="21"/>
    </row>
    <row r="57" ht="12.75" customHeight="1">
      <c r="A57" s="13" t="s">
        <v>282</v>
      </c>
      <c r="B57" s="14" t="s">
        <v>40</v>
      </c>
      <c r="C57" s="56">
        <v>9.0</v>
      </c>
      <c r="D57" s="14">
        <v>7.0</v>
      </c>
      <c r="E57" s="14">
        <v>6.0</v>
      </c>
      <c r="F57" s="14">
        <v>5.0</v>
      </c>
      <c r="G57" s="14">
        <v>5.0</v>
      </c>
      <c r="H57" s="14">
        <v>6.0</v>
      </c>
      <c r="I57" s="28">
        <f>'CENTROCAMPISTI - GE'!D57*'Pesi e Budget Iniziale'!$B$15+'CENTROCAMPISTI - GE'!E57*'Pesi e Budget Iniziale'!$B$16+'CENTROCAMPISTI - GE'!F57*'Pesi e Budget Iniziale'!$B$17+'Pesi e Budget Iniziale'!$B$18*'CENTROCAMPISTI - GE'!G57+'CENTROCAMPISTI - GE'!H57*'Pesi e Budget Iniziale'!$B$19+'Pesi e Budget Iniziale'!$B$20*vlookup(B57,SQUADRE!$A$2:$B$21,2,false)+vlookup(B57,'FATTORE CASA'!$A$2:$B$21,2,false)*'Pesi e Budget Iniziale'!$B$21+'Pesi e Budget Iniziale'!$B$22*vlookup(B57,ALLENATORE!$A$2:$B$21,2,false)</f>
        <v>77.41094263</v>
      </c>
      <c r="J57" s="30">
        <f t="shared" si="3"/>
        <v>5.474082251</v>
      </c>
      <c r="K57" s="30">
        <f t="shared" si="1"/>
        <v>5.474082251</v>
      </c>
      <c r="L57" s="28">
        <f>'CENTROCAMPISTI - GE'!D57*'Pesi e Budget Iniziale'!$D$15+'CENTROCAMPISTI - GE'!E57*'Pesi e Budget Iniziale'!$D$16+'CENTROCAMPISTI - GE'!F57*'Pesi e Budget Iniziale'!$D$17+'Pesi e Budget Iniziale'!$D$18*'CENTROCAMPISTI - GE'!G57+'CENTROCAMPISTI - GE'!H57*'Pesi e Budget Iniziale'!$D$19+'Pesi e Budget Iniziale'!$D$20*vlookup(B57,SQUADRE!$A$2:$B$21,2,false)+vlookup(B57,'FATTORE CASA'!$A$2:$B$21,2,false)*'Pesi e Budget Iniziale'!$D$21+'Pesi e Budget Iniziale'!$D$22*vlookup(B57,ALLENATORE!$A$2:$B$21,2,false)</f>
        <v>74.35594263</v>
      </c>
      <c r="M57" s="30">
        <f t="shared" si="4"/>
        <v>-1.629920188</v>
      </c>
      <c r="N57" s="30">
        <f t="shared" si="2"/>
        <v>1</v>
      </c>
      <c r="P57" s="21"/>
    </row>
    <row r="58" ht="12.75" customHeight="1">
      <c r="A58" s="13" t="s">
        <v>284</v>
      </c>
      <c r="B58" s="14" t="s">
        <v>62</v>
      </c>
      <c r="C58" s="56">
        <v>9.0</v>
      </c>
      <c r="D58" s="14">
        <v>6.0</v>
      </c>
      <c r="E58" s="14">
        <v>6.0</v>
      </c>
      <c r="F58" s="14">
        <v>6.0</v>
      </c>
      <c r="G58" s="14">
        <v>6.0</v>
      </c>
      <c r="H58" s="14">
        <v>5.0</v>
      </c>
      <c r="I58" s="28">
        <f>'CENTROCAMPISTI - GE'!D58*'Pesi e Budget Iniziale'!$B$15+'CENTROCAMPISTI - GE'!E58*'Pesi e Budget Iniziale'!$B$16+'CENTROCAMPISTI - GE'!F58*'Pesi e Budget Iniziale'!$B$17+'Pesi e Budget Iniziale'!$B$18*'CENTROCAMPISTI - GE'!G58+'CENTROCAMPISTI - GE'!H58*'Pesi e Budget Iniziale'!$B$19+'Pesi e Budget Iniziale'!$B$20*vlookup(B58,SQUADRE!$A$2:$B$21,2,false)+vlookup(B58,'FATTORE CASA'!$A$2:$B$21,2,false)*'Pesi e Budget Iniziale'!$B$21+'Pesi e Budget Iniziale'!$B$22*vlookup(B58,ALLENATORE!$A$2:$B$21,2,false)</f>
        <v>74.10586368</v>
      </c>
      <c r="J58" s="30">
        <f t="shared" si="3"/>
        <v>-2.030150229</v>
      </c>
      <c r="K58" s="30">
        <f t="shared" si="1"/>
        <v>1</v>
      </c>
      <c r="L58" s="28">
        <f>'CENTROCAMPISTI - GE'!D58*'Pesi e Budget Iniziale'!$D$15+'CENTROCAMPISTI - GE'!E58*'Pesi e Budget Iniziale'!$D$16+'CENTROCAMPISTI - GE'!F58*'Pesi e Budget Iniziale'!$D$17+'Pesi e Budget Iniziale'!$D$18*'CENTROCAMPISTI - GE'!G58+'CENTROCAMPISTI - GE'!H58*'Pesi e Budget Iniziale'!$D$19+'Pesi e Budget Iniziale'!$D$20*vlookup(B58,SQUADRE!$A$2:$B$21,2,false)+vlookup(B58,'FATTORE CASA'!$A$2:$B$21,2,false)*'Pesi e Budget Iniziale'!$D$21+'Pesi e Budget Iniziale'!$D$22*vlookup(B58,ALLENATORE!$A$2:$B$21,2,false)</f>
        <v>70.98586368</v>
      </c>
      <c r="M58" s="30">
        <f t="shared" si="4"/>
        <v>-10.15860099</v>
      </c>
      <c r="N58" s="30">
        <f t="shared" si="2"/>
        <v>1</v>
      </c>
      <c r="P58" s="21"/>
    </row>
    <row r="59" ht="12.75" customHeight="1">
      <c r="A59" s="13" t="s">
        <v>286</v>
      </c>
      <c r="B59" s="14" t="s">
        <v>87</v>
      </c>
      <c r="C59" s="56">
        <v>7.0</v>
      </c>
      <c r="D59" s="14">
        <v>7.5</v>
      </c>
      <c r="E59" s="14">
        <v>6.5</v>
      </c>
      <c r="F59" s="14">
        <v>7.0</v>
      </c>
      <c r="G59" s="14">
        <v>5.5</v>
      </c>
      <c r="H59" s="14">
        <v>6.5</v>
      </c>
      <c r="I59" s="28">
        <f>'CENTROCAMPISTI - GE'!D59*'Pesi e Budget Iniziale'!$B$15+'CENTROCAMPISTI - GE'!E59*'Pesi e Budget Iniziale'!$B$16+'CENTROCAMPISTI - GE'!F59*'Pesi e Budget Iniziale'!$B$17+'Pesi e Budget Iniziale'!$B$18*'CENTROCAMPISTI - GE'!G59+'CENTROCAMPISTI - GE'!H59*'Pesi e Budget Iniziale'!$B$19+'Pesi e Budget Iniziale'!$B$20*vlookup(B59,SQUADRE!$A$2:$B$21,2,false)+vlookup(B59,'FATTORE CASA'!$A$2:$B$21,2,false)*'Pesi e Budget Iniziale'!$B$21+'Pesi e Budget Iniziale'!$B$22*vlookup(B59,ALLENATORE!$A$2:$B$21,2,false)</f>
        <v>78.27184711</v>
      </c>
      <c r="J59" s="30">
        <f t="shared" si="3"/>
        <v>7.428779072</v>
      </c>
      <c r="K59" s="30">
        <f t="shared" si="1"/>
        <v>7.428779072</v>
      </c>
      <c r="L59" s="28">
        <f>'CENTROCAMPISTI - GE'!D59*'Pesi e Budget Iniziale'!$D$15+'CENTROCAMPISTI - GE'!E59*'Pesi e Budget Iniziale'!$D$16+'CENTROCAMPISTI - GE'!F59*'Pesi e Budget Iniziale'!$D$17+'Pesi e Budget Iniziale'!$D$18*'CENTROCAMPISTI - GE'!G59+'CENTROCAMPISTI - GE'!H59*'Pesi e Budget Iniziale'!$D$19+'Pesi e Budget Iniziale'!$D$20*vlookup(B59,SQUADRE!$A$2:$B$21,2,false)+vlookup(B59,'FATTORE CASA'!$A$2:$B$21,2,false)*'Pesi e Budget Iniziale'!$D$21+'Pesi e Budget Iniziale'!$D$22*vlookup(B59,ALLENATORE!$A$2:$B$21,2,false)</f>
        <v>74.85934711</v>
      </c>
      <c r="M59" s="30">
        <f t="shared" si="4"/>
        <v>-0.3559511991</v>
      </c>
      <c r="N59" s="30">
        <f t="shared" si="2"/>
        <v>1</v>
      </c>
      <c r="P59" s="21"/>
    </row>
    <row r="60" ht="12.75" customHeight="1">
      <c r="A60" s="13" t="s">
        <v>288</v>
      </c>
      <c r="B60" s="14" t="s">
        <v>48</v>
      </c>
      <c r="C60" s="56">
        <v>9.0</v>
      </c>
      <c r="D60" s="14">
        <v>5.5</v>
      </c>
      <c r="E60" s="14">
        <v>6.0</v>
      </c>
      <c r="F60" s="14">
        <v>6.0</v>
      </c>
      <c r="G60" s="14">
        <v>5.0</v>
      </c>
      <c r="H60" s="14">
        <v>6.0</v>
      </c>
      <c r="I60" s="28">
        <f>'CENTROCAMPISTI - GE'!D60*'Pesi e Budget Iniziale'!$B$15+'CENTROCAMPISTI - GE'!E60*'Pesi e Budget Iniziale'!$B$16+'CENTROCAMPISTI - GE'!F60*'Pesi e Budget Iniziale'!$B$17+'Pesi e Budget Iniziale'!$B$18*'CENTROCAMPISTI - GE'!G60+'CENTROCAMPISTI - GE'!H60*'Pesi e Budget Iniziale'!$B$19+'Pesi e Budget Iniziale'!$B$20*vlookup(B60,SQUADRE!$A$2:$B$21,2,false)+vlookup(B60,'FATTORE CASA'!$A$2:$B$21,2,false)*'Pesi e Budget Iniziale'!$B$21+'Pesi e Budget Iniziale'!$B$22*vlookup(B60,ALLENATORE!$A$2:$B$21,2,false)</f>
        <v>80.29217026</v>
      </c>
      <c r="J60" s="30">
        <f t="shared" si="3"/>
        <v>12.01595381</v>
      </c>
      <c r="K60" s="30">
        <f t="shared" si="1"/>
        <v>12.01595381</v>
      </c>
      <c r="L60" s="28">
        <f>'CENTROCAMPISTI - GE'!D60*'Pesi e Budget Iniziale'!$D$15+'CENTROCAMPISTI - GE'!E60*'Pesi e Budget Iniziale'!$D$16+'CENTROCAMPISTI - GE'!F60*'Pesi e Budget Iniziale'!$D$17+'Pesi e Budget Iniziale'!$D$18*'CENTROCAMPISTI - GE'!G60+'CENTROCAMPISTI - GE'!H60*'Pesi e Budget Iniziale'!$D$19+'Pesi e Budget Iniziale'!$D$20*vlookup(B60,SQUADRE!$A$2:$B$21,2,false)+vlookup(B60,'FATTORE CASA'!$A$2:$B$21,2,false)*'Pesi e Budget Iniziale'!$D$21+'Pesi e Budget Iniziale'!$D$22*vlookup(B60,ALLENATORE!$A$2:$B$21,2,false)</f>
        <v>77.17217026</v>
      </c>
      <c r="M60" s="30">
        <f t="shared" si="4"/>
        <v>5.497125469</v>
      </c>
      <c r="N60" s="30">
        <f t="shared" si="2"/>
        <v>5.497125469</v>
      </c>
      <c r="P60" s="21"/>
    </row>
    <row r="61" ht="12.75" customHeight="1">
      <c r="A61" s="13" t="s">
        <v>290</v>
      </c>
      <c r="B61" s="14" t="s">
        <v>96</v>
      </c>
      <c r="C61" s="56">
        <v>7.0</v>
      </c>
      <c r="D61" s="14">
        <v>8.5</v>
      </c>
      <c r="E61" s="14">
        <v>6.0</v>
      </c>
      <c r="F61" s="14">
        <v>7.5</v>
      </c>
      <c r="G61" s="14">
        <v>5.5</v>
      </c>
      <c r="H61" s="14">
        <v>7.5</v>
      </c>
      <c r="I61" s="28">
        <f>'CENTROCAMPISTI - GE'!D61*'Pesi e Budget Iniziale'!$B$15+'CENTROCAMPISTI - GE'!E61*'Pesi e Budget Iniziale'!$B$16+'CENTROCAMPISTI - GE'!F61*'Pesi e Budget Iniziale'!$B$17+'Pesi e Budget Iniziale'!$B$18*'CENTROCAMPISTI - GE'!G61+'CENTROCAMPISTI - GE'!H61*'Pesi e Budget Iniziale'!$B$19+'Pesi e Budget Iniziale'!$B$20*vlookup(B61,SQUADRE!$A$2:$B$21,2,false)+vlookup(B61,'FATTORE CASA'!$A$2:$B$21,2,false)*'Pesi e Budget Iniziale'!$B$21+'Pesi e Budget Iniziale'!$B$22*vlookup(B61,ALLENATORE!$A$2:$B$21,2,false)</f>
        <v>75.15509368</v>
      </c>
      <c r="J61" s="30">
        <f t="shared" si="3"/>
        <v>0.3521425905</v>
      </c>
      <c r="K61" s="30">
        <f t="shared" si="1"/>
        <v>1</v>
      </c>
      <c r="L61" s="28">
        <f>'CENTROCAMPISTI - GE'!D61*'Pesi e Budget Iniziale'!$D$15+'CENTROCAMPISTI - GE'!E61*'Pesi e Budget Iniziale'!$D$16+'CENTROCAMPISTI - GE'!F61*'Pesi e Budget Iniziale'!$D$17+'Pesi e Budget Iniziale'!$D$18*'CENTROCAMPISTI - GE'!G61+'CENTROCAMPISTI - GE'!H61*'Pesi e Budget Iniziale'!$D$19+'Pesi e Budget Iniziale'!$D$20*vlookup(B61,SQUADRE!$A$2:$B$21,2,false)+vlookup(B61,'FATTORE CASA'!$A$2:$B$21,2,false)*'Pesi e Budget Iniziale'!$D$21+'Pesi e Budget Iniziale'!$D$22*vlookup(B61,ALLENATORE!$A$2:$B$21,2,false)</f>
        <v>71.93759368</v>
      </c>
      <c r="M61" s="30">
        <f t="shared" si="4"/>
        <v>-7.75005166</v>
      </c>
      <c r="N61" s="30">
        <f t="shared" si="2"/>
        <v>1</v>
      </c>
      <c r="P61" s="21"/>
    </row>
    <row r="62" ht="12.75" customHeight="1">
      <c r="A62" s="13" t="s">
        <v>292</v>
      </c>
      <c r="B62" s="14" t="s">
        <v>65</v>
      </c>
      <c r="C62" s="56">
        <v>8.0</v>
      </c>
      <c r="D62" s="14">
        <v>7.5</v>
      </c>
      <c r="E62" s="14">
        <v>6.0</v>
      </c>
      <c r="F62" s="14">
        <v>6.0</v>
      </c>
      <c r="G62" s="14">
        <v>7.0</v>
      </c>
      <c r="H62" s="14">
        <v>6.0</v>
      </c>
      <c r="I62" s="28">
        <f>'CENTROCAMPISTI - GE'!D62*'Pesi e Budget Iniziale'!$B$15+'CENTROCAMPISTI - GE'!E62*'Pesi e Budget Iniziale'!$B$16+'CENTROCAMPISTI - GE'!F62*'Pesi e Budget Iniziale'!$B$17+'Pesi e Budget Iniziale'!$B$18*'CENTROCAMPISTI - GE'!G62+'CENTROCAMPISTI - GE'!H62*'Pesi e Budget Iniziale'!$B$19+'Pesi e Budget Iniziale'!$B$20*vlookup(B62,SQUADRE!$A$2:$B$21,2,false)+vlookup(B62,'FATTORE CASA'!$A$2:$B$21,2,false)*'Pesi e Budget Iniziale'!$B$21+'Pesi e Budget Iniziale'!$B$22*vlookup(B62,ALLENATORE!$A$2:$B$21,2,false)</f>
        <v>77.35269237</v>
      </c>
      <c r="J62" s="30">
        <f t="shared" si="3"/>
        <v>5.341824134</v>
      </c>
      <c r="K62" s="30">
        <f t="shared" si="1"/>
        <v>5.341824134</v>
      </c>
      <c r="L62" s="28">
        <f>'CENTROCAMPISTI - GE'!D62*'Pesi e Budget Iniziale'!$D$15+'CENTROCAMPISTI - GE'!E62*'Pesi e Budget Iniziale'!$D$16+'CENTROCAMPISTI - GE'!F62*'Pesi e Budget Iniziale'!$D$17+'Pesi e Budget Iniziale'!$D$18*'CENTROCAMPISTI - GE'!G62+'CENTROCAMPISTI - GE'!H62*'Pesi e Budget Iniziale'!$D$19+'Pesi e Budget Iniziale'!$D$20*vlookup(B62,SQUADRE!$A$2:$B$21,2,false)+vlookup(B62,'FATTORE CASA'!$A$2:$B$21,2,false)*'Pesi e Budget Iniziale'!$D$21+'Pesi e Budget Iniziale'!$D$22*vlookup(B62,ALLENATORE!$A$2:$B$21,2,false)</f>
        <v>74.23269237</v>
      </c>
      <c r="M62" s="30">
        <f t="shared" si="4"/>
        <v>-1.941830434</v>
      </c>
      <c r="N62" s="30">
        <f t="shared" si="2"/>
        <v>1</v>
      </c>
      <c r="P62" s="21"/>
    </row>
    <row r="63" ht="12.75" customHeight="1">
      <c r="A63" s="13" t="s">
        <v>293</v>
      </c>
      <c r="B63" s="14" t="s">
        <v>111</v>
      </c>
      <c r="C63" s="56">
        <v>6.0</v>
      </c>
      <c r="D63" s="14">
        <v>8.0</v>
      </c>
      <c r="E63" s="14">
        <v>6.0</v>
      </c>
      <c r="F63" s="14">
        <v>8.0</v>
      </c>
      <c r="G63" s="14">
        <v>5.0</v>
      </c>
      <c r="H63" s="14">
        <v>8.0</v>
      </c>
      <c r="I63" s="28">
        <f>'CENTROCAMPISTI - GE'!D63*'Pesi e Budget Iniziale'!$B$15+'CENTROCAMPISTI - GE'!E63*'Pesi e Budget Iniziale'!$B$16+'CENTROCAMPISTI - GE'!F63*'Pesi e Budget Iniziale'!$B$17+'Pesi e Budget Iniziale'!$B$18*'CENTROCAMPISTI - GE'!G63+'CENTROCAMPISTI - GE'!H63*'Pesi e Budget Iniziale'!$B$19+'Pesi e Budget Iniziale'!$B$20*vlookup(B63,SQUADRE!$A$2:$B$21,2,false)+vlookup(B63,'FATTORE CASA'!$A$2:$B$21,2,false)*'Pesi e Budget Iniziale'!$B$21+'Pesi e Budget Iniziale'!$B$22*vlookup(B63,ALLENATORE!$A$2:$B$21,2,false)</f>
        <v>78.76119105</v>
      </c>
      <c r="J63" s="30">
        <f t="shared" si="3"/>
        <v>8.539842015</v>
      </c>
      <c r="K63" s="30">
        <f t="shared" si="1"/>
        <v>8.539842015</v>
      </c>
      <c r="L63" s="28">
        <f>'CENTROCAMPISTI - GE'!D63*'Pesi e Budget Iniziale'!$D$15+'CENTROCAMPISTI - GE'!E63*'Pesi e Budget Iniziale'!$D$16+'CENTROCAMPISTI - GE'!F63*'Pesi e Budget Iniziale'!$D$17+'Pesi e Budget Iniziale'!$D$18*'CENTROCAMPISTI - GE'!G63+'CENTROCAMPISTI - GE'!H63*'Pesi e Budget Iniziale'!$D$19+'Pesi e Budget Iniziale'!$D$20*vlookup(B63,SQUADRE!$A$2:$B$21,2,false)+vlookup(B63,'FATTORE CASA'!$A$2:$B$21,2,false)*'Pesi e Budget Iniziale'!$D$21+'Pesi e Budget Iniziale'!$D$22*vlookup(B63,ALLENATORE!$A$2:$B$21,2,false)</f>
        <v>75.51119105</v>
      </c>
      <c r="M63" s="30">
        <f t="shared" si="4"/>
        <v>1.293674535</v>
      </c>
      <c r="N63" s="30">
        <f t="shared" si="2"/>
        <v>1.293674535</v>
      </c>
      <c r="P63" s="21"/>
    </row>
    <row r="64" ht="12.75" customHeight="1">
      <c r="A64" s="13" t="s">
        <v>295</v>
      </c>
      <c r="B64" s="14" t="s">
        <v>93</v>
      </c>
      <c r="C64" s="56">
        <v>8.0</v>
      </c>
      <c r="D64" s="14">
        <v>8.0</v>
      </c>
      <c r="E64" s="14">
        <v>6.0</v>
      </c>
      <c r="F64" s="14">
        <v>7.0</v>
      </c>
      <c r="G64" s="14">
        <v>6.0</v>
      </c>
      <c r="H64" s="14">
        <v>8.0</v>
      </c>
      <c r="I64" s="28">
        <f>'CENTROCAMPISTI - GE'!D64*'Pesi e Budget Iniziale'!$B$15+'CENTROCAMPISTI - GE'!E64*'Pesi e Budget Iniziale'!$B$16+'CENTROCAMPISTI - GE'!F64*'Pesi e Budget Iniziale'!$B$17+'Pesi e Budget Iniziale'!$B$18*'CENTROCAMPISTI - GE'!G64+'CENTROCAMPISTI - GE'!H64*'Pesi e Budget Iniziale'!$B$19+'Pesi e Budget Iniziale'!$B$20*vlookup(B64,SQUADRE!$A$2:$B$21,2,false)+vlookup(B64,'FATTORE CASA'!$A$2:$B$21,2,false)*'Pesi e Budget Iniziale'!$B$21+'Pesi e Budget Iniziale'!$B$22*vlookup(B64,ALLENATORE!$A$2:$B$21,2,false)</f>
        <v>75.43115211</v>
      </c>
      <c r="J64" s="30">
        <f t="shared" si="3"/>
        <v>0.9789374727</v>
      </c>
      <c r="K64" s="30">
        <f t="shared" si="1"/>
        <v>1</v>
      </c>
      <c r="L64" s="28">
        <f>'CENTROCAMPISTI - GE'!D64*'Pesi e Budget Iniziale'!$D$15+'CENTROCAMPISTI - GE'!E64*'Pesi e Budget Iniziale'!$D$16+'CENTROCAMPISTI - GE'!F64*'Pesi e Budget Iniziale'!$D$17+'Pesi e Budget Iniziale'!$D$18*'CENTROCAMPISTI - GE'!G64+'CENTROCAMPISTI - GE'!H64*'Pesi e Budget Iniziale'!$D$19+'Pesi e Budget Iniziale'!$D$20*vlookup(B64,SQUADRE!$A$2:$B$21,2,false)+vlookup(B64,'FATTORE CASA'!$A$2:$B$21,2,false)*'Pesi e Budget Iniziale'!$D$21+'Pesi e Budget Iniziale'!$D$22*vlookup(B64,ALLENATORE!$A$2:$B$21,2,false)</f>
        <v>72.24615211</v>
      </c>
      <c r="M64" s="30">
        <f t="shared" si="4"/>
        <v>-6.969180849</v>
      </c>
      <c r="N64" s="30">
        <f t="shared" si="2"/>
        <v>1</v>
      </c>
      <c r="P64" s="21"/>
    </row>
    <row r="65" ht="12.75" customHeight="1">
      <c r="A65" s="13" t="s">
        <v>297</v>
      </c>
      <c r="B65" s="14" t="s">
        <v>77</v>
      </c>
      <c r="C65" s="56">
        <v>9.0</v>
      </c>
      <c r="D65" s="14">
        <v>5.5</v>
      </c>
      <c r="E65" s="14">
        <v>6.0</v>
      </c>
      <c r="F65" s="14">
        <v>6.0</v>
      </c>
      <c r="G65" s="14">
        <v>6.5</v>
      </c>
      <c r="H65" s="14">
        <v>6.0</v>
      </c>
      <c r="I65" s="28">
        <f>'CENTROCAMPISTI - GE'!D65*'Pesi e Budget Iniziale'!$B$15+'CENTROCAMPISTI - GE'!E65*'Pesi e Budget Iniziale'!$B$16+'CENTROCAMPISTI - GE'!F65*'Pesi e Budget Iniziale'!$B$17+'Pesi e Budget Iniziale'!$B$18*'CENTROCAMPISTI - GE'!G65+'CENTROCAMPISTI - GE'!H65*'Pesi e Budget Iniziale'!$B$19+'Pesi e Budget Iniziale'!$B$20*vlookup(B65,SQUADRE!$A$2:$B$21,2,false)+vlookup(B65,'FATTORE CASA'!$A$2:$B$21,2,false)*'Pesi e Budget Iniziale'!$B$21+'Pesi e Budget Iniziale'!$B$22*vlookup(B65,ALLENATORE!$A$2:$B$21,2,false)</f>
        <v>79.56246316</v>
      </c>
      <c r="J65" s="30">
        <f t="shared" si="3"/>
        <v>10.35914263</v>
      </c>
      <c r="K65" s="30">
        <f t="shared" si="1"/>
        <v>10.35914263</v>
      </c>
      <c r="L65" s="28">
        <f>'CENTROCAMPISTI - GE'!D65*'Pesi e Budget Iniziale'!$D$15+'CENTROCAMPISTI - GE'!E65*'Pesi e Budget Iniziale'!$D$16+'CENTROCAMPISTI - GE'!F65*'Pesi e Budget Iniziale'!$D$17+'Pesi e Budget Iniziale'!$D$18*'CENTROCAMPISTI - GE'!G65+'CENTROCAMPISTI - GE'!H65*'Pesi e Budget Iniziale'!$D$19+'Pesi e Budget Iniziale'!$D$20*vlookup(B65,SQUADRE!$A$2:$B$21,2,false)+vlookup(B65,'FATTORE CASA'!$A$2:$B$21,2,false)*'Pesi e Budget Iniziale'!$D$21+'Pesi e Budget Iniziale'!$D$22*vlookup(B65,ALLENATORE!$A$2:$B$21,2,false)</f>
        <v>76.44246316</v>
      </c>
      <c r="M65" s="30">
        <f t="shared" si="4"/>
        <v>3.650450933</v>
      </c>
      <c r="N65" s="30">
        <f t="shared" si="2"/>
        <v>3.650450933</v>
      </c>
      <c r="P65" s="21"/>
    </row>
    <row r="66" ht="12.75" customHeight="1">
      <c r="A66" s="13" t="s">
        <v>299</v>
      </c>
      <c r="B66" s="14" t="s">
        <v>90</v>
      </c>
      <c r="C66" s="56">
        <v>8.0</v>
      </c>
      <c r="D66" s="14">
        <v>5.0</v>
      </c>
      <c r="E66" s="14">
        <v>6.5</v>
      </c>
      <c r="F66" s="14">
        <v>7.0</v>
      </c>
      <c r="G66" s="14">
        <v>6.0</v>
      </c>
      <c r="H66" s="14">
        <v>5.5</v>
      </c>
      <c r="I66" s="28">
        <f>'CENTROCAMPISTI - GE'!D66*'Pesi e Budget Iniziale'!$B$15+'CENTROCAMPISTI - GE'!E66*'Pesi e Budget Iniziale'!$B$16+'CENTROCAMPISTI - GE'!F66*'Pesi e Budget Iniziale'!$B$17+'Pesi e Budget Iniziale'!$B$18*'CENTROCAMPISTI - GE'!G66+'CENTROCAMPISTI - GE'!H66*'Pesi e Budget Iniziale'!$B$19+'Pesi e Budget Iniziale'!$B$20*vlookup(B66,SQUADRE!$A$2:$B$21,2,false)+vlookup(B66,'FATTORE CASA'!$A$2:$B$21,2,false)*'Pesi e Budget Iniziale'!$B$21+'Pesi e Budget Iniziale'!$B$22*vlookup(B66,ALLENATORE!$A$2:$B$21,2,false)</f>
        <v>78.00581921</v>
      </c>
      <c r="J66" s="30">
        <f t="shared" si="3"/>
        <v>6.824758654</v>
      </c>
      <c r="K66" s="30">
        <f t="shared" si="1"/>
        <v>6.824758654</v>
      </c>
      <c r="L66" s="28">
        <f>'CENTROCAMPISTI - GE'!D66*'Pesi e Budget Iniziale'!$D$15+'CENTROCAMPISTI - GE'!E66*'Pesi e Budget Iniziale'!$D$16+'CENTROCAMPISTI - GE'!F66*'Pesi e Budget Iniziale'!$D$17+'Pesi e Budget Iniziale'!$D$18*'CENTROCAMPISTI - GE'!G66+'CENTROCAMPISTI - GE'!H66*'Pesi e Budget Iniziale'!$D$19+'Pesi e Budget Iniziale'!$D$20*vlookup(B66,SQUADRE!$A$2:$B$21,2,false)+vlookup(B66,'FATTORE CASA'!$A$2:$B$21,2,false)*'Pesi e Budget Iniziale'!$D$21+'Pesi e Budget Iniziale'!$D$22*vlookup(B66,ALLENATORE!$A$2:$B$21,2,false)</f>
        <v>74.59331921</v>
      </c>
      <c r="M66" s="30">
        <f t="shared" si="4"/>
        <v>-1.029189729</v>
      </c>
      <c r="N66" s="30">
        <f t="shared" si="2"/>
        <v>1</v>
      </c>
      <c r="P66" s="21"/>
    </row>
    <row r="67" ht="12.75" customHeight="1">
      <c r="A67" s="13" t="s">
        <v>301</v>
      </c>
      <c r="B67" s="14" t="s">
        <v>93</v>
      </c>
      <c r="C67" s="56">
        <v>9.0</v>
      </c>
      <c r="D67" s="14">
        <v>6.5</v>
      </c>
      <c r="E67" s="14">
        <v>7.0</v>
      </c>
      <c r="F67" s="14">
        <v>7.0</v>
      </c>
      <c r="G67" s="14">
        <v>7.0</v>
      </c>
      <c r="H67" s="14">
        <v>7.0</v>
      </c>
      <c r="I67" s="28">
        <f>'CENTROCAMPISTI - GE'!D67*'Pesi e Budget Iniziale'!$B$15+'CENTROCAMPISTI - GE'!E67*'Pesi e Budget Iniziale'!$B$16+'CENTROCAMPISTI - GE'!F67*'Pesi e Budget Iniziale'!$B$17+'Pesi e Budget Iniziale'!$B$18*'CENTROCAMPISTI - GE'!G67+'CENTROCAMPISTI - GE'!H67*'Pesi e Budget Iniziale'!$B$19+'Pesi e Budget Iniziale'!$B$20*vlookup(B67,SQUADRE!$A$2:$B$21,2,false)+vlookup(B67,'FATTORE CASA'!$A$2:$B$21,2,false)*'Pesi e Budget Iniziale'!$B$21+'Pesi e Budget Iniziale'!$B$22*vlookup(B67,ALLENATORE!$A$2:$B$21,2,false)</f>
        <v>75.14677711</v>
      </c>
      <c r="J67" s="30">
        <f t="shared" si="3"/>
        <v>0.3332596704</v>
      </c>
      <c r="K67" s="30">
        <f t="shared" si="1"/>
        <v>1</v>
      </c>
      <c r="L67" s="28">
        <f>'CENTROCAMPISTI - GE'!D67*'Pesi e Budget Iniziale'!$D$15+'CENTROCAMPISTI - GE'!E67*'Pesi e Budget Iniziale'!$D$16+'CENTROCAMPISTI - GE'!F67*'Pesi e Budget Iniziale'!$D$17+'Pesi e Budget Iniziale'!$D$18*'CENTROCAMPISTI - GE'!G67+'CENTROCAMPISTI - GE'!H67*'Pesi e Budget Iniziale'!$D$19+'Pesi e Budget Iniziale'!$D$20*vlookup(B67,SQUADRE!$A$2:$B$21,2,false)+vlookup(B67,'FATTORE CASA'!$A$2:$B$21,2,false)*'Pesi e Budget Iniziale'!$D$21+'Pesi e Budget Iniziale'!$D$22*vlookup(B67,ALLENATORE!$A$2:$B$21,2,false)</f>
        <v>71.50677711</v>
      </c>
      <c r="M67" s="30">
        <f t="shared" si="4"/>
        <v>-8.84032199</v>
      </c>
      <c r="N67" s="30">
        <f t="shared" si="2"/>
        <v>1</v>
      </c>
      <c r="P67" s="16"/>
    </row>
    <row r="68" ht="12.75" customHeight="1">
      <c r="A68" s="13" t="s">
        <v>303</v>
      </c>
      <c r="B68" s="14" t="s">
        <v>93</v>
      </c>
      <c r="C68" s="56">
        <v>9.0</v>
      </c>
      <c r="D68" s="14">
        <v>8.0</v>
      </c>
      <c r="E68" s="14">
        <v>6.5</v>
      </c>
      <c r="F68" s="14">
        <v>7.0</v>
      </c>
      <c r="G68" s="14">
        <v>5.0</v>
      </c>
      <c r="H68" s="14">
        <v>8.0</v>
      </c>
      <c r="I68" s="28">
        <f>'CENTROCAMPISTI - GE'!D68*'Pesi e Budget Iniziale'!$B$15+'CENTROCAMPISTI - GE'!E68*'Pesi e Budget Iniziale'!$B$16+'CENTROCAMPISTI - GE'!F68*'Pesi e Budget Iniziale'!$B$17+'Pesi e Budget Iniziale'!$B$18*'CENTROCAMPISTI - GE'!G68+'CENTROCAMPISTI - GE'!H68*'Pesi e Budget Iniziale'!$B$19+'Pesi e Budget Iniziale'!$B$20*vlookup(B68,SQUADRE!$A$2:$B$21,2,false)+vlookup(B68,'FATTORE CASA'!$A$2:$B$21,2,false)*'Pesi e Budget Iniziale'!$B$21+'Pesi e Budget Iniziale'!$B$22*vlookup(B68,ALLENATORE!$A$2:$B$21,2,false)</f>
        <v>74.73786211</v>
      </c>
      <c r="J68" s="30">
        <f t="shared" si="3"/>
        <v>-0.5951881136</v>
      </c>
      <c r="K68" s="30">
        <f t="shared" si="1"/>
        <v>1</v>
      </c>
      <c r="L68" s="28">
        <f>'CENTROCAMPISTI - GE'!D68*'Pesi e Budget Iniziale'!$D$15+'CENTROCAMPISTI - GE'!E68*'Pesi e Budget Iniziale'!$D$16+'CENTROCAMPISTI - GE'!F68*'Pesi e Budget Iniziale'!$D$17+'Pesi e Budget Iniziale'!$D$18*'CENTROCAMPISTI - GE'!G68+'CENTROCAMPISTI - GE'!H68*'Pesi e Budget Iniziale'!$D$19+'Pesi e Budget Iniziale'!$D$20*vlookup(B68,SQUADRE!$A$2:$B$21,2,false)+vlookup(B68,'FATTORE CASA'!$A$2:$B$21,2,false)*'Pesi e Budget Iniziale'!$D$21+'Pesi e Budget Iniziale'!$D$22*vlookup(B68,ALLENATORE!$A$2:$B$21,2,false)</f>
        <v>71.32536211</v>
      </c>
      <c r="M68" s="30">
        <f t="shared" si="4"/>
        <v>-9.299430115</v>
      </c>
      <c r="N68" s="30">
        <f t="shared" si="2"/>
        <v>1</v>
      </c>
      <c r="P68" s="21"/>
    </row>
    <row r="69" ht="12.75" customHeight="1">
      <c r="A69" s="13" t="s">
        <v>305</v>
      </c>
      <c r="B69" s="14" t="s">
        <v>62</v>
      </c>
      <c r="C69" s="56">
        <v>8.0</v>
      </c>
      <c r="D69" s="14">
        <v>5.0</v>
      </c>
      <c r="E69" s="14">
        <v>6.0</v>
      </c>
      <c r="F69" s="14">
        <v>5.5</v>
      </c>
      <c r="G69" s="14">
        <v>6.5</v>
      </c>
      <c r="H69" s="14">
        <v>5.0</v>
      </c>
      <c r="I69" s="28">
        <f>'CENTROCAMPISTI - GE'!D69*'Pesi e Budget Iniziale'!$B$15+'CENTROCAMPISTI - GE'!E69*'Pesi e Budget Iniziale'!$B$16+'CENTROCAMPISTI - GE'!F69*'Pesi e Budget Iniziale'!$B$17+'Pesi e Budget Iniziale'!$B$18*'CENTROCAMPISTI - GE'!G69+'CENTROCAMPISTI - GE'!H69*'Pesi e Budget Iniziale'!$B$19+'Pesi e Budget Iniziale'!$B$20*vlookup(B69,SQUADRE!$A$2:$B$21,2,false)+vlookup(B69,'FATTORE CASA'!$A$2:$B$21,2,false)*'Pesi e Budget Iniziale'!$B$21+'Pesi e Budget Iniziale'!$B$22*vlookup(B69,ALLENATORE!$A$2:$B$21,2,false)</f>
        <v>72.42938368</v>
      </c>
      <c r="J69" s="30">
        <f t="shared" si="3"/>
        <v>-5.836623801</v>
      </c>
      <c r="K69" s="30">
        <f t="shared" si="1"/>
        <v>1</v>
      </c>
      <c r="L69" s="28">
        <f>'CENTROCAMPISTI - GE'!D69*'Pesi e Budget Iniziale'!$D$15+'CENTROCAMPISTI - GE'!E69*'Pesi e Budget Iniziale'!$D$16+'CENTROCAMPISTI - GE'!F69*'Pesi e Budget Iniziale'!$D$17+'Pesi e Budget Iniziale'!$D$18*'CENTROCAMPISTI - GE'!G69+'CENTROCAMPISTI - GE'!H69*'Pesi e Budget Iniziale'!$D$19+'Pesi e Budget Iniziale'!$D$20*vlookup(B69,SQUADRE!$A$2:$B$21,2,false)+vlookup(B69,'FATTORE CASA'!$A$2:$B$21,2,false)*'Pesi e Budget Iniziale'!$D$21+'Pesi e Budget Iniziale'!$D$22*vlookup(B69,ALLENATORE!$A$2:$B$21,2,false)</f>
        <v>69.34188368</v>
      </c>
      <c r="M69" s="30">
        <f t="shared" si="4"/>
        <v>-14.31903191</v>
      </c>
      <c r="N69" s="30">
        <f t="shared" si="2"/>
        <v>1</v>
      </c>
      <c r="P69" s="21"/>
    </row>
    <row r="70" ht="12.75" customHeight="1">
      <c r="A70" s="13" t="s">
        <v>307</v>
      </c>
      <c r="B70" s="14" t="s">
        <v>108</v>
      </c>
      <c r="C70" s="56">
        <v>9.0</v>
      </c>
      <c r="D70" s="14">
        <v>6.0</v>
      </c>
      <c r="E70" s="14">
        <v>6.0</v>
      </c>
      <c r="F70" s="14">
        <v>7.0</v>
      </c>
      <c r="G70" s="14">
        <v>7.0</v>
      </c>
      <c r="H70" s="14">
        <v>6.0</v>
      </c>
      <c r="I70" s="28">
        <f>'CENTROCAMPISTI - GE'!D70*'Pesi e Budget Iniziale'!$B$15+'CENTROCAMPISTI - GE'!E70*'Pesi e Budget Iniziale'!$B$16+'CENTROCAMPISTI - GE'!F70*'Pesi e Budget Iniziale'!$B$17+'Pesi e Budget Iniziale'!$B$18*'CENTROCAMPISTI - GE'!G70+'CENTROCAMPISTI - GE'!H70*'Pesi e Budget Iniziale'!$B$19+'Pesi e Budget Iniziale'!$B$20*vlookup(B70,SQUADRE!$A$2:$B$21,2,false)+vlookup(B70,'FATTORE CASA'!$A$2:$B$21,2,false)*'Pesi e Budget Iniziale'!$B$21+'Pesi e Budget Iniziale'!$B$22*vlookup(B70,ALLENATORE!$A$2:$B$21,2,false)</f>
        <v>79.14999368</v>
      </c>
      <c r="J70" s="30">
        <f t="shared" si="3"/>
        <v>9.422624358</v>
      </c>
      <c r="K70" s="30">
        <f t="shared" si="1"/>
        <v>9.422624358</v>
      </c>
      <c r="L70" s="28">
        <f>'CENTROCAMPISTI - GE'!D70*'Pesi e Budget Iniziale'!$D$15+'CENTROCAMPISTI - GE'!E70*'Pesi e Budget Iniziale'!$D$16+'CENTROCAMPISTI - GE'!F70*'Pesi e Budget Iniziale'!$D$17+'Pesi e Budget Iniziale'!$D$18*'CENTROCAMPISTI - GE'!G70+'CENTROCAMPISTI - GE'!H70*'Pesi e Budget Iniziale'!$D$19+'Pesi e Budget Iniziale'!$D$20*vlookup(B70,SQUADRE!$A$2:$B$21,2,false)+vlookup(B70,'FATTORE CASA'!$A$2:$B$21,2,false)*'Pesi e Budget Iniziale'!$D$21+'Pesi e Budget Iniziale'!$D$22*vlookup(B70,ALLENATORE!$A$2:$B$21,2,false)</f>
        <v>75.96499368</v>
      </c>
      <c r="M70" s="30">
        <f t="shared" si="4"/>
        <v>2.442115818</v>
      </c>
      <c r="N70" s="30">
        <f t="shared" si="2"/>
        <v>2.442115818</v>
      </c>
      <c r="P70" s="16"/>
    </row>
    <row r="71" ht="12.75" customHeight="1">
      <c r="A71" s="13" t="s">
        <v>309</v>
      </c>
      <c r="B71" s="14" t="s">
        <v>108</v>
      </c>
      <c r="C71" s="56">
        <v>7.0</v>
      </c>
      <c r="D71" s="14">
        <v>7.0</v>
      </c>
      <c r="E71" s="14">
        <v>6.5</v>
      </c>
      <c r="F71" s="14">
        <v>5.5</v>
      </c>
      <c r="G71" s="14">
        <v>6.0</v>
      </c>
      <c r="H71" s="14">
        <v>6.5</v>
      </c>
      <c r="I71" s="28">
        <f>'CENTROCAMPISTI - GE'!D71*'Pesi e Budget Iniziale'!$B$15+'CENTROCAMPISTI - GE'!E71*'Pesi e Budget Iniziale'!$B$16+'CENTROCAMPISTI - GE'!F71*'Pesi e Budget Iniziale'!$B$17+'Pesi e Budget Iniziale'!$B$18*'CENTROCAMPISTI - GE'!G71+'CENTROCAMPISTI - GE'!H71*'Pesi e Budget Iniziale'!$B$19+'Pesi e Budget Iniziale'!$B$20*vlookup(B71,SQUADRE!$A$2:$B$21,2,false)+vlookup(B71,'FATTORE CASA'!$A$2:$B$21,2,false)*'Pesi e Budget Iniziale'!$B$21+'Pesi e Budget Iniziale'!$B$22*vlookup(B71,ALLENATORE!$A$2:$B$21,2,false)</f>
        <v>77.99897368</v>
      </c>
      <c r="J71" s="30">
        <f t="shared" si="3"/>
        <v>6.809215781</v>
      </c>
      <c r="K71" s="30">
        <f t="shared" si="1"/>
        <v>6.809215781</v>
      </c>
      <c r="L71" s="28">
        <f>'CENTROCAMPISTI - GE'!D71*'Pesi e Budget Iniziale'!$D$15+'CENTROCAMPISTI - GE'!E71*'Pesi e Budget Iniziale'!$D$16+'CENTROCAMPISTI - GE'!F71*'Pesi e Budget Iniziale'!$D$17+'Pesi e Budget Iniziale'!$D$18*'CENTROCAMPISTI - GE'!G71+'CENTROCAMPISTI - GE'!H71*'Pesi e Budget Iniziale'!$D$19+'Pesi e Budget Iniziale'!$D$20*vlookup(B71,SQUADRE!$A$2:$B$21,2,false)+vlookup(B71,'FATTORE CASA'!$A$2:$B$21,2,false)*'Pesi e Budget Iniziale'!$D$21+'Pesi e Budget Iniziale'!$D$22*vlookup(B71,ALLENATORE!$A$2:$B$21,2,false)</f>
        <v>74.68397368</v>
      </c>
      <c r="M71" s="30">
        <f t="shared" si="4"/>
        <v>-0.7997698609</v>
      </c>
      <c r="N71" s="30">
        <f t="shared" si="2"/>
        <v>1</v>
      </c>
      <c r="P71" s="21"/>
    </row>
    <row r="72" ht="12.75" customHeight="1">
      <c r="A72" s="13" t="s">
        <v>311</v>
      </c>
      <c r="B72" s="14" t="s">
        <v>62</v>
      </c>
      <c r="C72" s="56">
        <v>8.0</v>
      </c>
      <c r="D72" s="14">
        <v>6.0</v>
      </c>
      <c r="E72" s="14">
        <v>6.0</v>
      </c>
      <c r="F72" s="14">
        <v>5.5</v>
      </c>
      <c r="G72" s="14">
        <v>5.5</v>
      </c>
      <c r="H72" s="14">
        <v>4.5</v>
      </c>
      <c r="I72" s="28">
        <f>'CENTROCAMPISTI - GE'!D72*'Pesi e Budget Iniziale'!$B$15+'CENTROCAMPISTI - GE'!E72*'Pesi e Budget Iniziale'!$B$16+'CENTROCAMPISTI - GE'!F72*'Pesi e Budget Iniziale'!$B$17+'Pesi e Budget Iniziale'!$B$18*'CENTROCAMPISTI - GE'!G72+'CENTROCAMPISTI - GE'!H72*'Pesi e Budget Iniziale'!$B$19+'Pesi e Budget Iniziale'!$B$20*vlookup(B72,SQUADRE!$A$2:$B$21,2,false)+vlookup(B72,'FATTORE CASA'!$A$2:$B$21,2,false)*'Pesi e Budget Iniziale'!$B$21+'Pesi e Budget Iniziale'!$B$22*vlookup(B72,ALLENATORE!$A$2:$B$21,2,false)</f>
        <v>71.40569868</v>
      </c>
      <c r="J72" s="30">
        <f t="shared" si="3"/>
        <v>-8.160916306</v>
      </c>
      <c r="K72" s="30">
        <f t="shared" si="1"/>
        <v>1</v>
      </c>
      <c r="L72" s="28">
        <f>'CENTROCAMPISTI - GE'!D72*'Pesi e Budget Iniziale'!$D$15+'CENTROCAMPISTI - GE'!E72*'Pesi e Budget Iniziale'!$D$16+'CENTROCAMPISTI - GE'!F72*'Pesi e Budget Iniziale'!$D$17+'Pesi e Budget Iniziale'!$D$18*'CENTROCAMPISTI - GE'!G72+'CENTROCAMPISTI - GE'!H72*'Pesi e Budget Iniziale'!$D$19+'Pesi e Budget Iniziale'!$D$20*vlookup(B72,SQUADRE!$A$2:$B$21,2,false)+vlookup(B72,'FATTORE CASA'!$A$2:$B$21,2,false)*'Pesi e Budget Iniziale'!$D$21+'Pesi e Budget Iniziale'!$D$22*vlookup(B72,ALLENATORE!$A$2:$B$21,2,false)</f>
        <v>68.31819868</v>
      </c>
      <c r="M72" s="30">
        <f t="shared" si="4"/>
        <v>-16.90967822</v>
      </c>
      <c r="N72" s="30">
        <f t="shared" si="2"/>
        <v>1</v>
      </c>
      <c r="P72" s="21"/>
    </row>
    <row r="73" ht="12.75" customHeight="1">
      <c r="A73" s="13" t="s">
        <v>313</v>
      </c>
      <c r="B73" s="14" t="s">
        <v>147</v>
      </c>
      <c r="C73" s="56">
        <v>8.0</v>
      </c>
      <c r="D73" s="14">
        <v>9.0</v>
      </c>
      <c r="E73" s="14">
        <v>7.0</v>
      </c>
      <c r="F73" s="14">
        <v>8.0</v>
      </c>
      <c r="G73" s="14">
        <v>5.5</v>
      </c>
      <c r="H73" s="14">
        <v>7.0</v>
      </c>
      <c r="I73" s="28">
        <f>'CENTROCAMPISTI - GE'!D73*'Pesi e Budget Iniziale'!$B$15+'CENTROCAMPISTI - GE'!E73*'Pesi e Budget Iniziale'!$B$16+'CENTROCAMPISTI - GE'!F73*'Pesi e Budget Iniziale'!$B$17+'Pesi e Budget Iniziale'!$B$18*'CENTROCAMPISTI - GE'!G73+'CENTROCAMPISTI - GE'!H73*'Pesi e Budget Iniziale'!$B$19+'Pesi e Budget Iniziale'!$B$20*vlookup(B73,SQUADRE!$A$2:$B$21,2,false)+vlookup(B73,'FATTORE CASA'!$A$2:$B$21,2,false)*'Pesi e Budget Iniziale'!$B$21+'Pesi e Budget Iniziale'!$B$22*vlookup(B73,ALLENATORE!$A$2:$B$21,2,false)</f>
        <v>85.64853289</v>
      </c>
      <c r="J73" s="30">
        <f t="shared" si="3"/>
        <v>24.17765738</v>
      </c>
      <c r="K73" s="30">
        <f t="shared" si="1"/>
        <v>24.17765738</v>
      </c>
      <c r="L73" s="28">
        <f>'CENTROCAMPISTI - GE'!D73*'Pesi e Budget Iniziale'!$D$15+'CENTROCAMPISTI - GE'!E73*'Pesi e Budget Iniziale'!$D$16+'CENTROCAMPISTI - GE'!F73*'Pesi e Budget Iniziale'!$D$17+'Pesi e Budget Iniziale'!$D$18*'CENTROCAMPISTI - GE'!G73+'CENTROCAMPISTI - GE'!H73*'Pesi e Budget Iniziale'!$D$19+'Pesi e Budget Iniziale'!$D$20*vlookup(B73,SQUADRE!$A$2:$B$21,2,false)+vlookup(B73,'FATTORE CASA'!$A$2:$B$21,2,false)*'Pesi e Budget Iniziale'!$D$21+'Pesi e Budget Iniziale'!$D$22*vlookup(B73,ALLENATORE!$A$2:$B$21,2,false)</f>
        <v>81.94353289</v>
      </c>
      <c r="M73" s="30">
        <f t="shared" si="4"/>
        <v>17.57204404</v>
      </c>
      <c r="N73" s="30">
        <f t="shared" si="2"/>
        <v>17.57204404</v>
      </c>
      <c r="P73" s="21"/>
    </row>
    <row r="74" ht="12.75" customHeight="1">
      <c r="A74" s="13" t="s">
        <v>317</v>
      </c>
      <c r="B74" s="14" t="s">
        <v>77</v>
      </c>
      <c r="C74" s="56">
        <v>8.0</v>
      </c>
      <c r="D74" s="14">
        <v>5.0</v>
      </c>
      <c r="E74" s="14">
        <v>6.0</v>
      </c>
      <c r="F74" s="14">
        <v>6.0</v>
      </c>
      <c r="G74" s="14">
        <v>6.0</v>
      </c>
      <c r="H74" s="14">
        <v>6.0</v>
      </c>
      <c r="I74" s="28">
        <f>'CENTROCAMPISTI - GE'!D74*'Pesi e Budget Iniziale'!$B$15+'CENTROCAMPISTI - GE'!E74*'Pesi e Budget Iniziale'!$B$16+'CENTROCAMPISTI - GE'!F74*'Pesi e Budget Iniziale'!$B$17+'Pesi e Budget Iniziale'!$B$18*'CENTROCAMPISTI - GE'!G74+'CENTROCAMPISTI - GE'!H74*'Pesi e Budget Iniziale'!$B$19+'Pesi e Budget Iniziale'!$B$20*vlookup(B74,SQUADRE!$A$2:$B$21,2,false)+vlookup(B74,'FATTORE CASA'!$A$2:$B$21,2,false)*'Pesi e Budget Iniziale'!$B$21+'Pesi e Budget Iniziale'!$B$22*vlookup(B74,ALLENATORE!$A$2:$B$21,2,false)</f>
        <v>77.90769316</v>
      </c>
      <c r="J74" s="30">
        <f t="shared" si="3"/>
        <v>6.601961945</v>
      </c>
      <c r="K74" s="30">
        <f t="shared" si="1"/>
        <v>6.601961945</v>
      </c>
      <c r="L74" s="28">
        <f>'CENTROCAMPISTI - GE'!D74*'Pesi e Budget Iniziale'!$D$15+'CENTROCAMPISTI - GE'!E74*'Pesi e Budget Iniziale'!$D$16+'CENTROCAMPISTI - GE'!F74*'Pesi e Budget Iniziale'!$D$17+'Pesi e Budget Iniziale'!$D$18*'CENTROCAMPISTI - GE'!G74+'CENTROCAMPISTI - GE'!H74*'Pesi e Budget Iniziale'!$D$19+'Pesi e Budget Iniziale'!$D$20*vlookup(B74,SQUADRE!$A$2:$B$21,2,false)+vlookup(B74,'FATTORE CASA'!$A$2:$B$21,2,false)*'Pesi e Budget Iniziale'!$D$21+'Pesi e Budget Iniziale'!$D$22*vlookup(B74,ALLENATORE!$A$2:$B$21,2,false)</f>
        <v>74.78769316</v>
      </c>
      <c r="M74" s="30">
        <f t="shared" si="4"/>
        <v>-0.5372863116</v>
      </c>
      <c r="N74" s="30">
        <f t="shared" si="2"/>
        <v>1</v>
      </c>
      <c r="P74" s="21"/>
    </row>
    <row r="75" ht="12.75" customHeight="1">
      <c r="A75" s="13" t="s">
        <v>320</v>
      </c>
      <c r="B75" s="14" t="s">
        <v>147</v>
      </c>
      <c r="C75" s="56">
        <v>8.0</v>
      </c>
      <c r="D75" s="14">
        <v>9.0</v>
      </c>
      <c r="E75" s="14">
        <v>8.0</v>
      </c>
      <c r="F75" s="14">
        <v>6.5</v>
      </c>
      <c r="G75" s="14">
        <v>6.0</v>
      </c>
      <c r="H75" s="14">
        <v>6.5</v>
      </c>
      <c r="I75" s="28">
        <f>'CENTROCAMPISTI - GE'!D75*'Pesi e Budget Iniziale'!$B$15+'CENTROCAMPISTI - GE'!E75*'Pesi e Budget Iniziale'!$B$16+'CENTROCAMPISTI - GE'!F75*'Pesi e Budget Iniziale'!$B$17+'Pesi e Budget Iniziale'!$B$18*'CENTROCAMPISTI - GE'!G75+'CENTROCAMPISTI - GE'!H75*'Pesi e Budget Iniziale'!$B$19+'Pesi e Budget Iniziale'!$B$20*vlookup(B75,SQUADRE!$A$2:$B$21,2,false)+vlookup(B75,'FATTORE CASA'!$A$2:$B$21,2,false)*'Pesi e Budget Iniziale'!$B$21+'Pesi e Budget Iniziale'!$B$22*vlookup(B75,ALLENATORE!$A$2:$B$21,2,false)</f>
        <v>84.82790789</v>
      </c>
      <c r="J75" s="30">
        <f t="shared" si="3"/>
        <v>22.31441572</v>
      </c>
      <c r="K75" s="30">
        <f t="shared" si="1"/>
        <v>22.31441572</v>
      </c>
      <c r="L75" s="28">
        <f>'CENTROCAMPISTI - GE'!D75*'Pesi e Budget Iniziale'!$D$15+'CENTROCAMPISTI - GE'!E75*'Pesi e Budget Iniziale'!$D$16+'CENTROCAMPISTI - GE'!F75*'Pesi e Budget Iniziale'!$D$17+'Pesi e Budget Iniziale'!$D$18*'CENTROCAMPISTI - GE'!G75+'CENTROCAMPISTI - GE'!H75*'Pesi e Budget Iniziale'!$D$19+'Pesi e Budget Iniziale'!$D$20*vlookup(B75,SQUADRE!$A$2:$B$21,2,false)+vlookup(B75,'FATTORE CASA'!$A$2:$B$21,2,false)*'Pesi e Budget Iniziale'!$D$21+'Pesi e Budget Iniziale'!$D$22*vlookup(B75,ALLENATORE!$A$2:$B$21,2,false)</f>
        <v>80.76540789</v>
      </c>
      <c r="M75" s="30">
        <f t="shared" si="4"/>
        <v>14.59055541</v>
      </c>
      <c r="N75" s="30">
        <f t="shared" si="2"/>
        <v>14.59055541</v>
      </c>
      <c r="P75" s="16"/>
    </row>
    <row r="76" ht="12.75" customHeight="1">
      <c r="A76" s="13" t="s">
        <v>324</v>
      </c>
      <c r="B76" s="14" t="s">
        <v>96</v>
      </c>
      <c r="C76" s="56">
        <v>8.0</v>
      </c>
      <c r="D76" s="14">
        <v>7.5</v>
      </c>
      <c r="E76" s="14">
        <v>5.5</v>
      </c>
      <c r="F76" s="14">
        <v>6.0</v>
      </c>
      <c r="G76" s="14">
        <v>7.0</v>
      </c>
      <c r="H76" s="14">
        <v>6.5</v>
      </c>
      <c r="I76" s="28">
        <f>'CENTROCAMPISTI - GE'!D76*'Pesi e Budget Iniziale'!$B$15+'CENTROCAMPISTI - GE'!E76*'Pesi e Budget Iniziale'!$B$16+'CENTROCAMPISTI - GE'!F76*'Pesi e Budget Iniziale'!$B$17+'Pesi e Budget Iniziale'!$B$18*'CENTROCAMPISTI - GE'!G76+'CENTROCAMPISTI - GE'!H76*'Pesi e Budget Iniziale'!$B$19+'Pesi e Budget Iniziale'!$B$20*vlookup(B76,SQUADRE!$A$2:$B$21,2,false)+vlookup(B76,'FATTORE CASA'!$A$2:$B$21,2,false)*'Pesi e Budget Iniziale'!$B$21+'Pesi e Budget Iniziale'!$B$22*vlookup(B76,ALLENATORE!$A$2:$B$21,2,false)</f>
        <v>70.50486368</v>
      </c>
      <c r="J76" s="30">
        <f t="shared" si="3"/>
        <v>-10.206276</v>
      </c>
      <c r="K76" s="30">
        <f t="shared" si="1"/>
        <v>1</v>
      </c>
      <c r="L76" s="28">
        <f>'CENTROCAMPISTI - GE'!D76*'Pesi e Budget Iniziale'!$D$15+'CENTROCAMPISTI - GE'!E76*'Pesi e Budget Iniziale'!$D$16+'CENTROCAMPISTI - GE'!F76*'Pesi e Budget Iniziale'!$D$17+'Pesi e Budget Iniziale'!$D$18*'CENTROCAMPISTI - GE'!G76+'CENTROCAMPISTI - GE'!H76*'Pesi e Budget Iniziale'!$D$19+'Pesi e Budget Iniziale'!$D$20*vlookup(B76,SQUADRE!$A$2:$B$21,2,false)+vlookup(B76,'FATTORE CASA'!$A$2:$B$21,2,false)*'Pesi e Budget Iniziale'!$D$21+'Pesi e Budget Iniziale'!$D$22*vlookup(B76,ALLENATORE!$A$2:$B$21,2,false)</f>
        <v>67.61236368</v>
      </c>
      <c r="M76" s="30">
        <f t="shared" si="4"/>
        <v>-18.69593946</v>
      </c>
      <c r="N76" s="30">
        <f t="shared" si="2"/>
        <v>1</v>
      </c>
      <c r="P76" s="21"/>
    </row>
    <row r="77" ht="12.75" customHeight="1">
      <c r="A77" s="13" t="s">
        <v>329</v>
      </c>
      <c r="B77" s="14" t="s">
        <v>122</v>
      </c>
      <c r="C77" s="56">
        <v>7.0</v>
      </c>
      <c r="D77" s="14">
        <v>7.0</v>
      </c>
      <c r="E77" s="14">
        <v>6.0</v>
      </c>
      <c r="F77" s="14">
        <v>7.5</v>
      </c>
      <c r="G77" s="14">
        <v>5.0</v>
      </c>
      <c r="H77" s="14">
        <v>7.0</v>
      </c>
      <c r="I77" s="28">
        <f>'CENTROCAMPISTI - GE'!D77*'Pesi e Budget Iniziale'!$B$15+'CENTROCAMPISTI - GE'!E77*'Pesi e Budget Iniziale'!$B$16+'CENTROCAMPISTI - GE'!F77*'Pesi e Budget Iniziale'!$B$17+'Pesi e Budget Iniziale'!$B$18*'CENTROCAMPISTI - GE'!G77+'CENTROCAMPISTI - GE'!H77*'Pesi e Budget Iniziale'!$B$19+'Pesi e Budget Iniziale'!$B$20*vlookup(B77,SQUADRE!$A$2:$B$21,2,false)+vlookup(B77,'FATTORE CASA'!$A$2:$B$21,2,false)*'Pesi e Budget Iniziale'!$B$21+'Pesi e Budget Iniziale'!$B$22*vlookup(B77,ALLENATORE!$A$2:$B$21,2,false)</f>
        <v>81.04457605</v>
      </c>
      <c r="J77" s="30">
        <f t="shared" si="3"/>
        <v>13.72430271</v>
      </c>
      <c r="K77" s="30">
        <f t="shared" si="1"/>
        <v>13.72430271</v>
      </c>
      <c r="L77" s="28">
        <f>'CENTROCAMPISTI - GE'!D77*'Pesi e Budget Iniziale'!$D$15+'CENTROCAMPISTI - GE'!E77*'Pesi e Budget Iniziale'!$D$16+'CENTROCAMPISTI - GE'!F77*'Pesi e Budget Iniziale'!$D$17+'Pesi e Budget Iniziale'!$D$18*'CENTROCAMPISTI - GE'!G77+'CENTROCAMPISTI - GE'!H77*'Pesi e Budget Iniziale'!$D$19+'Pesi e Budget Iniziale'!$D$20*vlookup(B77,SQUADRE!$A$2:$B$21,2,false)+vlookup(B77,'FATTORE CASA'!$A$2:$B$21,2,false)*'Pesi e Budget Iniziale'!$D$21+'Pesi e Budget Iniziale'!$D$22*vlookup(B77,ALLENATORE!$A$2:$B$21,2,false)</f>
        <v>77.82707605</v>
      </c>
      <c r="M77" s="30">
        <f t="shared" si="4"/>
        <v>7.154499826</v>
      </c>
      <c r="N77" s="30">
        <f t="shared" si="2"/>
        <v>7.154499826</v>
      </c>
      <c r="P77" s="21"/>
    </row>
    <row r="78" ht="12.75" customHeight="1">
      <c r="A78" s="13" t="s">
        <v>333</v>
      </c>
      <c r="B78" s="14" t="s">
        <v>96</v>
      </c>
      <c r="C78" s="56">
        <v>9.0</v>
      </c>
      <c r="D78" s="14">
        <v>8.0</v>
      </c>
      <c r="E78" s="14">
        <v>7.0</v>
      </c>
      <c r="F78" s="14">
        <v>5.5</v>
      </c>
      <c r="G78" s="14">
        <v>5.0</v>
      </c>
      <c r="H78" s="14">
        <v>7.0</v>
      </c>
      <c r="I78" s="28">
        <f>'CENTROCAMPISTI - GE'!D78*'Pesi e Budget Iniziale'!$B$15+'CENTROCAMPISTI - GE'!E78*'Pesi e Budget Iniziale'!$B$16+'CENTROCAMPISTI - GE'!F78*'Pesi e Budget Iniziale'!$B$17+'Pesi e Budget Iniziale'!$B$18*'CENTROCAMPISTI - GE'!G78+'CENTROCAMPISTI - GE'!H78*'Pesi e Budget Iniziale'!$B$19+'Pesi e Budget Iniziale'!$B$20*vlookup(B78,SQUADRE!$A$2:$B$21,2,false)+vlookup(B78,'FATTORE CASA'!$A$2:$B$21,2,false)*'Pesi e Budget Iniziale'!$B$21+'Pesi e Budget Iniziale'!$B$22*vlookup(B78,ALLENATORE!$A$2:$B$21,2,false)</f>
        <v>70.84617868</v>
      </c>
      <c r="J78" s="30">
        <f t="shared" si="3"/>
        <v>-9.431315054</v>
      </c>
      <c r="K78" s="30">
        <f t="shared" si="1"/>
        <v>1</v>
      </c>
      <c r="L78" s="28">
        <f>'CENTROCAMPISTI - GE'!D78*'Pesi e Budget Iniziale'!$D$15+'CENTROCAMPISTI - GE'!E78*'Pesi e Budget Iniziale'!$D$16+'CENTROCAMPISTI - GE'!F78*'Pesi e Budget Iniziale'!$D$17+'Pesi e Budget Iniziale'!$D$18*'CENTROCAMPISTI - GE'!G78+'CENTROCAMPISTI - GE'!H78*'Pesi e Budget Iniziale'!$D$19+'Pesi e Budget Iniziale'!$D$20*vlookup(B78,SQUADRE!$A$2:$B$21,2,false)+vlookup(B78,'FATTORE CASA'!$A$2:$B$21,2,false)*'Pesi e Budget Iniziale'!$D$21+'Pesi e Budget Iniziale'!$D$22*vlookup(B78,ALLENATORE!$A$2:$B$21,2,false)</f>
        <v>67.30367868</v>
      </c>
      <c r="M78" s="30">
        <f t="shared" si="4"/>
        <v>-19.47713061</v>
      </c>
      <c r="N78" s="30">
        <f t="shared" si="2"/>
        <v>1</v>
      </c>
      <c r="P78" s="21"/>
    </row>
    <row r="79" ht="12.75" customHeight="1">
      <c r="A79" s="13" t="s">
        <v>337</v>
      </c>
      <c r="B79" s="14" t="s">
        <v>87</v>
      </c>
      <c r="C79" s="56">
        <v>7.0</v>
      </c>
      <c r="D79" s="14">
        <v>5.5</v>
      </c>
      <c r="E79" s="14">
        <v>6.0</v>
      </c>
      <c r="F79" s="14">
        <v>6.5</v>
      </c>
      <c r="G79" s="14">
        <v>6.5</v>
      </c>
      <c r="H79" s="14">
        <v>5.5</v>
      </c>
      <c r="I79" s="28">
        <f>'CENTROCAMPISTI - GE'!D79*'Pesi e Budget Iniziale'!$B$15+'CENTROCAMPISTI - GE'!E79*'Pesi e Budget Iniziale'!$B$16+'CENTROCAMPISTI - GE'!F79*'Pesi e Budget Iniziale'!$B$17+'Pesi e Budget Iniziale'!$B$18*'CENTROCAMPISTI - GE'!G79+'CENTROCAMPISTI - GE'!H79*'Pesi e Budget Iniziale'!$B$19+'Pesi e Budget Iniziale'!$B$20*vlookup(B79,SQUADRE!$A$2:$B$21,2,false)+vlookup(B79,'FATTORE CASA'!$A$2:$B$21,2,false)*'Pesi e Budget Iniziale'!$B$21+'Pesi e Budget Iniziale'!$B$22*vlookup(B79,ALLENATORE!$A$2:$B$21,2,false)</f>
        <v>73.11247211</v>
      </c>
      <c r="J79" s="30">
        <f t="shared" si="3"/>
        <v>-4.285661057</v>
      </c>
      <c r="K79" s="30">
        <f t="shared" si="1"/>
        <v>1</v>
      </c>
      <c r="L79" s="28">
        <f>'CENTROCAMPISTI - GE'!D79*'Pesi e Budget Iniziale'!$D$15+'CENTROCAMPISTI - GE'!E79*'Pesi e Budget Iniziale'!$D$16+'CENTROCAMPISTI - GE'!F79*'Pesi e Budget Iniziale'!$D$17+'Pesi e Budget Iniziale'!$D$18*'CENTROCAMPISTI - GE'!G79+'CENTROCAMPISTI - GE'!H79*'Pesi e Budget Iniziale'!$D$19+'Pesi e Budget Iniziale'!$D$20*vlookup(B79,SQUADRE!$A$2:$B$21,2,false)+vlookup(B79,'FATTORE CASA'!$A$2:$B$21,2,false)*'Pesi e Budget Iniziale'!$D$21+'Pesi e Budget Iniziale'!$D$22*vlookup(B79,ALLENATORE!$A$2:$B$21,2,false)</f>
        <v>69.95997211</v>
      </c>
      <c r="M79" s="30">
        <f t="shared" si="4"/>
        <v>-12.7548315</v>
      </c>
      <c r="N79" s="30">
        <f t="shared" si="2"/>
        <v>1</v>
      </c>
      <c r="P79" s="21"/>
    </row>
    <row r="80" ht="12.75" customHeight="1">
      <c r="A80" s="13" t="s">
        <v>341</v>
      </c>
      <c r="B80" s="14" t="s">
        <v>65</v>
      </c>
      <c r="C80" s="56">
        <v>8.0</v>
      </c>
      <c r="D80" s="14">
        <v>7.0</v>
      </c>
      <c r="E80" s="14">
        <v>6.0</v>
      </c>
      <c r="F80" s="14">
        <v>6.0</v>
      </c>
      <c r="G80" s="14">
        <v>5.0</v>
      </c>
      <c r="H80" s="14">
        <v>6.0</v>
      </c>
      <c r="I80" s="28">
        <f>'CENTROCAMPISTI - GE'!D80*'Pesi e Budget Iniziale'!$B$15+'CENTROCAMPISTI - GE'!E80*'Pesi e Budget Iniziale'!$B$16+'CENTROCAMPISTI - GE'!F80*'Pesi e Budget Iniziale'!$B$17+'Pesi e Budget Iniziale'!$B$18*'CENTROCAMPISTI - GE'!G80+'CENTROCAMPISTI - GE'!H80*'Pesi e Budget Iniziale'!$B$19+'Pesi e Budget Iniziale'!$B$20*vlookup(B80,SQUADRE!$A$2:$B$21,2,false)+vlookup(B80,'FATTORE CASA'!$A$2:$B$21,2,false)*'Pesi e Budget Iniziale'!$B$21+'Pesi e Budget Iniziale'!$B$22*vlookup(B80,ALLENATORE!$A$2:$B$21,2,false)</f>
        <v>73.09798737</v>
      </c>
      <c r="J80" s="30">
        <f t="shared" si="3"/>
        <v>-4.318548874</v>
      </c>
      <c r="K80" s="30">
        <f t="shared" si="1"/>
        <v>1</v>
      </c>
      <c r="L80" s="28">
        <f>'CENTROCAMPISTI - GE'!D80*'Pesi e Budget Iniziale'!$D$15+'CENTROCAMPISTI - GE'!E80*'Pesi e Budget Iniziale'!$D$16+'CENTROCAMPISTI - GE'!F80*'Pesi e Budget Iniziale'!$D$17+'Pesi e Budget Iniziale'!$D$18*'CENTROCAMPISTI - GE'!G80+'CENTROCAMPISTI - GE'!H80*'Pesi e Budget Iniziale'!$D$19+'Pesi e Budget Iniziale'!$D$20*vlookup(B80,SQUADRE!$A$2:$B$21,2,false)+vlookup(B80,'FATTORE CASA'!$A$2:$B$21,2,false)*'Pesi e Budget Iniziale'!$D$21+'Pesi e Budget Iniziale'!$D$22*vlookup(B80,ALLENATORE!$A$2:$B$21,2,false)</f>
        <v>69.97798737</v>
      </c>
      <c r="M80" s="30">
        <f t="shared" si="4"/>
        <v>-12.70924016</v>
      </c>
      <c r="N80" s="30">
        <f t="shared" si="2"/>
        <v>1</v>
      </c>
      <c r="P80" s="21"/>
    </row>
    <row r="81" ht="12.75" customHeight="1">
      <c r="A81" s="13" t="s">
        <v>344</v>
      </c>
      <c r="B81" s="14" t="s">
        <v>70</v>
      </c>
      <c r="C81" s="56">
        <v>9.0</v>
      </c>
      <c r="D81" s="14">
        <v>5.0</v>
      </c>
      <c r="E81" s="14">
        <v>6.0</v>
      </c>
      <c r="F81" s="14">
        <v>5.5</v>
      </c>
      <c r="G81" s="14">
        <v>6.0</v>
      </c>
      <c r="H81" s="14">
        <v>5.5</v>
      </c>
      <c r="I81" s="28">
        <f>'CENTROCAMPISTI - GE'!D81*'Pesi e Budget Iniziale'!$B$15+'CENTROCAMPISTI - GE'!E81*'Pesi e Budget Iniziale'!$B$16+'CENTROCAMPISTI - GE'!F81*'Pesi e Budget Iniziale'!$B$17+'Pesi e Budget Iniziale'!$B$18*'CENTROCAMPISTI - GE'!G81+'CENTROCAMPISTI - GE'!H81*'Pesi e Budget Iniziale'!$B$19+'Pesi e Budget Iniziale'!$B$20*vlookup(B81,SQUADRE!$A$2:$B$21,2,false)+vlookup(B81,'FATTORE CASA'!$A$2:$B$21,2,false)*'Pesi e Budget Iniziale'!$B$21+'Pesi e Budget Iniziale'!$B$22*vlookup(B81,ALLENATORE!$A$2:$B$21,2,false)</f>
        <v>77.60967842</v>
      </c>
      <c r="J81" s="30">
        <f t="shared" si="3"/>
        <v>5.925314911</v>
      </c>
      <c r="K81" s="30">
        <f t="shared" si="1"/>
        <v>5.925314911</v>
      </c>
      <c r="L81" s="28">
        <f>'CENTROCAMPISTI - GE'!D81*'Pesi e Budget Iniziale'!$D$15+'CENTROCAMPISTI - GE'!E81*'Pesi e Budget Iniziale'!$D$16+'CENTROCAMPISTI - GE'!F81*'Pesi e Budget Iniziale'!$D$17+'Pesi e Budget Iniziale'!$D$18*'CENTROCAMPISTI - GE'!G81+'CENTROCAMPISTI - GE'!H81*'Pesi e Budget Iniziale'!$D$19+'Pesi e Budget Iniziale'!$D$20*vlookup(B81,SQUADRE!$A$2:$B$21,2,false)+vlookup(B81,'FATTORE CASA'!$A$2:$B$21,2,false)*'Pesi e Budget Iniziale'!$D$21+'Pesi e Budget Iniziale'!$D$22*vlookup(B81,ALLENATORE!$A$2:$B$21,2,false)</f>
        <v>74.52217842</v>
      </c>
      <c r="M81" s="30">
        <f t="shared" si="4"/>
        <v>-1.20922619</v>
      </c>
      <c r="N81" s="30">
        <f t="shared" si="2"/>
        <v>1</v>
      </c>
      <c r="P81" s="21"/>
    </row>
    <row r="82" ht="12.75" customHeight="1">
      <c r="A82" s="13" t="s">
        <v>349</v>
      </c>
      <c r="B82" s="14" t="s">
        <v>65</v>
      </c>
      <c r="C82" s="56">
        <v>9.0</v>
      </c>
      <c r="D82" s="14">
        <v>7.0</v>
      </c>
      <c r="E82" s="14">
        <v>6.0</v>
      </c>
      <c r="F82" s="14">
        <v>5.0</v>
      </c>
      <c r="G82" s="14">
        <v>6.0</v>
      </c>
      <c r="H82" s="14">
        <v>6.0</v>
      </c>
      <c r="I82" s="28">
        <f>'CENTROCAMPISTI - GE'!D82*'Pesi e Budget Iniziale'!$B$15+'CENTROCAMPISTI - GE'!E82*'Pesi e Budget Iniziale'!$B$16+'CENTROCAMPISTI - GE'!F82*'Pesi e Budget Iniziale'!$B$17+'Pesi e Budget Iniziale'!$B$18*'CENTROCAMPISTI - GE'!G82+'CENTROCAMPISTI - GE'!H82*'Pesi e Budget Iniziale'!$B$19+'Pesi e Budget Iniziale'!$B$20*vlookup(B82,SQUADRE!$A$2:$B$21,2,false)+vlookup(B82,'FATTORE CASA'!$A$2:$B$21,2,false)*'Pesi e Budget Iniziale'!$B$21+'Pesi e Budget Iniziale'!$B$22*vlookup(B82,ALLENATORE!$A$2:$B$21,2,false)</f>
        <v>72.89752737</v>
      </c>
      <c r="J82" s="30">
        <f t="shared" si="3"/>
        <v>-4.773696381</v>
      </c>
      <c r="K82" s="30">
        <f t="shared" si="1"/>
        <v>1</v>
      </c>
      <c r="L82" s="28">
        <f>'CENTROCAMPISTI - GE'!D82*'Pesi e Budget Iniziale'!$D$15+'CENTROCAMPISTI - GE'!E82*'Pesi e Budget Iniziale'!$D$16+'CENTROCAMPISTI - GE'!F82*'Pesi e Budget Iniziale'!$D$17+'Pesi e Budget Iniziale'!$D$18*'CENTROCAMPISTI - GE'!G82+'CENTROCAMPISTI - GE'!H82*'Pesi e Budget Iniziale'!$D$19+'Pesi e Budget Iniziale'!$D$20*vlookup(B82,SQUADRE!$A$2:$B$21,2,false)+vlookup(B82,'FATTORE CASA'!$A$2:$B$21,2,false)*'Pesi e Budget Iniziale'!$D$21+'Pesi e Budget Iniziale'!$D$22*vlookup(B82,ALLENATORE!$A$2:$B$21,2,false)</f>
        <v>69.84252737</v>
      </c>
      <c r="M82" s="30">
        <f t="shared" si="4"/>
        <v>-13.05204967</v>
      </c>
      <c r="N82" s="30">
        <f t="shared" si="2"/>
        <v>1</v>
      </c>
      <c r="P82" s="21"/>
    </row>
    <row r="83" ht="12.75" customHeight="1">
      <c r="A83" s="13" t="s">
        <v>353</v>
      </c>
      <c r="B83" s="14" t="s">
        <v>22</v>
      </c>
      <c r="C83" s="56">
        <v>6.0</v>
      </c>
      <c r="D83" s="14">
        <v>4.0</v>
      </c>
      <c r="E83" s="14">
        <v>6.0</v>
      </c>
      <c r="F83" s="14">
        <v>5.0</v>
      </c>
      <c r="G83" s="14">
        <v>5.5</v>
      </c>
      <c r="H83" s="14">
        <v>4.0</v>
      </c>
      <c r="I83" s="28">
        <f>'CENTROCAMPISTI - GE'!D83*'Pesi e Budget Iniziale'!$B$15+'CENTROCAMPISTI - GE'!E83*'Pesi e Budget Iniziale'!$B$16+'CENTROCAMPISTI - GE'!F83*'Pesi e Budget Iniziale'!$B$17+'Pesi e Budget Iniziale'!$B$18*'CENTROCAMPISTI - GE'!G83+'CENTROCAMPISTI - GE'!H83*'Pesi e Budget Iniziale'!$B$19+'Pesi e Budget Iniziale'!$B$20*vlookup(B83,SQUADRE!$A$2:$B$21,2,false)+vlookup(B83,'FATTORE CASA'!$A$2:$B$21,2,false)*'Pesi e Budget Iniziale'!$B$21+'Pesi e Budget Iniziale'!$B$22*vlookup(B83,ALLENATORE!$A$2:$B$21,2,false)</f>
        <v>71.49515237</v>
      </c>
      <c r="J83" s="30">
        <f t="shared" si="3"/>
        <v>-7.957810343</v>
      </c>
      <c r="K83" s="30">
        <f t="shared" si="1"/>
        <v>1</v>
      </c>
      <c r="L83" s="28">
        <f>'CENTROCAMPISTI - GE'!D83*'Pesi e Budget Iniziale'!$D$15+'CENTROCAMPISTI - GE'!E83*'Pesi e Budget Iniziale'!$D$16+'CENTROCAMPISTI - GE'!F83*'Pesi e Budget Iniziale'!$D$17+'Pesi e Budget Iniziale'!$D$18*'CENTROCAMPISTI - GE'!G83+'CENTROCAMPISTI - GE'!H83*'Pesi e Budget Iniziale'!$D$19+'Pesi e Budget Iniziale'!$D$20*vlookup(B83,SQUADRE!$A$2:$B$21,2,false)+vlookup(B83,'FATTORE CASA'!$A$2:$B$21,2,false)*'Pesi e Budget Iniziale'!$D$21+'Pesi e Budget Iniziale'!$D$22*vlookup(B83,ALLENATORE!$A$2:$B$21,2,false)</f>
        <v>68.44015237</v>
      </c>
      <c r="M83" s="30">
        <f t="shared" si="4"/>
        <v>-16.60104924</v>
      </c>
      <c r="N83" s="30">
        <f t="shared" si="2"/>
        <v>1</v>
      </c>
      <c r="P83" s="21"/>
    </row>
    <row r="84" ht="12.75" customHeight="1">
      <c r="A84" s="13" t="s">
        <v>357</v>
      </c>
      <c r="B84" s="14" t="s">
        <v>87</v>
      </c>
      <c r="C84" s="56">
        <v>7.0</v>
      </c>
      <c r="D84" s="14">
        <v>8.0</v>
      </c>
      <c r="E84" s="14">
        <v>7.0</v>
      </c>
      <c r="F84" s="14">
        <v>4.5</v>
      </c>
      <c r="G84" s="14">
        <v>4.5</v>
      </c>
      <c r="H84" s="14">
        <v>5.5</v>
      </c>
      <c r="I84" s="28">
        <f>'CENTROCAMPISTI - GE'!D84*'Pesi e Budget Iniziale'!$B$15+'CENTROCAMPISTI - GE'!E84*'Pesi e Budget Iniziale'!$B$16+'CENTROCAMPISTI - GE'!F84*'Pesi e Budget Iniziale'!$B$17+'Pesi e Budget Iniziale'!$B$18*'CENTROCAMPISTI - GE'!G84+'CENTROCAMPISTI - GE'!H84*'Pesi e Budget Iniziale'!$B$19+'Pesi e Budget Iniziale'!$B$20*vlookup(B84,SQUADRE!$A$2:$B$21,2,false)+vlookup(B84,'FATTORE CASA'!$A$2:$B$21,2,false)*'Pesi e Budget Iniziale'!$B$21+'Pesi e Budget Iniziale'!$B$22*vlookup(B84,ALLENATORE!$A$2:$B$21,2,false)</f>
        <v>71.79901711</v>
      </c>
      <c r="J84" s="30">
        <f t="shared" si="3"/>
        <v>-7.267880794</v>
      </c>
      <c r="K84" s="30">
        <f t="shared" si="1"/>
        <v>1</v>
      </c>
      <c r="L84" s="28">
        <f>'CENTROCAMPISTI - GE'!D84*'Pesi e Budget Iniziale'!$D$15+'CENTROCAMPISTI - GE'!E84*'Pesi e Budget Iniziale'!$D$16+'CENTROCAMPISTI - GE'!F84*'Pesi e Budget Iniziale'!$D$17+'Pesi e Budget Iniziale'!$D$18*'CENTROCAMPISTI - GE'!G84+'CENTROCAMPISTI - GE'!H84*'Pesi e Budget Iniziale'!$D$19+'Pesi e Budget Iniziale'!$D$20*vlookup(B84,SQUADRE!$A$2:$B$21,2,false)+vlookup(B84,'FATTORE CASA'!$A$2:$B$21,2,false)*'Pesi e Budget Iniziale'!$D$21+'Pesi e Budget Iniziale'!$D$22*vlookup(B84,ALLENATORE!$A$2:$B$21,2,false)</f>
        <v>68.32151711</v>
      </c>
      <c r="M84" s="30">
        <f t="shared" si="4"/>
        <v>-16.90128027</v>
      </c>
      <c r="N84" s="30">
        <f t="shared" si="2"/>
        <v>1</v>
      </c>
      <c r="P84" s="20"/>
    </row>
    <row r="85" ht="12.75" customHeight="1">
      <c r="A85" s="13" t="s">
        <v>361</v>
      </c>
      <c r="B85" s="14" t="s">
        <v>90</v>
      </c>
      <c r="C85" s="56">
        <v>8.0</v>
      </c>
      <c r="D85" s="14">
        <v>3.0</v>
      </c>
      <c r="E85" s="14">
        <v>6.5</v>
      </c>
      <c r="F85" s="14">
        <v>6.5</v>
      </c>
      <c r="G85" s="14">
        <v>6.5</v>
      </c>
      <c r="H85" s="14">
        <v>5.0</v>
      </c>
      <c r="I85" s="28">
        <f>'CENTROCAMPISTI - GE'!D85*'Pesi e Budget Iniziale'!$B$15+'CENTROCAMPISTI - GE'!E85*'Pesi e Budget Iniziale'!$B$16+'CENTROCAMPISTI - GE'!F85*'Pesi e Budget Iniziale'!$B$17+'Pesi e Budget Iniziale'!$B$18*'CENTROCAMPISTI - GE'!G85+'CENTROCAMPISTI - GE'!H85*'Pesi e Budget Iniziale'!$B$19+'Pesi e Budget Iniziale'!$B$20*vlookup(B85,SQUADRE!$A$2:$B$21,2,false)+vlookup(B85,'FATTORE CASA'!$A$2:$B$21,2,false)*'Pesi e Budget Iniziale'!$B$21+'Pesi e Budget Iniziale'!$B$22*vlookup(B85,ALLENATORE!$A$2:$B$21,2,false)</f>
        <v>73.88644421</v>
      </c>
      <c r="J85" s="30">
        <f t="shared" si="3"/>
        <v>-2.528345512</v>
      </c>
      <c r="K85" s="30">
        <f t="shared" si="1"/>
        <v>1</v>
      </c>
      <c r="L85" s="28">
        <f>'CENTROCAMPISTI - GE'!D85*'Pesi e Budget Iniziale'!$D$15+'CENTROCAMPISTI - GE'!E85*'Pesi e Budget Iniziale'!$D$16+'CENTROCAMPISTI - GE'!F85*'Pesi e Budget Iniziale'!$D$17+'Pesi e Budget Iniziale'!$D$18*'CENTROCAMPISTI - GE'!G85+'CENTROCAMPISTI - GE'!H85*'Pesi e Budget Iniziale'!$D$19+'Pesi e Budget Iniziale'!$D$20*vlookup(B85,SQUADRE!$A$2:$B$21,2,false)+vlookup(B85,'FATTORE CASA'!$A$2:$B$21,2,false)*'Pesi e Budget Iniziale'!$D$21+'Pesi e Budget Iniziale'!$D$22*vlookup(B85,ALLENATORE!$A$2:$B$21,2,false)</f>
        <v>70.50644421</v>
      </c>
      <c r="M85" s="30">
        <f t="shared" si="4"/>
        <v>-11.37187098</v>
      </c>
      <c r="N85" s="30">
        <f t="shared" si="2"/>
        <v>1</v>
      </c>
      <c r="P85" s="21"/>
    </row>
    <row r="86" ht="12.75" customHeight="1">
      <c r="A86" s="13" t="s">
        <v>364</v>
      </c>
      <c r="B86" s="14" t="s">
        <v>77</v>
      </c>
      <c r="C86" s="56">
        <v>8.0</v>
      </c>
      <c r="D86" s="14">
        <v>5.0</v>
      </c>
      <c r="E86" s="14">
        <v>6.0</v>
      </c>
      <c r="F86" s="14">
        <v>5.5</v>
      </c>
      <c r="G86" s="14">
        <v>6.0</v>
      </c>
      <c r="H86" s="14">
        <v>5.0</v>
      </c>
      <c r="I86" s="28">
        <f>'CENTROCAMPISTI - GE'!D86*'Pesi e Budget Iniziale'!$B$15+'CENTROCAMPISTI - GE'!E86*'Pesi e Budget Iniziale'!$B$16+'CENTROCAMPISTI - GE'!F86*'Pesi e Budget Iniziale'!$B$17+'Pesi e Budget Iniziale'!$B$18*'CENTROCAMPISTI - GE'!G86+'CENTROCAMPISTI - GE'!H86*'Pesi e Budget Iniziale'!$B$19+'Pesi e Budget Iniziale'!$B$20*vlookup(B86,SQUADRE!$A$2:$B$21,2,false)+vlookup(B86,'FATTORE CASA'!$A$2:$B$21,2,false)*'Pesi e Budget Iniziale'!$B$21+'Pesi e Budget Iniziale'!$B$22*vlookup(B86,ALLENATORE!$A$2:$B$21,2,false)</f>
        <v>75.20752816</v>
      </c>
      <c r="J86" s="30">
        <f t="shared" si="3"/>
        <v>0.4711958678</v>
      </c>
      <c r="K86" s="30">
        <f t="shared" si="1"/>
        <v>1</v>
      </c>
      <c r="L86" s="28">
        <f>'CENTROCAMPISTI - GE'!D86*'Pesi e Budget Iniziale'!$D$15+'CENTROCAMPISTI - GE'!E86*'Pesi e Budget Iniziale'!$D$16+'CENTROCAMPISTI - GE'!F86*'Pesi e Budget Iniziale'!$D$17+'Pesi e Budget Iniziale'!$D$18*'CENTROCAMPISTI - GE'!G86+'CENTROCAMPISTI - GE'!H86*'Pesi e Budget Iniziale'!$D$19+'Pesi e Budget Iniziale'!$D$20*vlookup(B86,SQUADRE!$A$2:$B$21,2,false)+vlookup(B86,'FATTORE CASA'!$A$2:$B$21,2,false)*'Pesi e Budget Iniziale'!$D$21+'Pesi e Budget Iniziale'!$D$22*vlookup(B86,ALLENATORE!$A$2:$B$21,2,false)</f>
        <v>72.12002816</v>
      </c>
      <c r="M86" s="30">
        <f t="shared" si="4"/>
        <v>-7.288363546</v>
      </c>
      <c r="N86" s="30">
        <f t="shared" si="2"/>
        <v>1</v>
      </c>
      <c r="P86" s="21"/>
    </row>
    <row r="87" ht="12.75" customHeight="1">
      <c r="A87" s="13" t="s">
        <v>368</v>
      </c>
      <c r="B87" s="14" t="s">
        <v>93</v>
      </c>
      <c r="C87" s="56">
        <v>9.0</v>
      </c>
      <c r="D87" s="14">
        <v>5.0</v>
      </c>
      <c r="E87" s="14">
        <v>6.0</v>
      </c>
      <c r="F87" s="14">
        <v>7.0</v>
      </c>
      <c r="G87" s="14">
        <v>7.0</v>
      </c>
      <c r="H87" s="14">
        <v>6.5</v>
      </c>
      <c r="I87" s="28">
        <f>'CENTROCAMPISTI - GE'!D87*'Pesi e Budget Iniziale'!$B$15+'CENTROCAMPISTI - GE'!E87*'Pesi e Budget Iniziale'!$B$16+'CENTROCAMPISTI - GE'!F87*'Pesi e Budget Iniziale'!$B$17+'Pesi e Budget Iniziale'!$B$18*'CENTROCAMPISTI - GE'!G87+'CENTROCAMPISTI - GE'!H87*'Pesi e Budget Iniziale'!$B$19+'Pesi e Budget Iniziale'!$B$20*vlookup(B87,SQUADRE!$A$2:$B$21,2,false)+vlookup(B87,'FATTORE CASA'!$A$2:$B$21,2,false)*'Pesi e Budget Iniziale'!$B$21+'Pesi e Budget Iniziale'!$B$22*vlookup(B87,ALLENATORE!$A$2:$B$21,2,false)</f>
        <v>69.83575711</v>
      </c>
      <c r="J87" s="30">
        <f t="shared" si="3"/>
        <v>-11.72549276</v>
      </c>
      <c r="K87" s="30">
        <f t="shared" si="1"/>
        <v>1</v>
      </c>
      <c r="L87" s="28">
        <f>'CENTROCAMPISTI - GE'!D87*'Pesi e Budget Iniziale'!$D$15+'CENTROCAMPISTI - GE'!E87*'Pesi e Budget Iniziale'!$D$16+'CENTROCAMPISTI - GE'!F87*'Pesi e Budget Iniziale'!$D$17+'Pesi e Budget Iniziale'!$D$18*'CENTROCAMPISTI - GE'!G87+'CENTROCAMPISTI - GE'!H87*'Pesi e Budget Iniziale'!$D$19+'Pesi e Budget Iniziale'!$D$20*vlookup(B87,SQUADRE!$A$2:$B$21,2,false)+vlookup(B87,'FATTORE CASA'!$A$2:$B$21,2,false)*'Pesi e Budget Iniziale'!$D$21+'Pesi e Budget Iniziale'!$D$22*vlookup(B87,ALLENATORE!$A$2:$B$21,2,false)</f>
        <v>66.65075711</v>
      </c>
      <c r="M87" s="30">
        <f t="shared" si="4"/>
        <v>-21.12948351</v>
      </c>
      <c r="N87" s="30">
        <f t="shared" si="2"/>
        <v>1</v>
      </c>
      <c r="P87" s="21"/>
    </row>
    <row r="88" ht="12.75" customHeight="1">
      <c r="A88" s="13" t="s">
        <v>373</v>
      </c>
      <c r="B88" s="14" t="s">
        <v>93</v>
      </c>
      <c r="C88" s="56">
        <v>7.0</v>
      </c>
      <c r="D88" s="14">
        <v>8.0</v>
      </c>
      <c r="E88" s="14">
        <v>5.0</v>
      </c>
      <c r="F88" s="14">
        <v>6.5</v>
      </c>
      <c r="G88" s="14">
        <v>5.0</v>
      </c>
      <c r="H88" s="14">
        <v>7.0</v>
      </c>
      <c r="I88" s="28">
        <f>'CENTROCAMPISTI - GE'!D88*'Pesi e Budget Iniziale'!$B$15+'CENTROCAMPISTI - GE'!E88*'Pesi e Budget Iniziale'!$B$16+'CENTROCAMPISTI - GE'!F88*'Pesi e Budget Iniziale'!$B$17+'Pesi e Budget Iniziale'!$B$18*'CENTROCAMPISTI - GE'!G88+'CENTROCAMPISTI - GE'!H88*'Pesi e Budget Iniziale'!$B$19+'Pesi e Budget Iniziale'!$B$20*vlookup(B88,SQUADRE!$A$2:$B$21,2,false)+vlookup(B88,'FATTORE CASA'!$A$2:$B$21,2,false)*'Pesi e Budget Iniziale'!$B$21+'Pesi e Budget Iniziale'!$B$22*vlookup(B88,ALLENATORE!$A$2:$B$21,2,false)</f>
        <v>68.91769711</v>
      </c>
      <c r="J88" s="30">
        <f t="shared" si="3"/>
        <v>-13.80996208</v>
      </c>
      <c r="K88" s="30">
        <f t="shared" si="1"/>
        <v>1</v>
      </c>
      <c r="L88" s="28">
        <f>'CENTROCAMPISTI - GE'!D88*'Pesi e Budget Iniziale'!$D$15+'CENTROCAMPISTI - GE'!E88*'Pesi e Budget Iniziale'!$D$16+'CENTROCAMPISTI - GE'!F88*'Pesi e Budget Iniziale'!$D$17+'Pesi e Budget Iniziale'!$D$18*'CENTROCAMPISTI - GE'!G88+'CENTROCAMPISTI - GE'!H88*'Pesi e Budget Iniziale'!$D$19+'Pesi e Budget Iniziale'!$D$20*vlookup(B88,SQUADRE!$A$2:$B$21,2,false)+vlookup(B88,'FATTORE CASA'!$A$2:$B$21,2,false)*'Pesi e Budget Iniziale'!$D$21+'Pesi e Budget Iniziale'!$D$22*vlookup(B88,ALLENATORE!$A$2:$B$21,2,false)</f>
        <v>66.22019711</v>
      </c>
      <c r="M88" s="30">
        <f t="shared" si="4"/>
        <v>-22.21910452</v>
      </c>
      <c r="N88" s="30">
        <f t="shared" si="2"/>
        <v>1</v>
      </c>
      <c r="P88" s="21"/>
    </row>
    <row r="89" ht="12.75" customHeight="1">
      <c r="A89" s="13" t="s">
        <v>377</v>
      </c>
      <c r="B89" s="14" t="s">
        <v>93</v>
      </c>
      <c r="C89" s="56">
        <v>8.0</v>
      </c>
      <c r="D89" s="14">
        <v>6.5</v>
      </c>
      <c r="E89" s="14">
        <v>6.0</v>
      </c>
      <c r="F89" s="14">
        <v>6.0</v>
      </c>
      <c r="G89" s="14">
        <v>7.0</v>
      </c>
      <c r="H89" s="14">
        <v>6.0</v>
      </c>
      <c r="I89" s="28">
        <f>'CENTROCAMPISTI - GE'!D89*'Pesi e Budget Iniziale'!$B$15+'CENTROCAMPISTI - GE'!E89*'Pesi e Budget Iniziale'!$B$16+'CENTROCAMPISTI - GE'!F89*'Pesi e Budget Iniziale'!$B$17+'Pesi e Budget Iniziale'!$B$18*'CENTROCAMPISTI - GE'!G89+'CENTROCAMPISTI - GE'!H89*'Pesi e Budget Iniziale'!$B$19+'Pesi e Budget Iniziale'!$B$20*vlookup(B89,SQUADRE!$A$2:$B$21,2,false)+vlookup(B89,'FATTORE CASA'!$A$2:$B$21,2,false)*'Pesi e Budget Iniziale'!$B$21+'Pesi e Budget Iniziale'!$B$22*vlookup(B89,ALLENATORE!$A$2:$B$21,2,false)</f>
        <v>69.39973711</v>
      </c>
      <c r="J89" s="30">
        <f t="shared" si="3"/>
        <v>-12.71548286</v>
      </c>
      <c r="K89" s="30">
        <f t="shared" si="1"/>
        <v>1</v>
      </c>
      <c r="L89" s="28">
        <f>'CENTROCAMPISTI - GE'!D89*'Pesi e Budget Iniziale'!$D$15+'CENTROCAMPISTI - GE'!E89*'Pesi e Budget Iniziale'!$D$16+'CENTROCAMPISTI - GE'!F89*'Pesi e Budget Iniziale'!$D$17+'Pesi e Budget Iniziale'!$D$18*'CENTROCAMPISTI - GE'!G89+'CENTROCAMPISTI - GE'!H89*'Pesi e Budget Iniziale'!$D$19+'Pesi e Budget Iniziale'!$D$20*vlookup(B89,SQUADRE!$A$2:$B$21,2,false)+vlookup(B89,'FATTORE CASA'!$A$2:$B$21,2,false)*'Pesi e Budget Iniziale'!$D$21+'Pesi e Budget Iniziale'!$D$22*vlookup(B89,ALLENATORE!$A$2:$B$21,2,false)</f>
        <v>66.27973711</v>
      </c>
      <c r="M89" s="30">
        <f t="shared" si="4"/>
        <v>-22.06842625</v>
      </c>
      <c r="N89" s="30">
        <f t="shared" si="2"/>
        <v>1</v>
      </c>
      <c r="P89" s="21"/>
    </row>
    <row r="90" ht="12.75" customHeight="1">
      <c r="A90" s="13" t="s">
        <v>380</v>
      </c>
      <c r="B90" s="14" t="s">
        <v>108</v>
      </c>
      <c r="C90" s="56">
        <v>8.0</v>
      </c>
      <c r="D90" s="14">
        <v>6.0</v>
      </c>
      <c r="E90" s="14">
        <v>6.0</v>
      </c>
      <c r="F90" s="14">
        <v>6.0</v>
      </c>
      <c r="G90" s="14">
        <v>6.5</v>
      </c>
      <c r="H90" s="14">
        <v>4.5</v>
      </c>
      <c r="I90" s="28">
        <f>'CENTROCAMPISTI - GE'!D90*'Pesi e Budget Iniziale'!$B$15+'CENTROCAMPISTI - GE'!E90*'Pesi e Budget Iniziale'!$B$16+'CENTROCAMPISTI - GE'!F90*'Pesi e Budget Iniziale'!$B$17+'Pesi e Budget Iniziale'!$B$18*'CENTROCAMPISTI - GE'!G90+'CENTROCAMPISTI - GE'!H90*'Pesi e Budget Iniziale'!$B$19+'Pesi e Budget Iniziale'!$B$20*vlookup(B90,SQUADRE!$A$2:$B$21,2,false)+vlookup(B90,'FATTORE CASA'!$A$2:$B$21,2,false)*'Pesi e Budget Iniziale'!$B$21+'Pesi e Budget Iniziale'!$B$22*vlookup(B90,ALLENATORE!$A$2:$B$21,2,false)</f>
        <v>73.74966368</v>
      </c>
      <c r="J90" s="30">
        <f t="shared" si="3"/>
        <v>-2.838907796</v>
      </c>
      <c r="K90" s="30">
        <f t="shared" si="1"/>
        <v>1</v>
      </c>
      <c r="L90" s="28">
        <f>'CENTROCAMPISTI - GE'!D90*'Pesi e Budget Iniziale'!$D$15+'CENTROCAMPISTI - GE'!E90*'Pesi e Budget Iniziale'!$D$16+'CENTROCAMPISTI - GE'!F90*'Pesi e Budget Iniziale'!$D$17+'Pesi e Budget Iniziale'!$D$18*'CENTROCAMPISTI - GE'!G90+'CENTROCAMPISTI - GE'!H90*'Pesi e Budget Iniziale'!$D$19+'Pesi e Budget Iniziale'!$D$20*vlookup(B90,SQUADRE!$A$2:$B$21,2,false)+vlookup(B90,'FATTORE CASA'!$A$2:$B$21,2,false)*'Pesi e Budget Iniziale'!$D$21+'Pesi e Budget Iniziale'!$D$22*vlookup(B90,ALLENATORE!$A$2:$B$21,2,false)</f>
        <v>70.62966368</v>
      </c>
      <c r="M90" s="30">
        <f t="shared" si="4"/>
        <v>-11.06003865</v>
      </c>
      <c r="N90" s="30">
        <f t="shared" si="2"/>
        <v>1</v>
      </c>
      <c r="P90" s="21"/>
    </row>
    <row r="91" ht="12.75" customHeight="1">
      <c r="A91" s="13" t="s">
        <v>384</v>
      </c>
      <c r="B91" s="14" t="s">
        <v>122</v>
      </c>
      <c r="C91" s="56">
        <v>5.0</v>
      </c>
      <c r="D91" s="14">
        <v>7.0</v>
      </c>
      <c r="E91" s="14">
        <v>6.0</v>
      </c>
      <c r="F91" s="14">
        <v>6.5</v>
      </c>
      <c r="G91" s="14">
        <v>5.5</v>
      </c>
      <c r="H91" s="14">
        <v>6.0</v>
      </c>
      <c r="I91" s="28">
        <f>'CENTROCAMPISTI - GE'!D91*'Pesi e Budget Iniziale'!$B$15+'CENTROCAMPISTI - GE'!E91*'Pesi e Budget Iniziale'!$B$16+'CENTROCAMPISTI - GE'!F91*'Pesi e Budget Iniziale'!$B$17+'Pesi e Budget Iniziale'!$B$18*'CENTROCAMPISTI - GE'!G91+'CENTROCAMPISTI - GE'!H91*'Pesi e Budget Iniziale'!$B$19+'Pesi e Budget Iniziale'!$B$20*vlookup(B91,SQUADRE!$A$2:$B$21,2,false)+vlookup(B91,'FATTORE CASA'!$A$2:$B$21,2,false)*'Pesi e Budget Iniziale'!$B$21+'Pesi e Budget Iniziale'!$B$22*vlookup(B91,ALLENATORE!$A$2:$B$21,2,false)</f>
        <v>78.24418105</v>
      </c>
      <c r="J91" s="30">
        <f t="shared" si="3"/>
        <v>7.365962875</v>
      </c>
      <c r="K91" s="30">
        <f t="shared" si="1"/>
        <v>7.365962875</v>
      </c>
      <c r="L91" s="28">
        <f>'CENTROCAMPISTI - GE'!D91*'Pesi e Budget Iniziale'!$D$15+'CENTROCAMPISTI - GE'!E91*'Pesi e Budget Iniziale'!$D$16+'CENTROCAMPISTI - GE'!F91*'Pesi e Budget Iniziale'!$D$17+'Pesi e Budget Iniziale'!$D$18*'CENTROCAMPISTI - GE'!G91+'CENTROCAMPISTI - GE'!H91*'Pesi e Budget Iniziale'!$D$19+'Pesi e Budget Iniziale'!$D$20*vlookup(B91,SQUADRE!$A$2:$B$21,2,false)+vlookup(B91,'FATTORE CASA'!$A$2:$B$21,2,false)*'Pesi e Budget Iniziale'!$D$21+'Pesi e Budget Iniziale'!$D$22*vlookup(B91,ALLENATORE!$A$2:$B$21,2,false)</f>
        <v>75.09168105</v>
      </c>
      <c r="M91" s="30">
        <f t="shared" si="4"/>
        <v>0.2320178385</v>
      </c>
      <c r="N91" s="30">
        <f t="shared" si="2"/>
        <v>0.2320178385</v>
      </c>
      <c r="P91" s="21"/>
    </row>
    <row r="92" ht="12.75" customHeight="1">
      <c r="A92" s="13" t="s">
        <v>388</v>
      </c>
      <c r="B92" s="14" t="s">
        <v>115</v>
      </c>
      <c r="C92" s="56">
        <v>6.0</v>
      </c>
      <c r="D92" s="14">
        <v>8.0</v>
      </c>
      <c r="E92" s="14">
        <v>7.5</v>
      </c>
      <c r="F92" s="14">
        <v>6.0</v>
      </c>
      <c r="G92" s="14">
        <v>7.5</v>
      </c>
      <c r="H92" s="14">
        <v>7.5</v>
      </c>
      <c r="I92" s="28">
        <f>'CENTROCAMPISTI - GE'!D92*'Pesi e Budget Iniziale'!$B$15+'CENTROCAMPISTI - GE'!E92*'Pesi e Budget Iniziale'!$B$16+'CENTROCAMPISTI - GE'!F92*'Pesi e Budget Iniziale'!$B$17+'Pesi e Budget Iniziale'!$B$18*'CENTROCAMPISTI - GE'!G92+'CENTROCAMPISTI - GE'!H92*'Pesi e Budget Iniziale'!$B$19+'Pesi e Budget Iniziale'!$B$20*vlookup(B92,SQUADRE!$A$2:$B$21,2,false)+vlookup(B92,'FATTORE CASA'!$A$2:$B$21,2,false)*'Pesi e Budget Iniziale'!$B$21+'Pesi e Budget Iniziale'!$B$22*vlookup(B92,ALLENATORE!$A$2:$B$21,2,false)</f>
        <v>80.37403947</v>
      </c>
      <c r="J92" s="30">
        <f t="shared" si="3"/>
        <v>12.20183911</v>
      </c>
      <c r="K92" s="30">
        <f t="shared" si="1"/>
        <v>12.20183911</v>
      </c>
      <c r="L92" s="28">
        <f>'CENTROCAMPISTI - GE'!D92*'Pesi e Budget Iniziale'!$D$15+'CENTROCAMPISTI - GE'!E92*'Pesi e Budget Iniziale'!$D$16+'CENTROCAMPISTI - GE'!F92*'Pesi e Budget Iniziale'!$D$17+'Pesi e Budget Iniziale'!$D$18*'CENTROCAMPISTI - GE'!G92+'CENTROCAMPISTI - GE'!H92*'Pesi e Budget Iniziale'!$D$19+'Pesi e Budget Iniziale'!$D$20*vlookup(B92,SQUADRE!$A$2:$B$21,2,false)+vlookup(B92,'FATTORE CASA'!$A$2:$B$21,2,false)*'Pesi e Budget Iniziale'!$D$21+'Pesi e Budget Iniziale'!$D$22*vlookup(B92,ALLENATORE!$A$2:$B$21,2,false)</f>
        <v>76.57153947</v>
      </c>
      <c r="M92" s="30">
        <f t="shared" si="4"/>
        <v>3.977105208</v>
      </c>
      <c r="N92" s="30">
        <f t="shared" si="2"/>
        <v>3.977105208</v>
      </c>
      <c r="P92" s="21"/>
    </row>
    <row r="93" ht="12.75" customHeight="1">
      <c r="A93" s="13" t="s">
        <v>392</v>
      </c>
      <c r="B93" s="14" t="s">
        <v>103</v>
      </c>
      <c r="C93" s="56">
        <v>8.0</v>
      </c>
      <c r="D93" s="14">
        <v>6.0</v>
      </c>
      <c r="E93" s="14">
        <v>6.0</v>
      </c>
      <c r="F93" s="14">
        <v>6.0</v>
      </c>
      <c r="G93" s="14">
        <v>5.0</v>
      </c>
      <c r="H93" s="14">
        <v>5.5</v>
      </c>
      <c r="I93" s="28">
        <f>'CENTROCAMPISTI - GE'!D93*'Pesi e Budget Iniziale'!$B$15+'CENTROCAMPISTI - GE'!E93*'Pesi e Budget Iniziale'!$B$16+'CENTROCAMPISTI - GE'!F93*'Pesi e Budget Iniziale'!$B$17+'Pesi e Budget Iniziale'!$B$18*'CENTROCAMPISTI - GE'!G93+'CENTROCAMPISTI - GE'!H93*'Pesi e Budget Iniziale'!$B$19+'Pesi e Budget Iniziale'!$B$20*vlookup(B93,SQUADRE!$A$2:$B$21,2,false)+vlookup(B93,'FATTORE CASA'!$A$2:$B$21,2,false)*'Pesi e Budget Iniziale'!$B$21+'Pesi e Budget Iniziale'!$B$22*vlookup(B93,ALLENATORE!$A$2:$B$21,2,false)</f>
        <v>72.80433447</v>
      </c>
      <c r="J93" s="30">
        <f t="shared" si="3"/>
        <v>-4.985292279</v>
      </c>
      <c r="K93" s="30">
        <f t="shared" si="1"/>
        <v>1</v>
      </c>
      <c r="L93" s="28">
        <f>'CENTROCAMPISTI - GE'!D93*'Pesi e Budget Iniziale'!$D$15+'CENTROCAMPISTI - GE'!E93*'Pesi e Budget Iniziale'!$D$16+'CENTROCAMPISTI - GE'!F93*'Pesi e Budget Iniziale'!$D$17+'Pesi e Budget Iniziale'!$D$18*'CENTROCAMPISTI - GE'!G93+'CENTROCAMPISTI - GE'!H93*'Pesi e Budget Iniziale'!$D$19+'Pesi e Budget Iniziale'!$D$20*vlookup(B93,SQUADRE!$A$2:$B$21,2,false)+vlookup(B93,'FATTORE CASA'!$A$2:$B$21,2,false)*'Pesi e Budget Iniziale'!$D$21+'Pesi e Budget Iniziale'!$D$22*vlookup(B93,ALLENATORE!$A$2:$B$21,2,false)</f>
        <v>69.68433447</v>
      </c>
      <c r="M93" s="30">
        <f t="shared" si="4"/>
        <v>-13.45238946</v>
      </c>
      <c r="N93" s="30">
        <f t="shared" si="2"/>
        <v>1</v>
      </c>
      <c r="P93" s="21"/>
    </row>
    <row r="94" ht="12.75" customHeight="1">
      <c r="A94" s="13" t="s">
        <v>396</v>
      </c>
      <c r="B94" s="14" t="s">
        <v>99</v>
      </c>
      <c r="C94" s="56">
        <v>8.0</v>
      </c>
      <c r="D94" s="14">
        <v>9.0</v>
      </c>
      <c r="E94" s="14">
        <v>6.0</v>
      </c>
      <c r="F94" s="14">
        <v>5.5</v>
      </c>
      <c r="G94" s="14">
        <v>4.0</v>
      </c>
      <c r="H94" s="14">
        <v>6.0</v>
      </c>
      <c r="I94" s="28">
        <f>'CENTROCAMPISTI - GE'!D94*'Pesi e Budget Iniziale'!$B$15+'CENTROCAMPISTI - GE'!E94*'Pesi e Budget Iniziale'!$B$16+'CENTROCAMPISTI - GE'!F94*'Pesi e Budget Iniziale'!$B$17+'Pesi e Budget Iniziale'!$B$18*'CENTROCAMPISTI - GE'!G94+'CENTROCAMPISTI - GE'!H94*'Pesi e Budget Iniziale'!$B$19+'Pesi e Budget Iniziale'!$B$20*vlookup(B94,SQUADRE!$A$2:$B$21,2,false)+vlookup(B94,'FATTORE CASA'!$A$2:$B$21,2,false)*'Pesi e Budget Iniziale'!$B$21+'Pesi e Budget Iniziale'!$B$22*vlookup(B94,ALLENATORE!$A$2:$B$21,2,false)</f>
        <v>69.75644342</v>
      </c>
      <c r="J94" s="30">
        <f t="shared" si="3"/>
        <v>-11.9055757</v>
      </c>
      <c r="K94" s="30">
        <f t="shared" si="1"/>
        <v>1</v>
      </c>
      <c r="L94" s="28">
        <f>'CENTROCAMPISTI - GE'!D94*'Pesi e Budget Iniziale'!$D$15+'CENTROCAMPISTI - GE'!E94*'Pesi e Budget Iniziale'!$D$16+'CENTROCAMPISTI - GE'!F94*'Pesi e Budget Iniziale'!$D$17+'Pesi e Budget Iniziale'!$D$18*'CENTROCAMPISTI - GE'!G94+'CENTROCAMPISTI - GE'!H94*'Pesi e Budget Iniziale'!$D$19+'Pesi e Budget Iniziale'!$D$20*vlookup(B94,SQUADRE!$A$2:$B$21,2,false)+vlookup(B94,'FATTORE CASA'!$A$2:$B$21,2,false)*'Pesi e Budget Iniziale'!$D$21+'Pesi e Budget Iniziale'!$D$22*vlookup(B94,ALLENATORE!$A$2:$B$21,2,false)</f>
        <v>66.66894342</v>
      </c>
      <c r="M94" s="30">
        <f t="shared" si="4"/>
        <v>-21.08345928</v>
      </c>
      <c r="N94" s="30">
        <f t="shared" si="2"/>
        <v>1</v>
      </c>
      <c r="P94" s="21"/>
    </row>
    <row r="95" ht="12.75" customHeight="1">
      <c r="A95" s="13" t="s">
        <v>400</v>
      </c>
      <c r="B95" s="14" t="s">
        <v>111</v>
      </c>
      <c r="C95" s="56">
        <v>8.0</v>
      </c>
      <c r="D95" s="14">
        <v>6.5</v>
      </c>
      <c r="E95" s="14">
        <v>5.0</v>
      </c>
      <c r="F95" s="14">
        <v>6.0</v>
      </c>
      <c r="G95" s="14">
        <v>7.0</v>
      </c>
      <c r="H95" s="14">
        <v>6.0</v>
      </c>
      <c r="I95" s="28">
        <f>'CENTROCAMPISTI - GE'!D95*'Pesi e Budget Iniziale'!$B$15+'CENTROCAMPISTI - GE'!E95*'Pesi e Budget Iniziale'!$B$16+'CENTROCAMPISTI - GE'!F95*'Pesi e Budget Iniziale'!$B$17+'Pesi e Budget Iniziale'!$B$18*'CENTROCAMPISTI - GE'!G95+'CENTROCAMPISTI - GE'!H95*'Pesi e Budget Iniziale'!$B$19+'Pesi e Budget Iniziale'!$B$20*vlookup(B95,SQUADRE!$A$2:$B$21,2,false)+vlookup(B95,'FATTORE CASA'!$A$2:$B$21,2,false)*'Pesi e Budget Iniziale'!$B$21+'Pesi e Budget Iniziale'!$B$22*vlookup(B95,ALLENATORE!$A$2:$B$21,2,false)</f>
        <v>70.44931605</v>
      </c>
      <c r="J95" s="30">
        <f t="shared" si="3"/>
        <v>-10.33239775</v>
      </c>
      <c r="K95" s="30">
        <f t="shared" si="1"/>
        <v>1</v>
      </c>
      <c r="L95" s="28">
        <f>'CENTROCAMPISTI - GE'!D95*'Pesi e Budget Iniziale'!$D$15+'CENTROCAMPISTI - GE'!E95*'Pesi e Budget Iniziale'!$D$16+'CENTROCAMPISTI - GE'!F95*'Pesi e Budget Iniziale'!$D$17+'Pesi e Budget Iniziale'!$D$18*'CENTROCAMPISTI - GE'!G95+'CENTROCAMPISTI - GE'!H95*'Pesi e Budget Iniziale'!$D$19+'Pesi e Budget Iniziale'!$D$20*vlookup(B95,SQUADRE!$A$2:$B$21,2,false)+vlookup(B95,'FATTORE CASA'!$A$2:$B$21,2,false)*'Pesi e Budget Iniziale'!$D$21+'Pesi e Budget Iniziale'!$D$22*vlookup(B95,ALLENATORE!$A$2:$B$21,2,false)</f>
        <v>67.78431605</v>
      </c>
      <c r="M95" s="30">
        <f t="shared" si="4"/>
        <v>-18.26077848</v>
      </c>
      <c r="N95" s="30">
        <f t="shared" si="2"/>
        <v>1</v>
      </c>
      <c r="P95" s="16"/>
    </row>
    <row r="96" ht="12.75" customHeight="1">
      <c r="A96" s="13" t="s">
        <v>404</v>
      </c>
      <c r="B96" s="14" t="s">
        <v>125</v>
      </c>
      <c r="C96" s="56">
        <v>8.0</v>
      </c>
      <c r="D96" s="14">
        <v>8.0</v>
      </c>
      <c r="E96" s="14">
        <v>6.0</v>
      </c>
      <c r="F96" s="14">
        <v>6.0</v>
      </c>
      <c r="G96" s="14">
        <v>7.0</v>
      </c>
      <c r="H96" s="14">
        <v>6.0</v>
      </c>
      <c r="I96" s="28">
        <f>'CENTROCAMPISTI - GE'!D96*'Pesi e Budget Iniziale'!$B$15+'CENTROCAMPISTI - GE'!E96*'Pesi e Budget Iniziale'!$B$16+'CENTROCAMPISTI - GE'!F96*'Pesi e Budget Iniziale'!$B$17+'Pesi e Budget Iniziale'!$B$18*'CENTROCAMPISTI - GE'!G96+'CENTROCAMPISTI - GE'!H96*'Pesi e Budget Iniziale'!$B$19+'Pesi e Budget Iniziale'!$B$20*vlookup(B96,SQUADRE!$A$2:$B$21,2,false)+vlookup(B96,'FATTORE CASA'!$A$2:$B$21,2,false)*'Pesi e Budget Iniziale'!$B$21+'Pesi e Budget Iniziale'!$B$22*vlookup(B96,ALLENATORE!$A$2:$B$21,2,false)</f>
        <v>74.82527</v>
      </c>
      <c r="J96" s="30">
        <f t="shared" si="3"/>
        <v>-0.3967271469</v>
      </c>
      <c r="K96" s="30">
        <f t="shared" si="1"/>
        <v>1</v>
      </c>
      <c r="L96" s="28">
        <f>'CENTROCAMPISTI - GE'!D96*'Pesi e Budget Iniziale'!$D$15+'CENTROCAMPISTI - GE'!E96*'Pesi e Budget Iniziale'!$D$16+'CENTROCAMPISTI - GE'!F96*'Pesi e Budget Iniziale'!$D$17+'Pesi e Budget Iniziale'!$D$18*'CENTROCAMPISTI - GE'!G96+'CENTROCAMPISTI - GE'!H96*'Pesi e Budget Iniziale'!$D$19+'Pesi e Budget Iniziale'!$D$20*vlookup(B96,SQUADRE!$A$2:$B$21,2,false)+vlookup(B96,'FATTORE CASA'!$A$2:$B$21,2,false)*'Pesi e Budget Iniziale'!$D$21+'Pesi e Budget Iniziale'!$D$22*vlookup(B96,ALLENATORE!$A$2:$B$21,2,false)</f>
        <v>71.70527</v>
      </c>
      <c r="M96" s="30">
        <f t="shared" si="4"/>
        <v>-8.337994725</v>
      </c>
      <c r="N96" s="30">
        <f t="shared" si="2"/>
        <v>1</v>
      </c>
      <c r="P96" s="21"/>
    </row>
    <row r="97" ht="12.75" customHeight="1">
      <c r="A97" s="13" t="s">
        <v>407</v>
      </c>
      <c r="B97" s="14" t="s">
        <v>65</v>
      </c>
      <c r="C97" s="56">
        <v>8.0</v>
      </c>
      <c r="D97" s="14">
        <v>5.0</v>
      </c>
      <c r="E97" s="14">
        <v>6.0</v>
      </c>
      <c r="F97" s="14">
        <v>6.0</v>
      </c>
      <c r="G97" s="14">
        <v>6.0</v>
      </c>
      <c r="H97" s="14">
        <v>5.0</v>
      </c>
      <c r="I97" s="28">
        <f>'CENTROCAMPISTI - GE'!D97*'Pesi e Budget Iniziale'!$B$15+'CENTROCAMPISTI - GE'!E97*'Pesi e Budget Iniziale'!$B$16+'CENTROCAMPISTI - GE'!F97*'Pesi e Budget Iniziale'!$B$17+'Pesi e Budget Iniziale'!$B$18*'CENTROCAMPISTI - GE'!G97+'CENTROCAMPISTI - GE'!H97*'Pesi e Budget Iniziale'!$B$19+'Pesi e Budget Iniziale'!$B$20*vlookup(B97,SQUADRE!$A$2:$B$21,2,false)+vlookup(B97,'FATTORE CASA'!$A$2:$B$21,2,false)*'Pesi e Budget Iniziale'!$B$21+'Pesi e Budget Iniziale'!$B$22*vlookup(B97,ALLENATORE!$A$2:$B$21,2,false)</f>
        <v>69.94548737</v>
      </c>
      <c r="J97" s="30">
        <f t="shared" si="3"/>
        <v>-11.47634851</v>
      </c>
      <c r="K97" s="30">
        <f t="shared" si="1"/>
        <v>1</v>
      </c>
      <c r="L97" s="28">
        <f>'CENTROCAMPISTI - GE'!D97*'Pesi e Budget Iniziale'!$D$15+'CENTROCAMPISTI - GE'!E97*'Pesi e Budget Iniziale'!$D$16+'CENTROCAMPISTI - GE'!F97*'Pesi e Budget Iniziale'!$D$17+'Pesi e Budget Iniziale'!$D$18*'CENTROCAMPISTI - GE'!G97+'CENTROCAMPISTI - GE'!H97*'Pesi e Budget Iniziale'!$D$19+'Pesi e Budget Iniziale'!$D$20*vlookup(B97,SQUADRE!$A$2:$B$21,2,false)+vlookup(B97,'FATTORE CASA'!$A$2:$B$21,2,false)*'Pesi e Budget Iniziale'!$D$21+'Pesi e Budget Iniziale'!$D$22*vlookup(B97,ALLENATORE!$A$2:$B$21,2,false)</f>
        <v>66.82548737</v>
      </c>
      <c r="M97" s="30">
        <f t="shared" si="4"/>
        <v>-20.68729249</v>
      </c>
      <c r="N97" s="30">
        <f t="shared" si="2"/>
        <v>1</v>
      </c>
      <c r="P97" s="20"/>
    </row>
    <row r="98" ht="12.75" customHeight="1">
      <c r="A98" s="13" t="s">
        <v>410</v>
      </c>
      <c r="B98" s="14" t="s">
        <v>99</v>
      </c>
      <c r="C98" s="56">
        <v>8.0</v>
      </c>
      <c r="D98" s="14">
        <v>9.0</v>
      </c>
      <c r="E98" s="14">
        <v>6.0</v>
      </c>
      <c r="F98" s="14">
        <v>5.0</v>
      </c>
      <c r="G98" s="14">
        <v>4.0</v>
      </c>
      <c r="H98" s="14">
        <v>6.0</v>
      </c>
      <c r="I98" s="28">
        <f>'CENTROCAMPISTI - GE'!D98*'Pesi e Budget Iniziale'!$B$15+'CENTROCAMPISTI - GE'!E98*'Pesi e Budget Iniziale'!$B$16+'CENTROCAMPISTI - GE'!F98*'Pesi e Budget Iniziale'!$B$17+'Pesi e Budget Iniziale'!$B$18*'CENTROCAMPISTI - GE'!G98+'CENTROCAMPISTI - GE'!H98*'Pesi e Budget Iniziale'!$B$19+'Pesi e Budget Iniziale'!$B$20*vlookup(B98,SQUADRE!$A$2:$B$21,2,false)+vlookup(B98,'FATTORE CASA'!$A$2:$B$21,2,false)*'Pesi e Budget Iniziale'!$B$21+'Pesi e Budget Iniziale'!$B$22*vlookup(B98,ALLENATORE!$A$2:$B$21,2,false)</f>
        <v>68.78956842</v>
      </c>
      <c r="J98" s="30">
        <f t="shared" si="3"/>
        <v>-14.10088022</v>
      </c>
      <c r="K98" s="30">
        <f t="shared" si="1"/>
        <v>1</v>
      </c>
      <c r="L98" s="28">
        <f>'CENTROCAMPISTI - GE'!D98*'Pesi e Budget Iniziale'!$D$15+'CENTROCAMPISTI - GE'!E98*'Pesi e Budget Iniziale'!$D$16+'CENTROCAMPISTI - GE'!F98*'Pesi e Budget Iniziale'!$D$17+'Pesi e Budget Iniziale'!$D$18*'CENTROCAMPISTI - GE'!G98+'CENTROCAMPISTI - GE'!H98*'Pesi e Budget Iniziale'!$D$19+'Pesi e Budget Iniziale'!$D$20*vlookup(B98,SQUADRE!$A$2:$B$21,2,false)+vlookup(B98,'FATTORE CASA'!$A$2:$B$21,2,false)*'Pesi e Budget Iniziale'!$D$21+'Pesi e Budget Iniziale'!$D$22*vlookup(B98,ALLENATORE!$A$2:$B$21,2,false)</f>
        <v>65.73456842</v>
      </c>
      <c r="M98" s="30">
        <f t="shared" si="4"/>
        <v>-23.4480882</v>
      </c>
      <c r="N98" s="30">
        <f t="shared" si="2"/>
        <v>1</v>
      </c>
      <c r="P98" s="21"/>
    </row>
    <row r="99" ht="12.75" customHeight="1">
      <c r="A99" s="13" t="s">
        <v>414</v>
      </c>
      <c r="B99" s="14" t="s">
        <v>96</v>
      </c>
      <c r="C99" s="56">
        <v>6.0</v>
      </c>
      <c r="D99" s="14">
        <v>6.0</v>
      </c>
      <c r="E99" s="14">
        <v>6.0</v>
      </c>
      <c r="F99" s="14">
        <v>6.5</v>
      </c>
      <c r="G99" s="14">
        <v>5.5</v>
      </c>
      <c r="H99" s="14">
        <v>6.0</v>
      </c>
      <c r="I99" s="28">
        <f>'CENTROCAMPISTI - GE'!D99*'Pesi e Budget Iniziale'!$B$15+'CENTROCAMPISTI - GE'!E99*'Pesi e Budget Iniziale'!$B$16+'CENTROCAMPISTI - GE'!F99*'Pesi e Budget Iniziale'!$B$17+'Pesi e Budget Iniziale'!$B$18*'CENTROCAMPISTI - GE'!G99+'CENTROCAMPISTI - GE'!H99*'Pesi e Budget Iniziale'!$B$19+'Pesi e Budget Iniziale'!$B$20*vlookup(B99,SQUADRE!$A$2:$B$21,2,false)+vlookup(B99,'FATTORE CASA'!$A$2:$B$21,2,false)*'Pesi e Budget Iniziale'!$B$21+'Pesi e Budget Iniziale'!$B$22*vlookup(B99,ALLENATORE!$A$2:$B$21,2,false)</f>
        <v>66.68078368</v>
      </c>
      <c r="J99" s="30">
        <f t="shared" si="3"/>
        <v>-18.88890834</v>
      </c>
      <c r="K99" s="30">
        <f t="shared" si="1"/>
        <v>1</v>
      </c>
      <c r="L99" s="28">
        <f>'CENTROCAMPISTI - GE'!D99*'Pesi e Budget Iniziale'!$D$15+'CENTROCAMPISTI - GE'!E99*'Pesi e Budget Iniziale'!$D$16+'CENTROCAMPISTI - GE'!F99*'Pesi e Budget Iniziale'!$D$17+'Pesi e Budget Iniziale'!$D$18*'CENTROCAMPISTI - GE'!G99+'CENTROCAMPISTI - GE'!H99*'Pesi e Budget Iniziale'!$D$19+'Pesi e Budget Iniziale'!$D$20*vlookup(B99,SQUADRE!$A$2:$B$21,2,false)+vlookup(B99,'FATTORE CASA'!$A$2:$B$21,2,false)*'Pesi e Budget Iniziale'!$D$21+'Pesi e Budget Iniziale'!$D$22*vlookup(B99,ALLENATORE!$A$2:$B$21,2,false)</f>
        <v>63.52828368</v>
      </c>
      <c r="M99" s="30">
        <f t="shared" si="4"/>
        <v>-29.03154739</v>
      </c>
      <c r="N99" s="30">
        <f t="shared" si="2"/>
        <v>1</v>
      </c>
      <c r="P99" s="21"/>
    </row>
    <row r="100" ht="12.75" customHeight="1">
      <c r="A100" s="13" t="s">
        <v>419</v>
      </c>
      <c r="B100" s="14" t="s">
        <v>70</v>
      </c>
      <c r="C100" s="56">
        <v>7.0</v>
      </c>
      <c r="D100" s="14">
        <v>5.0</v>
      </c>
      <c r="E100" s="14">
        <v>6.0</v>
      </c>
      <c r="F100" s="14">
        <v>5.0</v>
      </c>
      <c r="G100" s="14">
        <v>5.0</v>
      </c>
      <c r="H100" s="14">
        <v>5.0</v>
      </c>
      <c r="I100" s="28">
        <f>'CENTROCAMPISTI - GE'!D100*'Pesi e Budget Iniziale'!$B$15+'CENTROCAMPISTI - GE'!E100*'Pesi e Budget Iniziale'!$B$16+'CENTROCAMPISTI - GE'!F100*'Pesi e Budget Iniziale'!$B$17+'Pesi e Budget Iniziale'!$B$18*'CENTROCAMPISTI - GE'!G100+'CENTROCAMPISTI - GE'!H100*'Pesi e Budget Iniziale'!$B$19+'Pesi e Budget Iniziale'!$B$20*vlookup(B100,SQUADRE!$A$2:$B$21,2,false)+vlookup(B100,'FATTORE CASA'!$A$2:$B$21,2,false)*'Pesi e Budget Iniziale'!$B$21+'Pesi e Budget Iniziale'!$B$22*vlookup(B100,ALLENATORE!$A$2:$B$21,2,false)</f>
        <v>74.04286842</v>
      </c>
      <c r="J100" s="30">
        <f t="shared" si="3"/>
        <v>-2.173181941</v>
      </c>
      <c r="K100" s="30">
        <f t="shared" si="1"/>
        <v>1</v>
      </c>
      <c r="L100" s="28">
        <f>'CENTROCAMPISTI - GE'!D100*'Pesi e Budget Iniziale'!$D$15+'CENTROCAMPISTI - GE'!E100*'Pesi e Budget Iniziale'!$D$16+'CENTROCAMPISTI - GE'!F100*'Pesi e Budget Iniziale'!$D$17+'Pesi e Budget Iniziale'!$D$18*'CENTROCAMPISTI - GE'!G100+'CENTROCAMPISTI - GE'!H100*'Pesi e Budget Iniziale'!$D$19+'Pesi e Budget Iniziale'!$D$20*vlookup(B100,SQUADRE!$A$2:$B$21,2,false)+vlookup(B100,'FATTORE CASA'!$A$2:$B$21,2,false)*'Pesi e Budget Iniziale'!$D$21+'Pesi e Budget Iniziale'!$D$22*vlookup(B100,ALLENATORE!$A$2:$B$21,2,false)</f>
        <v>70.98786842</v>
      </c>
      <c r="M100" s="30">
        <f t="shared" si="4"/>
        <v>-10.15352759</v>
      </c>
      <c r="N100" s="30">
        <f t="shared" si="2"/>
        <v>1</v>
      </c>
      <c r="P100" s="21"/>
    </row>
    <row r="101" ht="12.75" customHeight="1">
      <c r="A101" s="13" t="s">
        <v>423</v>
      </c>
      <c r="B101" s="14" t="s">
        <v>62</v>
      </c>
      <c r="C101" s="56">
        <v>8.0</v>
      </c>
      <c r="D101" s="14">
        <v>5.5</v>
      </c>
      <c r="E101" s="14">
        <v>5.0</v>
      </c>
      <c r="F101" s="14">
        <v>4.0</v>
      </c>
      <c r="G101" s="14">
        <v>6.0</v>
      </c>
      <c r="H101" s="14">
        <v>3.5</v>
      </c>
      <c r="I101" s="28">
        <f>'CENTROCAMPISTI - GE'!D101*'Pesi e Budget Iniziale'!$B$15+'CENTROCAMPISTI - GE'!E101*'Pesi e Budget Iniziale'!$B$16+'CENTROCAMPISTI - GE'!F101*'Pesi e Budget Iniziale'!$B$17+'Pesi e Budget Iniziale'!$B$18*'CENTROCAMPISTI - GE'!G101+'CENTROCAMPISTI - GE'!H101*'Pesi e Budget Iniziale'!$B$19+'Pesi e Budget Iniziale'!$B$20*vlookup(B101,SQUADRE!$A$2:$B$21,2,false)+vlookup(B101,'FATTORE CASA'!$A$2:$B$21,2,false)*'Pesi e Budget Iniziale'!$B$21+'Pesi e Budget Iniziale'!$B$22*vlookup(B101,ALLENATORE!$A$2:$B$21,2,false)</f>
        <v>64.77030368</v>
      </c>
      <c r="J101" s="30">
        <f t="shared" si="3"/>
        <v>-23.2266825</v>
      </c>
      <c r="K101" s="30">
        <f t="shared" si="1"/>
        <v>1</v>
      </c>
      <c r="L101" s="28">
        <f>'CENTROCAMPISTI - GE'!D101*'Pesi e Budget Iniziale'!$D$15+'CENTROCAMPISTI - GE'!E101*'Pesi e Budget Iniziale'!$D$16+'CENTROCAMPISTI - GE'!F101*'Pesi e Budget Iniziale'!$D$17+'Pesi e Budget Iniziale'!$D$18*'CENTROCAMPISTI - GE'!G101+'CENTROCAMPISTI - GE'!H101*'Pesi e Budget Iniziale'!$D$19+'Pesi e Budget Iniziale'!$D$20*vlookup(B101,SQUADRE!$A$2:$B$21,2,false)+vlookup(B101,'FATTORE CASA'!$A$2:$B$21,2,false)*'Pesi e Budget Iniziale'!$D$21+'Pesi e Budget Iniziale'!$D$22*vlookup(B101,ALLENATORE!$A$2:$B$21,2,false)</f>
        <v>62.23530368</v>
      </c>
      <c r="M101" s="30">
        <f t="shared" si="4"/>
        <v>-32.30370032</v>
      </c>
      <c r="N101" s="30">
        <f t="shared" si="2"/>
        <v>1</v>
      </c>
      <c r="P101" s="21"/>
    </row>
    <row r="102" ht="12.75" customHeight="1">
      <c r="A102" s="13" t="s">
        <v>428</v>
      </c>
      <c r="B102" s="14" t="s">
        <v>147</v>
      </c>
      <c r="C102" s="56">
        <v>8.0</v>
      </c>
      <c r="D102" s="14">
        <v>8.0</v>
      </c>
      <c r="E102" s="14">
        <v>6.5</v>
      </c>
      <c r="F102" s="14">
        <v>5.5</v>
      </c>
      <c r="G102" s="14">
        <v>6.0</v>
      </c>
      <c r="H102" s="14">
        <v>6.0</v>
      </c>
      <c r="I102" s="28">
        <f>'CENTROCAMPISTI - GE'!D102*'Pesi e Budget Iniziale'!$B$15+'CENTROCAMPISTI - GE'!E102*'Pesi e Budget Iniziale'!$B$16+'CENTROCAMPISTI - GE'!F102*'Pesi e Budget Iniziale'!$B$17+'Pesi e Budget Iniziale'!$B$18*'CENTROCAMPISTI - GE'!G102+'CENTROCAMPISTI - GE'!H102*'Pesi e Budget Iniziale'!$B$19+'Pesi e Budget Iniziale'!$B$20*vlookup(B102,SQUADRE!$A$2:$B$21,2,false)+vlookup(B102,'FATTORE CASA'!$A$2:$B$21,2,false)*'Pesi e Budget Iniziale'!$B$21+'Pesi e Budget Iniziale'!$B$22*vlookup(B102,ALLENATORE!$A$2:$B$21,2,false)</f>
        <v>77.33126289</v>
      </c>
      <c r="J102" s="30">
        <f t="shared" si="3"/>
        <v>5.293168185</v>
      </c>
      <c r="K102" s="30">
        <f t="shared" si="1"/>
        <v>5.293168185</v>
      </c>
      <c r="L102" s="28">
        <f>'CENTROCAMPISTI - GE'!D102*'Pesi e Budget Iniziale'!$D$15+'CENTROCAMPISTI - GE'!E102*'Pesi e Budget Iniziale'!$D$16+'CENTROCAMPISTI - GE'!F102*'Pesi e Budget Iniziale'!$D$17+'Pesi e Budget Iniziale'!$D$18*'CENTROCAMPISTI - GE'!G102+'CENTROCAMPISTI - GE'!H102*'Pesi e Budget Iniziale'!$D$19+'Pesi e Budget Iniziale'!$D$20*vlookup(B102,SQUADRE!$A$2:$B$21,2,false)+vlookup(B102,'FATTORE CASA'!$A$2:$B$21,2,false)*'Pesi e Budget Iniziale'!$D$21+'Pesi e Budget Iniziale'!$D$22*vlookup(B102,ALLENATORE!$A$2:$B$21,2,false)</f>
        <v>74.01626289</v>
      </c>
      <c r="M102" s="30">
        <f t="shared" si="4"/>
        <v>-2.489549916</v>
      </c>
      <c r="N102" s="30">
        <f t="shared" si="2"/>
        <v>1</v>
      </c>
      <c r="P102" s="21"/>
    </row>
    <row r="103" ht="12.75" customHeight="1">
      <c r="A103" s="13" t="s">
        <v>432</v>
      </c>
      <c r="B103" s="14" t="s">
        <v>122</v>
      </c>
      <c r="C103" s="56">
        <v>9.0</v>
      </c>
      <c r="D103" s="14">
        <v>7.0</v>
      </c>
      <c r="E103" s="14">
        <v>5.5</v>
      </c>
      <c r="F103" s="14">
        <v>5.5</v>
      </c>
      <c r="G103" s="14">
        <v>6.0</v>
      </c>
      <c r="H103" s="14">
        <v>5.5</v>
      </c>
      <c r="I103" s="28">
        <f>'CENTROCAMPISTI - GE'!D103*'Pesi e Budget Iniziale'!$B$15+'CENTROCAMPISTI - GE'!E103*'Pesi e Budget Iniziale'!$B$16+'CENTROCAMPISTI - GE'!F103*'Pesi e Budget Iniziale'!$B$17+'Pesi e Budget Iniziale'!$B$18*'CENTROCAMPISTI - GE'!G103+'CENTROCAMPISTI - GE'!H103*'Pesi e Budget Iniziale'!$B$19+'Pesi e Budget Iniziale'!$B$20*vlookup(B103,SQUADRE!$A$2:$B$21,2,false)+vlookup(B103,'FATTORE CASA'!$A$2:$B$21,2,false)*'Pesi e Budget Iniziale'!$B$21+'Pesi e Budget Iniziale'!$B$22*vlookup(B103,ALLENATORE!$A$2:$B$21,2,false)</f>
        <v>75.27043105</v>
      </c>
      <c r="J103" s="30">
        <f t="shared" si="3"/>
        <v>0.6140178558</v>
      </c>
      <c r="K103" s="30">
        <f t="shared" si="1"/>
        <v>1</v>
      </c>
      <c r="L103" s="28">
        <f>'CENTROCAMPISTI - GE'!D103*'Pesi e Budget Iniziale'!$D$15+'CENTROCAMPISTI - GE'!E103*'Pesi e Budget Iniziale'!$D$16+'CENTROCAMPISTI - GE'!F103*'Pesi e Budget Iniziale'!$D$17+'Pesi e Budget Iniziale'!$D$18*'CENTROCAMPISTI - GE'!G103+'CENTROCAMPISTI - GE'!H103*'Pesi e Budget Iniziale'!$D$19+'Pesi e Budget Iniziale'!$D$20*vlookup(B103,SQUADRE!$A$2:$B$21,2,false)+vlookup(B103,'FATTORE CASA'!$A$2:$B$21,2,false)*'Pesi e Budget Iniziale'!$D$21+'Pesi e Budget Iniziale'!$D$22*vlookup(B103,ALLENATORE!$A$2:$B$21,2,false)</f>
        <v>72.41043105</v>
      </c>
      <c r="M103" s="30">
        <f t="shared" si="4"/>
        <v>-6.553439044</v>
      </c>
      <c r="N103" s="30">
        <f t="shared" si="2"/>
        <v>1</v>
      </c>
      <c r="P103" s="21"/>
    </row>
    <row r="104" ht="12.75" customHeight="1">
      <c r="A104" s="13" t="s">
        <v>436</v>
      </c>
      <c r="B104" s="14" t="s">
        <v>111</v>
      </c>
      <c r="C104" s="56">
        <v>9.0</v>
      </c>
      <c r="D104" s="14">
        <v>6.5</v>
      </c>
      <c r="E104" s="14">
        <v>6.0</v>
      </c>
      <c r="F104" s="14">
        <v>5.0</v>
      </c>
      <c r="G104" s="14">
        <v>7.0</v>
      </c>
      <c r="H104" s="14">
        <v>5.0</v>
      </c>
      <c r="I104" s="28">
        <f>'CENTROCAMPISTI - GE'!D104*'Pesi e Budget Iniziale'!$B$15+'CENTROCAMPISTI - GE'!E104*'Pesi e Budget Iniziale'!$B$16+'CENTROCAMPISTI - GE'!F104*'Pesi e Budget Iniziale'!$B$17+'Pesi e Budget Iniziale'!$B$18*'CENTROCAMPISTI - GE'!G104+'CENTROCAMPISTI - GE'!H104*'Pesi e Budget Iniziale'!$B$19+'Pesi e Budget Iniziale'!$B$20*vlookup(B104,SQUADRE!$A$2:$B$21,2,false)+vlookup(B104,'FATTORE CASA'!$A$2:$B$21,2,false)*'Pesi e Budget Iniziale'!$B$21+'Pesi e Budget Iniziale'!$B$22*vlookup(B104,ALLENATORE!$A$2:$B$21,2,false)</f>
        <v>68.86227605</v>
      </c>
      <c r="J104" s="30">
        <f t="shared" si="3"/>
        <v>-13.93579643</v>
      </c>
      <c r="K104" s="30">
        <f t="shared" si="1"/>
        <v>1</v>
      </c>
      <c r="L104" s="28">
        <f>'CENTROCAMPISTI - GE'!D104*'Pesi e Budget Iniziale'!$D$15+'CENTROCAMPISTI - GE'!E104*'Pesi e Budget Iniziale'!$D$16+'CENTROCAMPISTI - GE'!F104*'Pesi e Budget Iniziale'!$D$17+'Pesi e Budget Iniziale'!$D$18*'CENTROCAMPISTI - GE'!G104+'CENTROCAMPISTI - GE'!H104*'Pesi e Budget Iniziale'!$D$19+'Pesi e Budget Iniziale'!$D$20*vlookup(B104,SQUADRE!$A$2:$B$21,2,false)+vlookup(B104,'FATTORE CASA'!$A$2:$B$21,2,false)*'Pesi e Budget Iniziale'!$D$21+'Pesi e Budget Iniziale'!$D$22*vlookup(B104,ALLENATORE!$A$2:$B$21,2,false)</f>
        <v>65.80727605</v>
      </c>
      <c r="M104" s="30">
        <f t="shared" si="4"/>
        <v>-23.26408652</v>
      </c>
      <c r="N104" s="30">
        <f t="shared" si="2"/>
        <v>1</v>
      </c>
      <c r="P104" s="21"/>
    </row>
    <row r="105" ht="12.75" customHeight="1">
      <c r="A105" s="13" t="s">
        <v>440</v>
      </c>
      <c r="B105" s="14" t="s">
        <v>93</v>
      </c>
      <c r="C105" s="56">
        <v>8.0</v>
      </c>
      <c r="D105" s="14">
        <v>5.0</v>
      </c>
      <c r="E105" s="14">
        <v>6.0</v>
      </c>
      <c r="F105" s="14">
        <v>6.0</v>
      </c>
      <c r="G105" s="14">
        <v>8.0</v>
      </c>
      <c r="H105" s="14">
        <v>4.5</v>
      </c>
      <c r="I105" s="28">
        <f>'CENTROCAMPISTI - GE'!D105*'Pesi e Budget Iniziale'!$B$15+'CENTROCAMPISTI - GE'!E105*'Pesi e Budget Iniziale'!$B$16+'CENTROCAMPISTI - GE'!F105*'Pesi e Budget Iniziale'!$B$17+'Pesi e Budget Iniziale'!$B$18*'CENTROCAMPISTI - GE'!G105+'CENTROCAMPISTI - GE'!H105*'Pesi e Budget Iniziale'!$B$19+'Pesi e Budget Iniziale'!$B$20*vlookup(B105,SQUADRE!$A$2:$B$21,2,false)+vlookup(B105,'FATTORE CASA'!$A$2:$B$21,2,false)*'Pesi e Budget Iniziale'!$B$21+'Pesi e Budget Iniziale'!$B$22*vlookup(B105,ALLENATORE!$A$2:$B$21,2,false)</f>
        <v>66.16871711</v>
      </c>
      <c r="J105" s="30">
        <f t="shared" si="3"/>
        <v>-20.05156336</v>
      </c>
      <c r="K105" s="30">
        <f t="shared" si="1"/>
        <v>1</v>
      </c>
      <c r="L105" s="28">
        <f>'CENTROCAMPISTI - GE'!D105*'Pesi e Budget Iniziale'!$D$15+'CENTROCAMPISTI - GE'!E105*'Pesi e Budget Iniziale'!$D$16+'CENTROCAMPISTI - GE'!F105*'Pesi e Budget Iniziale'!$D$17+'Pesi e Budget Iniziale'!$D$18*'CENTROCAMPISTI - GE'!G105+'CENTROCAMPISTI - GE'!H105*'Pesi e Budget Iniziale'!$D$19+'Pesi e Budget Iniziale'!$D$20*vlookup(B105,SQUADRE!$A$2:$B$21,2,false)+vlookup(B105,'FATTORE CASA'!$A$2:$B$21,2,false)*'Pesi e Budget Iniziale'!$D$21+'Pesi e Budget Iniziale'!$D$22*vlookup(B105,ALLENATORE!$A$2:$B$21,2,false)</f>
        <v>63.04871711</v>
      </c>
      <c r="M105" s="30">
        <f t="shared" si="4"/>
        <v>-30.24518966</v>
      </c>
      <c r="N105" s="30">
        <f t="shared" si="2"/>
        <v>1</v>
      </c>
      <c r="P105" s="21"/>
    </row>
    <row r="106" ht="12.75" customHeight="1">
      <c r="A106" s="13" t="s">
        <v>444</v>
      </c>
      <c r="B106" s="14" t="s">
        <v>65</v>
      </c>
      <c r="C106" s="56">
        <v>8.0</v>
      </c>
      <c r="D106" s="14">
        <v>6.0</v>
      </c>
      <c r="E106" s="14">
        <v>5.0</v>
      </c>
      <c r="F106" s="14">
        <v>6.0</v>
      </c>
      <c r="G106" s="14">
        <v>5.0</v>
      </c>
      <c r="H106" s="14">
        <v>5.0</v>
      </c>
      <c r="I106" s="28">
        <f>'CENTROCAMPISTI - GE'!D106*'Pesi e Budget Iniziale'!$B$15+'CENTROCAMPISTI - GE'!E106*'Pesi e Budget Iniziale'!$B$16+'CENTROCAMPISTI - GE'!F106*'Pesi e Budget Iniziale'!$B$17+'Pesi e Budget Iniziale'!$B$18*'CENTROCAMPISTI - GE'!G106+'CENTROCAMPISTI - GE'!H106*'Pesi e Budget Iniziale'!$B$19+'Pesi e Budget Iniziale'!$B$20*vlookup(B106,SQUADRE!$A$2:$B$21,2,false)+vlookup(B106,'FATTORE CASA'!$A$2:$B$21,2,false)*'Pesi e Budget Iniziale'!$B$21+'Pesi e Budget Iniziale'!$B$22*vlookup(B106,ALLENATORE!$A$2:$B$21,2,false)</f>
        <v>67.70844737</v>
      </c>
      <c r="J106" s="30">
        <f t="shared" si="3"/>
        <v>-16.55558217</v>
      </c>
      <c r="K106" s="30">
        <f t="shared" si="1"/>
        <v>1</v>
      </c>
      <c r="L106" s="28">
        <f>'CENTROCAMPISTI - GE'!D106*'Pesi e Budget Iniziale'!$D$15+'CENTROCAMPISTI - GE'!E106*'Pesi e Budget Iniziale'!$D$16+'CENTROCAMPISTI - GE'!F106*'Pesi e Budget Iniziale'!$D$17+'Pesi e Budget Iniziale'!$D$18*'CENTROCAMPISTI - GE'!G106+'CENTROCAMPISTI - GE'!H106*'Pesi e Budget Iniziale'!$D$19+'Pesi e Budget Iniziale'!$D$20*vlookup(B106,SQUADRE!$A$2:$B$21,2,false)+vlookup(B106,'FATTORE CASA'!$A$2:$B$21,2,false)*'Pesi e Budget Iniziale'!$D$21+'Pesi e Budget Iniziale'!$D$22*vlookup(B106,ALLENATORE!$A$2:$B$21,2,false)</f>
        <v>65.04344737</v>
      </c>
      <c r="M106" s="30">
        <f t="shared" si="4"/>
        <v>-25.19711276</v>
      </c>
      <c r="N106" s="30">
        <f t="shared" si="2"/>
        <v>1</v>
      </c>
      <c r="P106" s="21"/>
    </row>
    <row r="107" ht="12.75" customHeight="1">
      <c r="A107" s="13" t="s">
        <v>448</v>
      </c>
      <c r="B107" s="14" t="s">
        <v>108</v>
      </c>
      <c r="C107" s="56">
        <v>8.0</v>
      </c>
      <c r="D107" s="14">
        <v>5.5</v>
      </c>
      <c r="E107" s="14">
        <v>5.5</v>
      </c>
      <c r="F107" s="14">
        <v>6.0</v>
      </c>
      <c r="G107" s="14">
        <v>5.0</v>
      </c>
      <c r="H107" s="14">
        <v>5.0</v>
      </c>
      <c r="I107" s="28">
        <f>'CENTROCAMPISTI - GE'!D107*'Pesi e Budget Iniziale'!$B$15+'CENTROCAMPISTI - GE'!E107*'Pesi e Budget Iniziale'!$B$16+'CENTROCAMPISTI - GE'!F107*'Pesi e Budget Iniziale'!$B$17+'Pesi e Budget Iniziale'!$B$18*'CENTROCAMPISTI - GE'!G107+'CENTROCAMPISTI - GE'!H107*'Pesi e Budget Iniziale'!$B$19+'Pesi e Budget Iniziale'!$B$20*vlookup(B107,SQUADRE!$A$2:$B$21,2,false)+vlookup(B107,'FATTORE CASA'!$A$2:$B$21,2,false)*'Pesi e Budget Iniziale'!$B$21+'Pesi e Budget Iniziale'!$B$22*vlookup(B107,ALLENATORE!$A$2:$B$21,2,false)</f>
        <v>70.18824868</v>
      </c>
      <c r="J107" s="30">
        <f t="shared" si="3"/>
        <v>-10.92515522</v>
      </c>
      <c r="K107" s="30">
        <f t="shared" si="1"/>
        <v>1</v>
      </c>
      <c r="L107" s="28">
        <f>'CENTROCAMPISTI - GE'!D107*'Pesi e Budget Iniziale'!$D$15+'CENTROCAMPISTI - GE'!E107*'Pesi e Budget Iniziale'!$D$16+'CENTROCAMPISTI - GE'!F107*'Pesi e Budget Iniziale'!$D$17+'Pesi e Budget Iniziale'!$D$18*'CENTROCAMPISTI - GE'!G107+'CENTROCAMPISTI - GE'!H107*'Pesi e Budget Iniziale'!$D$19+'Pesi e Budget Iniziale'!$D$20*vlookup(B107,SQUADRE!$A$2:$B$21,2,false)+vlookup(B107,'FATTORE CASA'!$A$2:$B$21,2,false)*'Pesi e Budget Iniziale'!$D$21+'Pesi e Budget Iniziale'!$D$22*vlookup(B107,ALLENATORE!$A$2:$B$21,2,false)</f>
        <v>67.29574868</v>
      </c>
      <c r="M107" s="30">
        <f t="shared" si="4"/>
        <v>-19.49719911</v>
      </c>
      <c r="N107" s="30">
        <f t="shared" si="2"/>
        <v>1</v>
      </c>
      <c r="P107" s="21"/>
    </row>
    <row r="108" ht="12.75" customHeight="1">
      <c r="A108" s="13" t="s">
        <v>452</v>
      </c>
      <c r="B108" s="14" t="s">
        <v>111</v>
      </c>
      <c r="C108" s="56">
        <v>8.0</v>
      </c>
      <c r="D108" s="14">
        <v>7.0</v>
      </c>
      <c r="E108" s="14">
        <v>6.0</v>
      </c>
      <c r="F108" s="14">
        <v>6.0</v>
      </c>
      <c r="G108" s="14">
        <v>4.0</v>
      </c>
      <c r="H108" s="14">
        <v>6.0</v>
      </c>
      <c r="I108" s="28">
        <f>'CENTROCAMPISTI - GE'!D108*'Pesi e Budget Iniziale'!$B$15+'CENTROCAMPISTI - GE'!E108*'Pesi e Budget Iniziale'!$B$16+'CENTROCAMPISTI - GE'!F108*'Pesi e Budget Iniziale'!$B$17+'Pesi e Budget Iniziale'!$B$18*'CENTROCAMPISTI - GE'!G108+'CENTROCAMPISTI - GE'!H108*'Pesi e Budget Iniziale'!$B$19+'Pesi e Budget Iniziale'!$B$20*vlookup(B108,SQUADRE!$A$2:$B$21,2,false)+vlookup(B108,'FATTORE CASA'!$A$2:$B$21,2,false)*'Pesi e Budget Iniziale'!$B$21+'Pesi e Budget Iniziale'!$B$22*vlookup(B108,ALLENATORE!$A$2:$B$21,2,false)</f>
        <v>68.11757105</v>
      </c>
      <c r="J108" s="30">
        <f t="shared" si="3"/>
        <v>-15.62666056</v>
      </c>
      <c r="K108" s="30">
        <f t="shared" si="1"/>
        <v>1</v>
      </c>
      <c r="L108" s="28">
        <f>'CENTROCAMPISTI - GE'!D108*'Pesi e Budget Iniziale'!$D$15+'CENTROCAMPISTI - GE'!E108*'Pesi e Budget Iniziale'!$D$16+'CENTROCAMPISTI - GE'!F108*'Pesi e Budget Iniziale'!$D$17+'Pesi e Budget Iniziale'!$D$18*'CENTROCAMPISTI - GE'!G108+'CENTROCAMPISTI - GE'!H108*'Pesi e Budget Iniziale'!$D$19+'Pesi e Budget Iniziale'!$D$20*vlookup(B108,SQUADRE!$A$2:$B$21,2,false)+vlookup(B108,'FATTORE CASA'!$A$2:$B$21,2,false)*'Pesi e Budget Iniziale'!$D$21+'Pesi e Budget Iniziale'!$D$22*vlookup(B108,ALLENATORE!$A$2:$B$21,2,false)</f>
        <v>64.99757105</v>
      </c>
      <c r="M108" s="30">
        <f t="shared" si="4"/>
        <v>-25.31321225</v>
      </c>
      <c r="N108" s="30">
        <f t="shared" si="2"/>
        <v>1</v>
      </c>
      <c r="P108" s="21"/>
    </row>
    <row r="109" ht="12.75" customHeight="1">
      <c r="A109" s="13" t="s">
        <v>456</v>
      </c>
      <c r="B109" s="14" t="s">
        <v>99</v>
      </c>
      <c r="C109" s="56">
        <v>8.0</v>
      </c>
      <c r="D109" s="14">
        <v>6.0</v>
      </c>
      <c r="E109" s="14">
        <v>6.0</v>
      </c>
      <c r="F109" s="14">
        <v>6.0</v>
      </c>
      <c r="G109" s="14">
        <v>5.0</v>
      </c>
      <c r="H109" s="14">
        <v>6.0</v>
      </c>
      <c r="I109" s="28">
        <f>'CENTROCAMPISTI - GE'!D109*'Pesi e Budget Iniziale'!$B$15+'CENTROCAMPISTI - GE'!E109*'Pesi e Budget Iniziale'!$B$16+'CENTROCAMPISTI - GE'!F109*'Pesi e Budget Iniziale'!$B$17+'Pesi e Budget Iniziale'!$B$18*'CENTROCAMPISTI - GE'!G109+'CENTROCAMPISTI - GE'!H109*'Pesi e Budget Iniziale'!$B$19+'Pesi e Budget Iniziale'!$B$20*vlookup(B109,SQUADRE!$A$2:$B$21,2,false)+vlookup(B109,'FATTORE CASA'!$A$2:$B$21,2,false)*'Pesi e Budget Iniziale'!$B$21+'Pesi e Budget Iniziale'!$B$22*vlookup(B109,ALLENATORE!$A$2:$B$21,2,false)</f>
        <v>67.72785842</v>
      </c>
      <c r="J109" s="30">
        <f t="shared" si="3"/>
        <v>-16.51150908</v>
      </c>
      <c r="K109" s="30">
        <f t="shared" si="1"/>
        <v>1</v>
      </c>
      <c r="L109" s="28">
        <f>'CENTROCAMPISTI - GE'!D109*'Pesi e Budget Iniziale'!$D$15+'CENTROCAMPISTI - GE'!E109*'Pesi e Budget Iniziale'!$D$16+'CENTROCAMPISTI - GE'!F109*'Pesi e Budget Iniziale'!$D$17+'Pesi e Budget Iniziale'!$D$18*'CENTROCAMPISTI - GE'!G109+'CENTROCAMPISTI - GE'!H109*'Pesi e Budget Iniziale'!$D$19+'Pesi e Budget Iniziale'!$D$20*vlookup(B109,SQUADRE!$A$2:$B$21,2,false)+vlookup(B109,'FATTORE CASA'!$A$2:$B$21,2,false)*'Pesi e Budget Iniziale'!$D$21+'Pesi e Budget Iniziale'!$D$22*vlookup(B109,ALLENATORE!$A$2:$B$21,2,false)</f>
        <v>64.60785842</v>
      </c>
      <c r="M109" s="30">
        <f t="shared" si="4"/>
        <v>-26.29946055</v>
      </c>
      <c r="N109" s="30">
        <f t="shared" si="2"/>
        <v>1</v>
      </c>
      <c r="P109" s="21"/>
    </row>
    <row r="110" ht="12.75" customHeight="1">
      <c r="A110" s="13" t="s">
        <v>460</v>
      </c>
      <c r="B110" s="14" t="s">
        <v>96</v>
      </c>
      <c r="C110" s="56">
        <v>8.0</v>
      </c>
      <c r="D110" s="14">
        <v>6.0</v>
      </c>
      <c r="E110" s="14">
        <v>6.0</v>
      </c>
      <c r="F110" s="14">
        <v>5.5</v>
      </c>
      <c r="G110" s="14">
        <v>5.5</v>
      </c>
      <c r="H110" s="14">
        <v>6.0</v>
      </c>
      <c r="I110" s="28">
        <f>'CENTROCAMPISTI - GE'!D110*'Pesi e Budget Iniziale'!$B$15+'CENTROCAMPISTI - GE'!E110*'Pesi e Budget Iniziale'!$B$16+'CENTROCAMPISTI - GE'!F110*'Pesi e Budget Iniziale'!$B$17+'Pesi e Budget Iniziale'!$B$18*'CENTROCAMPISTI - GE'!G110+'CENTROCAMPISTI - GE'!H110*'Pesi e Budget Iniziale'!$B$19+'Pesi e Budget Iniziale'!$B$20*vlookup(B110,SQUADRE!$A$2:$B$21,2,false)+vlookup(B110,'FATTORE CASA'!$A$2:$B$21,2,false)*'Pesi e Budget Iniziale'!$B$21+'Pesi e Budget Iniziale'!$B$22*vlookup(B110,ALLENATORE!$A$2:$B$21,2,false)</f>
        <v>64.74703368</v>
      </c>
      <c r="J110" s="30">
        <f t="shared" si="3"/>
        <v>-23.27951739</v>
      </c>
      <c r="K110" s="30">
        <f t="shared" si="1"/>
        <v>1</v>
      </c>
      <c r="L110" s="28">
        <f>'CENTROCAMPISTI - GE'!D110*'Pesi e Budget Iniziale'!$D$15+'CENTROCAMPISTI - GE'!E110*'Pesi e Budget Iniziale'!$D$16+'CENTROCAMPISTI - GE'!F110*'Pesi e Budget Iniziale'!$D$17+'Pesi e Budget Iniziale'!$D$18*'CENTROCAMPISTI - GE'!G110+'CENTROCAMPISTI - GE'!H110*'Pesi e Budget Iniziale'!$D$19+'Pesi e Budget Iniziale'!$D$20*vlookup(B110,SQUADRE!$A$2:$B$21,2,false)+vlookup(B110,'FATTORE CASA'!$A$2:$B$21,2,false)*'Pesi e Budget Iniziale'!$D$21+'Pesi e Budget Iniziale'!$D$22*vlookup(B110,ALLENATORE!$A$2:$B$21,2,false)</f>
        <v>61.65953368</v>
      </c>
      <c r="M110" s="30">
        <f t="shared" si="4"/>
        <v>-33.76080522</v>
      </c>
      <c r="N110" s="30">
        <f t="shared" si="2"/>
        <v>1</v>
      </c>
      <c r="P110" s="21"/>
    </row>
    <row r="111" ht="12.75" customHeight="1">
      <c r="A111" s="13" t="s">
        <v>463</v>
      </c>
      <c r="B111" s="14" t="s">
        <v>125</v>
      </c>
      <c r="C111" s="56">
        <v>9.0</v>
      </c>
      <c r="D111" s="14">
        <v>7.0</v>
      </c>
      <c r="E111" s="14">
        <v>6.0</v>
      </c>
      <c r="F111" s="14">
        <v>6.0</v>
      </c>
      <c r="G111" s="14">
        <v>6.0</v>
      </c>
      <c r="H111" s="14">
        <v>6.0</v>
      </c>
      <c r="I111" s="28">
        <f>'CENTROCAMPISTI - GE'!D111*'Pesi e Budget Iniziale'!$B$15+'CENTROCAMPISTI - GE'!E111*'Pesi e Budget Iniziale'!$B$16+'CENTROCAMPISTI - GE'!F111*'Pesi e Budget Iniziale'!$B$17+'Pesi e Budget Iniziale'!$B$18*'CENTROCAMPISTI - GE'!G111+'CENTROCAMPISTI - GE'!H111*'Pesi e Budget Iniziale'!$B$19+'Pesi e Budget Iniziale'!$B$20*vlookup(B111,SQUADRE!$A$2:$B$21,2,false)+vlookup(B111,'FATTORE CASA'!$A$2:$B$21,2,false)*'Pesi e Budget Iniziale'!$B$21+'Pesi e Budget Iniziale'!$B$22*vlookup(B111,ALLENATORE!$A$2:$B$21,2,false)</f>
        <v>71.51573</v>
      </c>
      <c r="J111" s="30">
        <f t="shared" si="3"/>
        <v>-7.911088515</v>
      </c>
      <c r="K111" s="30">
        <f t="shared" si="1"/>
        <v>1</v>
      </c>
      <c r="L111" s="28">
        <f>'CENTROCAMPISTI - GE'!D111*'Pesi e Budget Iniziale'!$D$15+'CENTROCAMPISTI - GE'!E111*'Pesi e Budget Iniziale'!$D$16+'CENTROCAMPISTI - GE'!F111*'Pesi e Budget Iniziale'!$D$17+'Pesi e Budget Iniziale'!$D$18*'CENTROCAMPISTI - GE'!G111+'CENTROCAMPISTI - GE'!H111*'Pesi e Budget Iniziale'!$D$19+'Pesi e Budget Iniziale'!$D$20*vlookup(B111,SQUADRE!$A$2:$B$21,2,false)+vlookup(B111,'FATTORE CASA'!$A$2:$B$21,2,false)*'Pesi e Budget Iniziale'!$D$21+'Pesi e Budget Iniziale'!$D$22*vlookup(B111,ALLENATORE!$A$2:$B$21,2,false)</f>
        <v>68.39573</v>
      </c>
      <c r="M111" s="30">
        <f t="shared" si="4"/>
        <v>-16.71346921</v>
      </c>
      <c r="N111" s="30">
        <f t="shared" si="2"/>
        <v>1</v>
      </c>
      <c r="P111" s="21"/>
    </row>
    <row r="112" ht="12.75" customHeight="1">
      <c r="A112" s="13" t="s">
        <v>467</v>
      </c>
      <c r="B112" s="14" t="s">
        <v>103</v>
      </c>
      <c r="C112" s="56">
        <v>9.0</v>
      </c>
      <c r="D112" s="14">
        <v>6.0</v>
      </c>
      <c r="E112" s="14">
        <v>6.0</v>
      </c>
      <c r="F112" s="14">
        <v>5.0</v>
      </c>
      <c r="G112" s="14">
        <v>5.0</v>
      </c>
      <c r="H112" s="14">
        <v>4.5</v>
      </c>
      <c r="I112" s="28">
        <f>'CENTROCAMPISTI - GE'!D112*'Pesi e Budget Iniziale'!$B$15+'CENTROCAMPISTI - GE'!E112*'Pesi e Budget Iniziale'!$B$16+'CENTROCAMPISTI - GE'!F112*'Pesi e Budget Iniziale'!$B$17+'Pesi e Budget Iniziale'!$B$18*'CENTROCAMPISTI - GE'!G112+'CENTROCAMPISTI - GE'!H112*'Pesi e Budget Iniziale'!$B$19+'Pesi e Budget Iniziale'!$B$20*vlookup(B112,SQUADRE!$A$2:$B$21,2,false)+vlookup(B112,'FATTORE CASA'!$A$2:$B$21,2,false)*'Pesi e Budget Iniziale'!$B$21+'Pesi e Budget Iniziale'!$B$22*vlookup(B112,ALLENATORE!$A$2:$B$21,2,false)</f>
        <v>69.13729447</v>
      </c>
      <c r="J112" s="30">
        <f t="shared" si="3"/>
        <v>-13.31136288</v>
      </c>
      <c r="K112" s="30">
        <f t="shared" si="1"/>
        <v>1</v>
      </c>
      <c r="L112" s="28">
        <f>'CENTROCAMPISTI - GE'!D112*'Pesi e Budget Iniziale'!$D$15+'CENTROCAMPISTI - GE'!E112*'Pesi e Budget Iniziale'!$D$16+'CENTROCAMPISTI - GE'!F112*'Pesi e Budget Iniziale'!$D$17+'Pesi e Budget Iniziale'!$D$18*'CENTROCAMPISTI - GE'!G112+'CENTROCAMPISTI - GE'!H112*'Pesi e Budget Iniziale'!$D$19+'Pesi e Budget Iniziale'!$D$20*vlookup(B112,SQUADRE!$A$2:$B$21,2,false)+vlookup(B112,'FATTORE CASA'!$A$2:$B$21,2,false)*'Pesi e Budget Iniziale'!$D$21+'Pesi e Budget Iniziale'!$D$22*vlookup(B112,ALLENATORE!$A$2:$B$21,2,false)</f>
        <v>66.08229447</v>
      </c>
      <c r="M112" s="30">
        <f t="shared" si="4"/>
        <v>-22.56809561</v>
      </c>
      <c r="N112" s="30">
        <f t="shared" si="2"/>
        <v>1</v>
      </c>
      <c r="P112" s="21"/>
    </row>
    <row r="113" ht="12.75" customHeight="1">
      <c r="A113" s="13" t="s">
        <v>470</v>
      </c>
      <c r="B113" s="14" t="s">
        <v>87</v>
      </c>
      <c r="C113" s="56">
        <v>8.0</v>
      </c>
      <c r="D113" s="14">
        <v>4.0</v>
      </c>
      <c r="E113" s="14">
        <v>7.0</v>
      </c>
      <c r="F113" s="14">
        <v>6.0</v>
      </c>
      <c r="G113" s="14">
        <v>5.0</v>
      </c>
      <c r="H113" s="14">
        <v>4.5</v>
      </c>
      <c r="I113" s="28">
        <f>'CENTROCAMPISTI - GE'!D113*'Pesi e Budget Iniziale'!$B$15+'CENTROCAMPISTI - GE'!E113*'Pesi e Budget Iniziale'!$B$16+'CENTROCAMPISTI - GE'!F113*'Pesi e Budget Iniziale'!$B$17+'Pesi e Budget Iniziale'!$B$18*'CENTROCAMPISTI - GE'!G113+'CENTROCAMPISTI - GE'!H113*'Pesi e Budget Iniziale'!$B$19+'Pesi e Budget Iniziale'!$B$20*vlookup(B113,SQUADRE!$A$2:$B$21,2,false)+vlookup(B113,'FATTORE CASA'!$A$2:$B$21,2,false)*'Pesi e Budget Iniziale'!$B$21+'Pesi e Budget Iniziale'!$B$22*vlookup(B113,ALLENATORE!$A$2:$B$21,2,false)</f>
        <v>67.52799711</v>
      </c>
      <c r="J113" s="30">
        <f t="shared" si="3"/>
        <v>-16.96529726</v>
      </c>
      <c r="K113" s="30">
        <f t="shared" si="1"/>
        <v>1</v>
      </c>
      <c r="L113" s="28">
        <f>'CENTROCAMPISTI - GE'!D113*'Pesi e Budget Iniziale'!$D$15+'CENTROCAMPISTI - GE'!E113*'Pesi e Budget Iniziale'!$D$16+'CENTROCAMPISTI - GE'!F113*'Pesi e Budget Iniziale'!$D$17+'Pesi e Budget Iniziale'!$D$18*'CENTROCAMPISTI - GE'!G113+'CENTROCAMPISTI - GE'!H113*'Pesi e Budget Iniziale'!$D$19+'Pesi e Budget Iniziale'!$D$20*vlookup(B113,SQUADRE!$A$2:$B$21,2,false)+vlookup(B113,'FATTORE CASA'!$A$2:$B$21,2,false)*'Pesi e Budget Iniziale'!$D$21+'Pesi e Budget Iniziale'!$D$22*vlookup(B113,ALLENATORE!$A$2:$B$21,2,false)</f>
        <v>63.95299711</v>
      </c>
      <c r="M113" s="30">
        <f t="shared" si="4"/>
        <v>-27.95672236</v>
      </c>
      <c r="N113" s="30">
        <f t="shared" si="2"/>
        <v>1</v>
      </c>
      <c r="P113" s="21"/>
    </row>
    <row r="114" ht="12.75" customHeight="1">
      <c r="A114" s="13" t="s">
        <v>474</v>
      </c>
      <c r="B114" s="14" t="s">
        <v>87</v>
      </c>
      <c r="C114" s="56">
        <v>8.0</v>
      </c>
      <c r="D114" s="14">
        <v>5.0</v>
      </c>
      <c r="E114" s="14">
        <v>6.0</v>
      </c>
      <c r="F114" s="14">
        <v>4.0</v>
      </c>
      <c r="G114" s="14">
        <v>6.0</v>
      </c>
      <c r="H114" s="14">
        <v>5.5</v>
      </c>
      <c r="I114" s="28">
        <f>'CENTROCAMPISTI - GE'!D114*'Pesi e Budget Iniziale'!$B$15+'CENTROCAMPISTI - GE'!E114*'Pesi e Budget Iniziale'!$B$16+'CENTROCAMPISTI - GE'!F114*'Pesi e Budget Iniziale'!$B$17+'Pesi e Budget Iniziale'!$B$18*'CENTROCAMPISTI - GE'!G114+'CENTROCAMPISTI - GE'!H114*'Pesi e Budget Iniziale'!$B$19+'Pesi e Budget Iniziale'!$B$20*vlookup(B114,SQUADRE!$A$2:$B$21,2,false)+vlookup(B114,'FATTORE CASA'!$A$2:$B$21,2,false)*'Pesi e Budget Iniziale'!$B$21+'Pesi e Budget Iniziale'!$B$22*vlookup(B114,ALLENATORE!$A$2:$B$21,2,false)</f>
        <v>66.62332711</v>
      </c>
      <c r="J114" s="30">
        <f t="shared" si="3"/>
        <v>-19.01936438</v>
      </c>
      <c r="K114" s="30">
        <f t="shared" si="1"/>
        <v>1</v>
      </c>
      <c r="L114" s="28">
        <f>'CENTROCAMPISTI - GE'!D114*'Pesi e Budget Iniziale'!$D$15+'CENTROCAMPISTI - GE'!E114*'Pesi e Budget Iniziale'!$D$16+'CENTROCAMPISTI - GE'!F114*'Pesi e Budget Iniziale'!$D$17+'Pesi e Budget Iniziale'!$D$18*'CENTROCAMPISTI - GE'!G114+'CENTROCAMPISTI - GE'!H114*'Pesi e Budget Iniziale'!$D$19+'Pesi e Budget Iniziale'!$D$20*vlookup(B114,SQUADRE!$A$2:$B$21,2,false)+vlookup(B114,'FATTORE CASA'!$A$2:$B$21,2,false)*'Pesi e Budget Iniziale'!$D$21+'Pesi e Budget Iniziale'!$D$22*vlookup(B114,ALLENATORE!$A$2:$B$21,2,false)</f>
        <v>63.63332711</v>
      </c>
      <c r="M114" s="30">
        <f t="shared" si="4"/>
        <v>-28.76571332</v>
      </c>
      <c r="N114" s="30">
        <f t="shared" si="2"/>
        <v>1</v>
      </c>
      <c r="P114" s="21"/>
    </row>
    <row r="115" ht="12.75" customHeight="1">
      <c r="A115" s="13" t="s">
        <v>478</v>
      </c>
      <c r="B115" s="14" t="s">
        <v>103</v>
      </c>
      <c r="C115" s="56">
        <v>7.0</v>
      </c>
      <c r="D115" s="14">
        <v>5.0</v>
      </c>
      <c r="E115" s="14">
        <v>6.0</v>
      </c>
      <c r="F115" s="14">
        <v>5.0</v>
      </c>
      <c r="G115" s="14">
        <v>6.5</v>
      </c>
      <c r="H115" s="14">
        <v>4.0</v>
      </c>
      <c r="I115" s="28">
        <f>'CENTROCAMPISTI - GE'!D115*'Pesi e Budget Iniziale'!$B$15+'CENTROCAMPISTI - GE'!E115*'Pesi e Budget Iniziale'!$B$16+'CENTROCAMPISTI - GE'!F115*'Pesi e Budget Iniziale'!$B$17+'Pesi e Budget Iniziale'!$B$18*'CENTROCAMPISTI - GE'!G115+'CENTROCAMPISTI - GE'!H115*'Pesi e Budget Iniziale'!$B$19+'Pesi e Budget Iniziale'!$B$20*vlookup(B115,SQUADRE!$A$2:$B$21,2,false)+vlookup(B115,'FATTORE CASA'!$A$2:$B$21,2,false)*'Pesi e Budget Iniziale'!$B$21+'Pesi e Budget Iniziale'!$B$22*vlookup(B115,ALLENATORE!$A$2:$B$21,2,false)</f>
        <v>69.29433447</v>
      </c>
      <c r="J115" s="30">
        <f t="shared" si="3"/>
        <v>-12.95480115</v>
      </c>
      <c r="K115" s="30">
        <f t="shared" si="1"/>
        <v>1</v>
      </c>
      <c r="L115" s="28">
        <f>'CENTROCAMPISTI - GE'!D115*'Pesi e Budget Iniziale'!$D$15+'CENTROCAMPISTI - GE'!E115*'Pesi e Budget Iniziale'!$D$16+'CENTROCAMPISTI - GE'!F115*'Pesi e Budget Iniziale'!$D$17+'Pesi e Budget Iniziale'!$D$18*'CENTROCAMPISTI - GE'!G115+'CENTROCAMPISTI - GE'!H115*'Pesi e Budget Iniziale'!$D$19+'Pesi e Budget Iniziale'!$D$20*vlookup(B115,SQUADRE!$A$2:$B$21,2,false)+vlookup(B115,'FATTORE CASA'!$A$2:$B$21,2,false)*'Pesi e Budget Iniziale'!$D$21+'Pesi e Budget Iniziale'!$D$22*vlookup(B115,ALLENATORE!$A$2:$B$21,2,false)</f>
        <v>66.23933447</v>
      </c>
      <c r="M115" s="30">
        <f t="shared" si="4"/>
        <v>-22.17067345</v>
      </c>
      <c r="N115" s="30">
        <f t="shared" si="2"/>
        <v>1</v>
      </c>
      <c r="P115" s="21"/>
    </row>
    <row r="116" ht="12.75" customHeight="1">
      <c r="A116" s="13" t="s">
        <v>482</v>
      </c>
      <c r="B116" s="14" t="s">
        <v>122</v>
      </c>
      <c r="C116" s="56">
        <v>7.0</v>
      </c>
      <c r="D116" s="14">
        <v>6.5</v>
      </c>
      <c r="E116" s="14">
        <v>5.5</v>
      </c>
      <c r="F116" s="14">
        <v>5.0</v>
      </c>
      <c r="G116" s="14">
        <v>6.0</v>
      </c>
      <c r="H116" s="14">
        <v>5.5</v>
      </c>
      <c r="I116" s="28">
        <f>'CENTROCAMPISTI - GE'!D116*'Pesi e Budget Iniziale'!$B$15+'CENTROCAMPISTI - GE'!E116*'Pesi e Budget Iniziale'!$B$16+'CENTROCAMPISTI - GE'!F116*'Pesi e Budget Iniziale'!$B$17+'Pesi e Budget Iniziale'!$B$18*'CENTROCAMPISTI - GE'!G116+'CENTROCAMPISTI - GE'!H116*'Pesi e Budget Iniziale'!$B$19+'Pesi e Budget Iniziale'!$B$20*vlookup(B116,SQUADRE!$A$2:$B$21,2,false)+vlookup(B116,'FATTORE CASA'!$A$2:$B$21,2,false)*'Pesi e Budget Iniziale'!$B$21+'Pesi e Budget Iniziale'!$B$22*vlookup(B116,ALLENATORE!$A$2:$B$21,2,false)</f>
        <v>73.51543105</v>
      </c>
      <c r="J116" s="30">
        <f t="shared" si="3"/>
        <v>-3.370736582</v>
      </c>
      <c r="K116" s="30">
        <f t="shared" si="1"/>
        <v>1</v>
      </c>
      <c r="L116" s="28">
        <f>'CENTROCAMPISTI - GE'!D116*'Pesi e Budget Iniziale'!$D$15+'CENTROCAMPISTI - GE'!E116*'Pesi e Budget Iniziale'!$D$16+'CENTROCAMPISTI - GE'!F116*'Pesi e Budget Iniziale'!$D$17+'Pesi e Budget Iniziale'!$D$18*'CENTROCAMPISTI - GE'!G116+'CENTROCAMPISTI - GE'!H116*'Pesi e Budget Iniziale'!$D$19+'Pesi e Budget Iniziale'!$D$20*vlookup(B116,SQUADRE!$A$2:$B$21,2,false)+vlookup(B116,'FATTORE CASA'!$A$2:$B$21,2,false)*'Pesi e Budget Iniziale'!$D$21+'Pesi e Budget Iniziale'!$D$22*vlookup(B116,ALLENATORE!$A$2:$B$21,2,false)</f>
        <v>70.68793105</v>
      </c>
      <c r="M116" s="30">
        <f t="shared" si="4"/>
        <v>-10.91258104</v>
      </c>
      <c r="N116" s="30">
        <f t="shared" si="2"/>
        <v>1</v>
      </c>
      <c r="P116" s="21"/>
    </row>
    <row r="117" ht="12.75" customHeight="1">
      <c r="A117" s="13" t="s">
        <v>486</v>
      </c>
      <c r="B117" s="14" t="s">
        <v>90</v>
      </c>
      <c r="C117" s="56">
        <v>7.0</v>
      </c>
      <c r="D117" s="14">
        <v>3.0</v>
      </c>
      <c r="E117" s="14">
        <v>6.0</v>
      </c>
      <c r="F117" s="14">
        <v>5.5</v>
      </c>
      <c r="G117" s="14">
        <v>6.0</v>
      </c>
      <c r="H117" s="14">
        <v>4.0</v>
      </c>
      <c r="I117" s="28">
        <f>'CENTROCAMPISTI - GE'!D117*'Pesi e Budget Iniziale'!$B$15+'CENTROCAMPISTI - GE'!E117*'Pesi e Budget Iniziale'!$B$16+'CENTROCAMPISTI - GE'!F117*'Pesi e Budget Iniziale'!$B$17+'Pesi e Budget Iniziale'!$B$18*'CENTROCAMPISTI - GE'!G117+'CENTROCAMPISTI - GE'!H117*'Pesi e Budget Iniziale'!$B$19+'Pesi e Budget Iniziale'!$B$20*vlookup(B117,SQUADRE!$A$2:$B$21,2,false)+vlookup(B117,'FATTORE CASA'!$A$2:$B$21,2,false)*'Pesi e Budget Iniziale'!$B$21+'Pesi e Budget Iniziale'!$B$22*vlookup(B117,ALLENATORE!$A$2:$B$21,2,false)</f>
        <v>68.31275921</v>
      </c>
      <c r="J117" s="30">
        <f t="shared" si="3"/>
        <v>-15.18348285</v>
      </c>
      <c r="K117" s="30">
        <f t="shared" si="1"/>
        <v>1</v>
      </c>
      <c r="L117" s="28">
        <f>'CENTROCAMPISTI - GE'!D117*'Pesi e Budget Iniziale'!$D$15+'CENTROCAMPISTI - GE'!E117*'Pesi e Budget Iniziale'!$D$16+'CENTROCAMPISTI - GE'!F117*'Pesi e Budget Iniziale'!$D$17+'Pesi e Budget Iniziale'!$D$18*'CENTROCAMPISTI - GE'!G117+'CENTROCAMPISTI - GE'!H117*'Pesi e Budget Iniziale'!$D$19+'Pesi e Budget Iniziale'!$D$20*vlookup(B117,SQUADRE!$A$2:$B$21,2,false)+vlookup(B117,'FATTORE CASA'!$A$2:$B$21,2,false)*'Pesi e Budget Iniziale'!$D$21+'Pesi e Budget Iniziale'!$D$22*vlookup(B117,ALLENATORE!$A$2:$B$21,2,false)</f>
        <v>65.22525921</v>
      </c>
      <c r="M117" s="30">
        <f t="shared" si="4"/>
        <v>-24.73700034</v>
      </c>
      <c r="N117" s="30">
        <f t="shared" si="2"/>
        <v>1</v>
      </c>
      <c r="P117" s="21"/>
    </row>
    <row r="118" ht="12.75" customHeight="1">
      <c r="A118" s="13" t="s">
        <v>490</v>
      </c>
      <c r="B118" s="14" t="s">
        <v>77</v>
      </c>
      <c r="C118" s="56">
        <v>7.0</v>
      </c>
      <c r="D118" s="14">
        <v>4.0</v>
      </c>
      <c r="E118" s="14">
        <v>6.0</v>
      </c>
      <c r="F118" s="14">
        <v>5.0</v>
      </c>
      <c r="G118" s="14">
        <v>5.5</v>
      </c>
      <c r="H118" s="14">
        <v>4.0</v>
      </c>
      <c r="I118" s="28">
        <f>'CENTROCAMPISTI - GE'!D118*'Pesi e Budget Iniziale'!$B$15+'CENTROCAMPISTI - GE'!E118*'Pesi e Budget Iniziale'!$B$16+'CENTROCAMPISTI - GE'!F118*'Pesi e Budget Iniziale'!$B$17+'Pesi e Budget Iniziale'!$B$18*'CENTROCAMPISTI - GE'!G118+'CENTROCAMPISTI - GE'!H118*'Pesi e Budget Iniziale'!$B$19+'Pesi e Budget Iniziale'!$B$20*vlookup(B118,SQUADRE!$A$2:$B$21,2,false)+vlookup(B118,'FATTORE CASA'!$A$2:$B$21,2,false)*'Pesi e Budget Iniziale'!$B$21+'Pesi e Budget Iniziale'!$B$22*vlookup(B118,ALLENATORE!$A$2:$B$21,2,false)</f>
        <v>70.06446816</v>
      </c>
      <c r="J118" s="30">
        <f t="shared" si="3"/>
        <v>-11.2062008</v>
      </c>
      <c r="K118" s="30">
        <f t="shared" si="1"/>
        <v>1</v>
      </c>
      <c r="L118" s="28">
        <f>'CENTROCAMPISTI - GE'!D118*'Pesi e Budget Iniziale'!$D$15+'CENTROCAMPISTI - GE'!E118*'Pesi e Budget Iniziale'!$D$16+'CENTROCAMPISTI - GE'!F118*'Pesi e Budget Iniziale'!$D$17+'Pesi e Budget Iniziale'!$D$18*'CENTROCAMPISTI - GE'!G118+'CENTROCAMPISTI - GE'!H118*'Pesi e Budget Iniziale'!$D$19+'Pesi e Budget Iniziale'!$D$20*vlookup(B118,SQUADRE!$A$2:$B$21,2,false)+vlookup(B118,'FATTORE CASA'!$A$2:$B$21,2,false)*'Pesi e Budget Iniziale'!$D$21+'Pesi e Budget Iniziale'!$D$22*vlookup(B118,ALLENATORE!$A$2:$B$21,2,false)</f>
        <v>67.00946816</v>
      </c>
      <c r="M118" s="30">
        <f t="shared" si="4"/>
        <v>-20.22169111</v>
      </c>
      <c r="N118" s="30">
        <f t="shared" si="2"/>
        <v>1</v>
      </c>
      <c r="P118" s="21"/>
    </row>
    <row r="119" ht="12.75" customHeight="1">
      <c r="A119" s="13" t="s">
        <v>494</v>
      </c>
      <c r="B119" s="14" t="s">
        <v>122</v>
      </c>
      <c r="C119" s="56">
        <v>7.0</v>
      </c>
      <c r="D119" s="14">
        <v>6.5</v>
      </c>
      <c r="E119" s="14">
        <v>6.0</v>
      </c>
      <c r="F119" s="14">
        <v>5.0</v>
      </c>
      <c r="G119" s="14">
        <v>5.5</v>
      </c>
      <c r="H119" s="14">
        <v>5.0</v>
      </c>
      <c r="I119" s="28">
        <f>'CENTROCAMPISTI - GE'!D119*'Pesi e Budget Iniziale'!$B$15+'CENTROCAMPISTI - GE'!E119*'Pesi e Budget Iniziale'!$B$16+'CENTROCAMPISTI - GE'!F119*'Pesi e Budget Iniziale'!$B$17+'Pesi e Budget Iniziale'!$B$18*'CENTROCAMPISTI - GE'!G119+'CENTROCAMPISTI - GE'!H119*'Pesi e Budget Iniziale'!$B$19+'Pesi e Budget Iniziale'!$B$20*vlookup(B119,SQUADRE!$A$2:$B$21,2,false)+vlookup(B119,'FATTORE CASA'!$A$2:$B$21,2,false)*'Pesi e Budget Iniziale'!$B$21+'Pesi e Budget Iniziale'!$B$22*vlookup(B119,ALLENATORE!$A$2:$B$21,2,false)</f>
        <v>72.82214105</v>
      </c>
      <c r="J119" s="30">
        <f t="shared" si="3"/>
        <v>-4.944862168</v>
      </c>
      <c r="K119" s="30">
        <f t="shared" si="1"/>
        <v>1</v>
      </c>
      <c r="L119" s="28">
        <f>'CENTROCAMPISTI - GE'!D119*'Pesi e Budget Iniziale'!$D$15+'CENTROCAMPISTI - GE'!E119*'Pesi e Budget Iniziale'!$D$16+'CENTROCAMPISTI - GE'!F119*'Pesi e Budget Iniziale'!$D$17+'Pesi e Budget Iniziale'!$D$18*'CENTROCAMPISTI - GE'!G119+'CENTROCAMPISTI - GE'!H119*'Pesi e Budget Iniziale'!$D$19+'Pesi e Budget Iniziale'!$D$20*vlookup(B119,SQUADRE!$A$2:$B$21,2,false)+vlookup(B119,'FATTORE CASA'!$A$2:$B$21,2,false)*'Pesi e Budget Iniziale'!$D$21+'Pesi e Budget Iniziale'!$D$22*vlookup(B119,ALLENATORE!$A$2:$B$21,2,false)</f>
        <v>69.76714105</v>
      </c>
      <c r="M119" s="30">
        <f t="shared" si="4"/>
        <v>-13.24283031</v>
      </c>
      <c r="N119" s="30">
        <f t="shared" si="2"/>
        <v>1</v>
      </c>
      <c r="P119" s="21"/>
    </row>
    <row r="120" ht="12.75" customHeight="1">
      <c r="A120" s="13" t="s">
        <v>498</v>
      </c>
      <c r="B120" s="14" t="s">
        <v>99</v>
      </c>
      <c r="C120" s="56">
        <v>8.0</v>
      </c>
      <c r="D120" s="14">
        <v>5.0</v>
      </c>
      <c r="E120" s="14">
        <v>6.0</v>
      </c>
      <c r="F120" s="14">
        <v>6.0</v>
      </c>
      <c r="G120" s="14">
        <v>6.0</v>
      </c>
      <c r="H120" s="14">
        <v>5.0</v>
      </c>
      <c r="I120" s="28">
        <f>'CENTROCAMPISTI - GE'!D120*'Pesi e Budget Iniziale'!$B$15+'CENTROCAMPISTI - GE'!E120*'Pesi e Budget Iniziale'!$B$16+'CENTROCAMPISTI - GE'!F120*'Pesi e Budget Iniziale'!$B$17+'Pesi e Budget Iniziale'!$B$18*'CENTROCAMPISTI - GE'!G120+'CENTROCAMPISTI - GE'!H120*'Pesi e Budget Iniziale'!$B$19+'Pesi e Budget Iniziale'!$B$20*vlookup(B120,SQUADRE!$A$2:$B$21,2,false)+vlookup(B120,'FATTORE CASA'!$A$2:$B$21,2,false)*'Pesi e Budget Iniziale'!$B$21+'Pesi e Budget Iniziale'!$B$22*vlookup(B120,ALLENATORE!$A$2:$B$21,2,false)</f>
        <v>66.15160842</v>
      </c>
      <c r="J120" s="30">
        <f t="shared" si="3"/>
        <v>-20.09040889</v>
      </c>
      <c r="K120" s="30">
        <f t="shared" si="1"/>
        <v>1</v>
      </c>
      <c r="L120" s="28">
        <f>'CENTROCAMPISTI - GE'!D120*'Pesi e Budget Iniziale'!$D$15+'CENTROCAMPISTI - GE'!E120*'Pesi e Budget Iniziale'!$D$16+'CENTROCAMPISTI - GE'!F120*'Pesi e Budget Iniziale'!$D$17+'Pesi e Budget Iniziale'!$D$18*'CENTROCAMPISTI - GE'!G120+'CENTROCAMPISTI - GE'!H120*'Pesi e Budget Iniziale'!$D$19+'Pesi e Budget Iniziale'!$D$20*vlookup(B120,SQUADRE!$A$2:$B$21,2,false)+vlookup(B120,'FATTORE CASA'!$A$2:$B$21,2,false)*'Pesi e Budget Iniziale'!$D$21+'Pesi e Budget Iniziale'!$D$22*vlookup(B120,ALLENATORE!$A$2:$B$21,2,false)</f>
        <v>63.03160842</v>
      </c>
      <c r="M120" s="30">
        <f t="shared" si="4"/>
        <v>-30.28848672</v>
      </c>
      <c r="N120" s="30">
        <f t="shared" si="2"/>
        <v>1</v>
      </c>
      <c r="P120" s="21"/>
    </row>
    <row r="121" ht="12.75" customHeight="1">
      <c r="A121" s="13" t="s">
        <v>502</v>
      </c>
      <c r="B121" s="14" t="s">
        <v>96</v>
      </c>
      <c r="C121" s="56">
        <v>8.0</v>
      </c>
      <c r="D121" s="14">
        <v>5.5</v>
      </c>
      <c r="E121" s="14">
        <v>5.5</v>
      </c>
      <c r="F121" s="14">
        <v>6.0</v>
      </c>
      <c r="G121" s="14">
        <v>5.5</v>
      </c>
      <c r="H121" s="14">
        <v>5.5</v>
      </c>
      <c r="I121" s="28">
        <f>'CENTROCAMPISTI - GE'!D121*'Pesi e Budget Iniziale'!$B$15+'CENTROCAMPISTI - GE'!E121*'Pesi e Budget Iniziale'!$B$16+'CENTROCAMPISTI - GE'!F121*'Pesi e Budget Iniziale'!$B$17+'Pesi e Budget Iniziale'!$B$18*'CENTROCAMPISTI - GE'!G121+'CENTROCAMPISTI - GE'!H121*'Pesi e Budget Iniziale'!$B$19+'Pesi e Budget Iniziale'!$B$20*vlookup(B121,SQUADRE!$A$2:$B$21,2,false)+vlookup(B121,'FATTORE CASA'!$A$2:$B$21,2,false)*'Pesi e Budget Iniziale'!$B$21+'Pesi e Budget Iniziale'!$B$22*vlookup(B121,ALLENATORE!$A$2:$B$21,2,false)</f>
        <v>63.01913868</v>
      </c>
      <c r="J121" s="30">
        <f t="shared" si="3"/>
        <v>-27.20272951</v>
      </c>
      <c r="K121" s="30">
        <f t="shared" si="1"/>
        <v>1</v>
      </c>
      <c r="L121" s="28">
        <f>'CENTROCAMPISTI - GE'!D121*'Pesi e Budget Iniziale'!$D$15+'CENTROCAMPISTI - GE'!E121*'Pesi e Budget Iniziale'!$D$16+'CENTROCAMPISTI - GE'!F121*'Pesi e Budget Iniziale'!$D$17+'Pesi e Budget Iniziale'!$D$18*'CENTROCAMPISTI - GE'!G121+'CENTROCAMPISTI - GE'!H121*'Pesi e Budget Iniziale'!$D$19+'Pesi e Budget Iniziale'!$D$20*vlookup(B121,SQUADRE!$A$2:$B$21,2,false)+vlookup(B121,'FATTORE CASA'!$A$2:$B$21,2,false)*'Pesi e Budget Iniziale'!$D$21+'Pesi e Budget Iniziale'!$D$22*vlookup(B121,ALLENATORE!$A$2:$B$21,2,false)</f>
        <v>60.12663868</v>
      </c>
      <c r="M121" s="30">
        <f t="shared" si="4"/>
        <v>-37.6401126</v>
      </c>
      <c r="N121" s="30">
        <f t="shared" si="2"/>
        <v>1</v>
      </c>
      <c r="P121" s="21"/>
    </row>
    <row r="122" ht="12.75" customHeight="1">
      <c r="A122" s="13" t="s">
        <v>506</v>
      </c>
      <c r="B122" s="14" t="s">
        <v>108</v>
      </c>
      <c r="C122" s="56">
        <v>8.0</v>
      </c>
      <c r="D122" s="14">
        <v>6.5</v>
      </c>
      <c r="E122" s="14">
        <v>6.0</v>
      </c>
      <c r="F122" s="14">
        <v>4.0</v>
      </c>
      <c r="G122" s="14">
        <v>4.0</v>
      </c>
      <c r="H122" s="14">
        <v>5.5</v>
      </c>
      <c r="I122" s="28">
        <f>'CENTROCAMPISTI - GE'!D122*'Pesi e Budget Iniziale'!$B$15+'CENTROCAMPISTI - GE'!E122*'Pesi e Budget Iniziale'!$B$16+'CENTROCAMPISTI - GE'!F122*'Pesi e Budget Iniziale'!$B$17+'Pesi e Budget Iniziale'!$B$18*'CENTROCAMPISTI - GE'!G122+'CENTROCAMPISTI - GE'!H122*'Pesi e Budget Iniziale'!$B$19+'Pesi e Budget Iniziale'!$B$20*vlookup(B122,SQUADRE!$A$2:$B$21,2,false)+vlookup(B122,'FATTORE CASA'!$A$2:$B$21,2,false)*'Pesi e Budget Iniziale'!$B$21+'Pesi e Budget Iniziale'!$B$22*vlookup(B122,ALLENATORE!$A$2:$B$21,2,false)</f>
        <v>68.07035368</v>
      </c>
      <c r="J122" s="30">
        <f t="shared" si="3"/>
        <v>-15.73386832</v>
      </c>
      <c r="K122" s="30">
        <f t="shared" si="1"/>
        <v>1</v>
      </c>
      <c r="L122" s="28">
        <f>'CENTROCAMPISTI - GE'!D122*'Pesi e Budget Iniziale'!$D$15+'CENTROCAMPISTI - GE'!E122*'Pesi e Budget Iniziale'!$D$16+'CENTROCAMPISTI - GE'!F122*'Pesi e Budget Iniziale'!$D$17+'Pesi e Budget Iniziale'!$D$18*'CENTROCAMPISTI - GE'!G122+'CENTROCAMPISTI - GE'!H122*'Pesi e Budget Iniziale'!$D$19+'Pesi e Budget Iniziale'!$D$20*vlookup(B122,SQUADRE!$A$2:$B$21,2,false)+vlookup(B122,'FATTORE CASA'!$A$2:$B$21,2,false)*'Pesi e Budget Iniziale'!$D$21+'Pesi e Budget Iniziale'!$D$22*vlookup(B122,ALLENATORE!$A$2:$B$21,2,false)</f>
        <v>65.08035368</v>
      </c>
      <c r="M122" s="30">
        <f t="shared" si="4"/>
        <v>-25.1037137</v>
      </c>
      <c r="N122" s="30">
        <f t="shared" si="2"/>
        <v>1</v>
      </c>
      <c r="P122" s="21"/>
    </row>
    <row r="123" ht="12.75" customHeight="1">
      <c r="A123" s="13" t="s">
        <v>510</v>
      </c>
      <c r="B123" s="14" t="s">
        <v>87</v>
      </c>
      <c r="C123" s="56">
        <v>9.0</v>
      </c>
      <c r="D123" s="14">
        <v>5.5</v>
      </c>
      <c r="E123" s="14">
        <v>5.5</v>
      </c>
      <c r="F123" s="14">
        <v>5.0</v>
      </c>
      <c r="G123" s="14">
        <v>5.0</v>
      </c>
      <c r="H123" s="14">
        <v>5.0</v>
      </c>
      <c r="I123" s="28">
        <f>'CENTROCAMPISTI - GE'!D123*'Pesi e Budget Iniziale'!$B$15+'CENTROCAMPISTI - GE'!E123*'Pesi e Budget Iniziale'!$B$16+'CENTROCAMPISTI - GE'!F123*'Pesi e Budget Iniziale'!$B$17+'Pesi e Budget Iniziale'!$B$18*'CENTROCAMPISTI - GE'!G123+'CENTROCAMPISTI - GE'!H123*'Pesi e Budget Iniziale'!$B$19+'Pesi e Budget Iniziale'!$B$20*vlookup(B123,SQUADRE!$A$2:$B$21,2,false)+vlookup(B123,'FATTORE CASA'!$A$2:$B$21,2,false)*'Pesi e Budget Iniziale'!$B$21+'Pesi e Budget Iniziale'!$B$22*vlookup(B123,ALLENATORE!$A$2:$B$21,2,false)</f>
        <v>65.70526711</v>
      </c>
      <c r="J123" s="30">
        <f t="shared" si="3"/>
        <v>-21.1038337</v>
      </c>
      <c r="K123" s="30">
        <f t="shared" si="1"/>
        <v>1</v>
      </c>
      <c r="L123" s="28">
        <f>'CENTROCAMPISTI - GE'!D123*'Pesi e Budget Iniziale'!$D$15+'CENTROCAMPISTI - GE'!E123*'Pesi e Budget Iniziale'!$D$16+'CENTROCAMPISTI - GE'!F123*'Pesi e Budget Iniziale'!$D$17+'Pesi e Budget Iniziale'!$D$18*'CENTROCAMPISTI - GE'!G123+'CENTROCAMPISTI - GE'!H123*'Pesi e Budget Iniziale'!$D$19+'Pesi e Budget Iniziale'!$D$20*vlookup(B123,SQUADRE!$A$2:$B$21,2,false)+vlookup(B123,'FATTORE CASA'!$A$2:$B$21,2,false)*'Pesi e Budget Iniziale'!$D$21+'Pesi e Budget Iniziale'!$D$22*vlookup(B123,ALLENATORE!$A$2:$B$21,2,false)</f>
        <v>62.87776711</v>
      </c>
      <c r="M123" s="30">
        <f t="shared" si="4"/>
        <v>-30.67781394</v>
      </c>
      <c r="N123" s="30">
        <f t="shared" si="2"/>
        <v>1</v>
      </c>
      <c r="P123" s="21"/>
    </row>
    <row r="124" ht="12.75" customHeight="1">
      <c r="A124" s="13" t="s">
        <v>512</v>
      </c>
      <c r="B124" s="14" t="s">
        <v>96</v>
      </c>
      <c r="C124" s="56">
        <v>6.0</v>
      </c>
      <c r="D124" s="14">
        <v>5.0</v>
      </c>
      <c r="E124" s="14">
        <v>6.0</v>
      </c>
      <c r="F124" s="14">
        <v>6.0</v>
      </c>
      <c r="G124" s="14">
        <v>6.0</v>
      </c>
      <c r="H124" s="14">
        <v>5.0</v>
      </c>
      <c r="I124" s="28">
        <f>'CENTROCAMPISTI - GE'!D124*'Pesi e Budget Iniziale'!$B$15+'CENTROCAMPISTI - GE'!E124*'Pesi e Budget Iniziale'!$B$16+'CENTROCAMPISTI - GE'!F124*'Pesi e Budget Iniziale'!$B$17+'Pesi e Budget Iniziale'!$B$18*'CENTROCAMPISTI - GE'!G124+'CENTROCAMPISTI - GE'!H124*'Pesi e Budget Iniziale'!$B$19+'Pesi e Budget Iniziale'!$B$20*vlookup(B124,SQUADRE!$A$2:$B$21,2,false)+vlookup(B124,'FATTORE CASA'!$A$2:$B$21,2,false)*'Pesi e Budget Iniziale'!$B$21+'Pesi e Budget Iniziale'!$B$22*vlookup(B124,ALLENATORE!$A$2:$B$21,2,false)</f>
        <v>63.27101368</v>
      </c>
      <c r="J124" s="30">
        <f t="shared" si="3"/>
        <v>-26.63084346</v>
      </c>
      <c r="K124" s="30">
        <f t="shared" si="1"/>
        <v>1</v>
      </c>
      <c r="L124" s="28">
        <f>'CENTROCAMPISTI - GE'!D124*'Pesi e Budget Iniziale'!$D$15+'CENTROCAMPISTI - GE'!E124*'Pesi e Budget Iniziale'!$D$16+'CENTROCAMPISTI - GE'!F124*'Pesi e Budget Iniziale'!$D$17+'Pesi e Budget Iniziale'!$D$18*'CENTROCAMPISTI - GE'!G124+'CENTROCAMPISTI - GE'!H124*'Pesi e Budget Iniziale'!$D$19+'Pesi e Budget Iniziale'!$D$20*vlookup(B124,SQUADRE!$A$2:$B$21,2,false)+vlookup(B124,'FATTORE CASA'!$A$2:$B$21,2,false)*'Pesi e Budget Iniziale'!$D$21+'Pesi e Budget Iniziale'!$D$22*vlookup(B124,ALLENATORE!$A$2:$B$21,2,false)</f>
        <v>60.15101368</v>
      </c>
      <c r="M124" s="30">
        <f t="shared" si="4"/>
        <v>-37.57842663</v>
      </c>
      <c r="N124" s="30">
        <f t="shared" si="2"/>
        <v>1</v>
      </c>
      <c r="P124" s="16"/>
    </row>
    <row r="125" ht="12.75" customHeight="1">
      <c r="A125" s="13" t="s">
        <v>516</v>
      </c>
      <c r="B125" s="14" t="s">
        <v>111</v>
      </c>
      <c r="C125" s="56">
        <v>9.0</v>
      </c>
      <c r="D125" s="14">
        <v>6.0</v>
      </c>
      <c r="E125" s="14">
        <v>6.0</v>
      </c>
      <c r="F125" s="14">
        <v>5.0</v>
      </c>
      <c r="G125" s="14">
        <v>6.0</v>
      </c>
      <c r="H125" s="14">
        <v>5.0</v>
      </c>
      <c r="I125" s="28">
        <f>'CENTROCAMPISTI - GE'!D125*'Pesi e Budget Iniziale'!$B$15+'CENTROCAMPISTI - GE'!E125*'Pesi e Budget Iniziale'!$B$16+'CENTROCAMPISTI - GE'!F125*'Pesi e Budget Iniziale'!$B$17+'Pesi e Budget Iniziale'!$B$18*'CENTROCAMPISTI - GE'!G125+'CENTROCAMPISTI - GE'!H125*'Pesi e Budget Iniziale'!$B$19+'Pesi e Budget Iniziale'!$B$20*vlookup(B125,SQUADRE!$A$2:$B$21,2,false)+vlookup(B125,'FATTORE CASA'!$A$2:$B$21,2,false)*'Pesi e Budget Iniziale'!$B$21+'Pesi e Budget Iniziale'!$B$22*vlookup(B125,ALLENATORE!$A$2:$B$21,2,false)</f>
        <v>66.34086105</v>
      </c>
      <c r="J125" s="30">
        <f t="shared" si="3"/>
        <v>-19.66070789</v>
      </c>
      <c r="K125" s="30">
        <f t="shared" si="1"/>
        <v>1</v>
      </c>
      <c r="L125" s="28">
        <f>'CENTROCAMPISTI - GE'!D125*'Pesi e Budget Iniziale'!$D$15+'CENTROCAMPISTI - GE'!E125*'Pesi e Budget Iniziale'!$D$16+'CENTROCAMPISTI - GE'!F125*'Pesi e Budget Iniziale'!$D$17+'Pesi e Budget Iniziale'!$D$18*'CENTROCAMPISTI - GE'!G125+'CENTROCAMPISTI - GE'!H125*'Pesi e Budget Iniziale'!$D$19+'Pesi e Budget Iniziale'!$D$20*vlookup(B125,SQUADRE!$A$2:$B$21,2,false)+vlookup(B125,'FATTORE CASA'!$A$2:$B$21,2,false)*'Pesi e Budget Iniziale'!$D$21+'Pesi e Budget Iniziale'!$D$22*vlookup(B125,ALLENATORE!$A$2:$B$21,2,false)</f>
        <v>63.28586105</v>
      </c>
      <c r="M125" s="30">
        <f t="shared" si="4"/>
        <v>-29.64504792</v>
      </c>
      <c r="N125" s="30">
        <f t="shared" si="2"/>
        <v>1</v>
      </c>
      <c r="P125" s="21"/>
    </row>
    <row r="126" ht="12.75" customHeight="1">
      <c r="A126" s="13" t="s">
        <v>520</v>
      </c>
      <c r="B126" s="14" t="s">
        <v>125</v>
      </c>
      <c r="C126" s="56">
        <v>6.0</v>
      </c>
      <c r="D126" s="14">
        <v>7.0</v>
      </c>
      <c r="E126" s="14">
        <v>6.0</v>
      </c>
      <c r="F126" s="14">
        <v>5.0</v>
      </c>
      <c r="G126" s="14">
        <v>7.0</v>
      </c>
      <c r="H126" s="14">
        <v>5.0</v>
      </c>
      <c r="I126" s="28">
        <f>'CENTROCAMPISTI - GE'!D126*'Pesi e Budget Iniziale'!$B$15+'CENTROCAMPISTI - GE'!E126*'Pesi e Budget Iniziale'!$B$16+'CENTROCAMPISTI - GE'!F126*'Pesi e Budget Iniziale'!$B$17+'Pesi e Budget Iniziale'!$B$18*'CENTROCAMPISTI - GE'!G126+'CENTROCAMPISTI - GE'!H126*'Pesi e Budget Iniziale'!$B$19+'Pesi e Budget Iniziale'!$B$20*vlookup(B126,SQUADRE!$A$2:$B$21,2,false)+vlookup(B126,'FATTORE CASA'!$A$2:$B$21,2,false)*'Pesi e Budget Iniziale'!$B$21+'Pesi e Budget Iniziale'!$B$22*vlookup(B126,ALLENATORE!$A$2:$B$21,2,false)</f>
        <v>69.58198</v>
      </c>
      <c r="J126" s="30">
        <f t="shared" si="3"/>
        <v>-12.30169757</v>
      </c>
      <c r="K126" s="30">
        <f t="shared" si="1"/>
        <v>1</v>
      </c>
      <c r="L126" s="28">
        <f>'CENTROCAMPISTI - GE'!D126*'Pesi e Budget Iniziale'!$D$15+'CENTROCAMPISTI - GE'!E126*'Pesi e Budget Iniziale'!$D$16+'CENTROCAMPISTI - GE'!F126*'Pesi e Budget Iniziale'!$D$17+'Pesi e Budget Iniziale'!$D$18*'CENTROCAMPISTI - GE'!G126+'CENTROCAMPISTI - GE'!H126*'Pesi e Budget Iniziale'!$D$19+'Pesi e Budget Iniziale'!$D$20*vlookup(B126,SQUADRE!$A$2:$B$21,2,false)+vlookup(B126,'FATTORE CASA'!$A$2:$B$21,2,false)*'Pesi e Budget Iniziale'!$D$21+'Pesi e Budget Iniziale'!$D$22*vlookup(B126,ALLENATORE!$A$2:$B$21,2,false)</f>
        <v>66.52698</v>
      </c>
      <c r="M126" s="30">
        <f t="shared" si="4"/>
        <v>-21.44272704</v>
      </c>
      <c r="N126" s="30">
        <f t="shared" si="2"/>
        <v>1</v>
      </c>
      <c r="P126" s="21"/>
    </row>
    <row r="127" ht="12.75" customHeight="1">
      <c r="A127" s="13" t="s">
        <v>524</v>
      </c>
      <c r="B127" s="14" t="s">
        <v>147</v>
      </c>
      <c r="C127" s="56">
        <v>8.0</v>
      </c>
      <c r="D127" s="14">
        <v>5.5</v>
      </c>
      <c r="E127" s="14">
        <v>6.5</v>
      </c>
      <c r="F127" s="14">
        <v>6.0</v>
      </c>
      <c r="G127" s="14">
        <v>6.0</v>
      </c>
      <c r="H127" s="14">
        <v>6.0</v>
      </c>
      <c r="I127" s="28">
        <f>'CENTROCAMPISTI - GE'!D127*'Pesi e Budget Iniziale'!$B$15+'CENTROCAMPISTI - GE'!E127*'Pesi e Budget Iniziale'!$B$16+'CENTROCAMPISTI - GE'!F127*'Pesi e Budget Iniziale'!$B$17+'Pesi e Budget Iniziale'!$B$18*'CENTROCAMPISTI - GE'!G127+'CENTROCAMPISTI - GE'!H127*'Pesi e Budget Iniziale'!$B$19+'Pesi e Budget Iniziale'!$B$20*vlookup(B127,SQUADRE!$A$2:$B$21,2,false)+vlookup(B127,'FATTORE CASA'!$A$2:$B$21,2,false)*'Pesi e Budget Iniziale'!$B$21+'Pesi e Budget Iniziale'!$B$22*vlookup(B127,ALLENATORE!$A$2:$B$21,2,false)</f>
        <v>74.35751289</v>
      </c>
      <c r="J127" s="30">
        <f t="shared" si="3"/>
        <v>-1.458776834</v>
      </c>
      <c r="K127" s="30">
        <f t="shared" si="1"/>
        <v>1</v>
      </c>
      <c r="L127" s="28">
        <f>'CENTROCAMPISTI - GE'!D127*'Pesi e Budget Iniziale'!$D$15+'CENTROCAMPISTI - GE'!E127*'Pesi e Budget Iniziale'!$D$16+'CENTROCAMPISTI - GE'!F127*'Pesi e Budget Iniziale'!$D$17+'Pesi e Budget Iniziale'!$D$18*'CENTROCAMPISTI - GE'!G127+'CENTROCAMPISTI - GE'!H127*'Pesi e Budget Iniziale'!$D$19+'Pesi e Budget Iniziale'!$D$20*vlookup(B127,SQUADRE!$A$2:$B$21,2,false)+vlookup(B127,'FATTORE CASA'!$A$2:$B$21,2,false)*'Pesi e Budget Iniziale'!$D$21+'Pesi e Budget Iniziale'!$D$22*vlookup(B127,ALLENATORE!$A$2:$B$21,2,false)</f>
        <v>71.01001289</v>
      </c>
      <c r="M127" s="30">
        <f t="shared" si="4"/>
        <v>-10.09748642</v>
      </c>
      <c r="N127" s="30">
        <f t="shared" si="2"/>
        <v>1</v>
      </c>
      <c r="P127" s="20"/>
    </row>
    <row r="128" ht="12.75" customHeight="1">
      <c r="A128" s="13" t="s">
        <v>528</v>
      </c>
      <c r="B128" s="14" t="s">
        <v>87</v>
      </c>
      <c r="C128" s="56">
        <v>8.0</v>
      </c>
      <c r="D128" s="14">
        <v>4.0</v>
      </c>
      <c r="E128" s="14">
        <v>5.5</v>
      </c>
      <c r="F128" s="14">
        <v>5.0</v>
      </c>
      <c r="G128" s="14">
        <v>6.0</v>
      </c>
      <c r="H128" s="14">
        <v>5.0</v>
      </c>
      <c r="I128" s="28">
        <f>'CENTROCAMPISTI - GE'!D128*'Pesi e Budget Iniziale'!$B$15+'CENTROCAMPISTI - GE'!E128*'Pesi e Budget Iniziale'!$B$16+'CENTROCAMPISTI - GE'!F128*'Pesi e Budget Iniziale'!$B$17+'Pesi e Budget Iniziale'!$B$18*'CENTROCAMPISTI - GE'!G128+'CENTROCAMPISTI - GE'!H128*'Pesi e Budget Iniziale'!$B$19+'Pesi e Budget Iniziale'!$B$20*vlookup(B128,SQUADRE!$A$2:$B$21,2,false)+vlookup(B128,'FATTORE CASA'!$A$2:$B$21,2,false)*'Pesi e Budget Iniziale'!$B$21+'Pesi e Budget Iniziale'!$B$22*vlookup(B128,ALLENATORE!$A$2:$B$21,2,false)</f>
        <v>65.07418211</v>
      </c>
      <c r="J128" s="30">
        <f t="shared" si="3"/>
        <v>-22.53672188</v>
      </c>
      <c r="K128" s="30">
        <f t="shared" si="1"/>
        <v>1</v>
      </c>
      <c r="L128" s="28">
        <f>'CENTROCAMPISTI - GE'!D128*'Pesi e Budget Iniziale'!$D$15+'CENTROCAMPISTI - GE'!E128*'Pesi e Budget Iniziale'!$D$16+'CENTROCAMPISTI - GE'!F128*'Pesi e Budget Iniziale'!$D$17+'Pesi e Budget Iniziale'!$D$18*'CENTROCAMPISTI - GE'!G128+'CENTROCAMPISTI - GE'!H128*'Pesi e Budget Iniziale'!$D$19+'Pesi e Budget Iniziale'!$D$20*vlookup(B128,SQUADRE!$A$2:$B$21,2,false)+vlookup(B128,'FATTORE CASA'!$A$2:$B$21,2,false)*'Pesi e Budget Iniziale'!$D$21+'Pesi e Budget Iniziale'!$D$22*vlookup(B128,ALLENATORE!$A$2:$B$21,2,false)</f>
        <v>62.24668211</v>
      </c>
      <c r="M128" s="30">
        <f t="shared" si="4"/>
        <v>-32.27490487</v>
      </c>
      <c r="N128" s="30">
        <f t="shared" si="2"/>
        <v>1</v>
      </c>
      <c r="P128" s="21"/>
    </row>
    <row r="129" ht="12.75" customHeight="1">
      <c r="A129" s="13" t="s">
        <v>532</v>
      </c>
      <c r="B129" s="14" t="s">
        <v>103</v>
      </c>
      <c r="C129" s="56">
        <v>6.0</v>
      </c>
      <c r="D129" s="14">
        <v>4.0</v>
      </c>
      <c r="E129" s="14">
        <v>6.0</v>
      </c>
      <c r="F129" s="14">
        <v>5.5</v>
      </c>
      <c r="G129" s="14">
        <v>6.0</v>
      </c>
      <c r="H129" s="14">
        <v>3.5</v>
      </c>
      <c r="I129" s="28">
        <f>'CENTROCAMPISTI - GE'!D129*'Pesi e Budget Iniziale'!$B$15+'CENTROCAMPISTI - GE'!E129*'Pesi e Budget Iniziale'!$B$16+'CENTROCAMPISTI - GE'!F129*'Pesi e Budget Iniziale'!$B$17+'Pesi e Budget Iniziale'!$B$18*'CENTROCAMPISTI - GE'!G129+'CENTROCAMPISTI - GE'!H129*'Pesi e Budget Iniziale'!$B$19+'Pesi e Budget Iniziale'!$B$20*vlookup(B129,SQUADRE!$A$2:$B$21,2,false)+vlookup(B129,'FATTORE CASA'!$A$2:$B$21,2,false)*'Pesi e Budget Iniziale'!$B$21+'Pesi e Budget Iniziale'!$B$22*vlookup(B129,ALLENATORE!$A$2:$B$21,2,false)</f>
        <v>66.95166947</v>
      </c>
      <c r="J129" s="30">
        <f t="shared" si="3"/>
        <v>-18.27385799</v>
      </c>
      <c r="K129" s="30">
        <f t="shared" si="1"/>
        <v>1</v>
      </c>
      <c r="L129" s="28">
        <f>'CENTROCAMPISTI - GE'!D129*'Pesi e Budget Iniziale'!$D$15+'CENTROCAMPISTI - GE'!E129*'Pesi e Budget Iniziale'!$D$16+'CENTROCAMPISTI - GE'!F129*'Pesi e Budget Iniziale'!$D$17+'Pesi e Budget Iniziale'!$D$18*'CENTROCAMPISTI - GE'!G129+'CENTROCAMPISTI - GE'!H129*'Pesi e Budget Iniziale'!$D$19+'Pesi e Budget Iniziale'!$D$20*vlookup(B129,SQUADRE!$A$2:$B$21,2,false)+vlookup(B129,'FATTORE CASA'!$A$2:$B$21,2,false)*'Pesi e Budget Iniziale'!$D$21+'Pesi e Budget Iniziale'!$D$22*vlookup(B129,ALLENATORE!$A$2:$B$21,2,false)</f>
        <v>63.86416947</v>
      </c>
      <c r="M129" s="30">
        <f t="shared" si="4"/>
        <v>-28.18151903</v>
      </c>
      <c r="N129" s="30">
        <f t="shared" si="2"/>
        <v>1</v>
      </c>
      <c r="P129" s="21"/>
    </row>
    <row r="130" ht="12.75" customHeight="1">
      <c r="A130" s="13" t="s">
        <v>536</v>
      </c>
      <c r="B130" s="14" t="s">
        <v>103</v>
      </c>
      <c r="C130" s="56">
        <v>9.0</v>
      </c>
      <c r="D130" s="14">
        <v>4.0</v>
      </c>
      <c r="E130" s="14">
        <v>6.0</v>
      </c>
      <c r="F130" s="14">
        <v>5.5</v>
      </c>
      <c r="G130" s="14">
        <v>6.0</v>
      </c>
      <c r="H130" s="14">
        <v>3.5</v>
      </c>
      <c r="I130" s="28">
        <f>'CENTROCAMPISTI - GE'!D130*'Pesi e Budget Iniziale'!$B$15+'CENTROCAMPISTI - GE'!E130*'Pesi e Budget Iniziale'!$B$16+'CENTROCAMPISTI - GE'!F130*'Pesi e Budget Iniziale'!$B$17+'Pesi e Budget Iniziale'!$B$18*'CENTROCAMPISTI - GE'!G130+'CENTROCAMPISTI - GE'!H130*'Pesi e Budget Iniziale'!$B$19+'Pesi e Budget Iniziale'!$B$20*vlookup(B130,SQUADRE!$A$2:$B$21,2,false)+vlookup(B130,'FATTORE CASA'!$A$2:$B$21,2,false)*'Pesi e Budget Iniziale'!$B$21+'Pesi e Budget Iniziale'!$B$22*vlookup(B130,ALLENATORE!$A$2:$B$21,2,false)</f>
        <v>66.95166947</v>
      </c>
      <c r="J130" s="30">
        <f t="shared" si="3"/>
        <v>-18.27385799</v>
      </c>
      <c r="K130" s="30">
        <f t="shared" si="1"/>
        <v>1</v>
      </c>
      <c r="L130" s="28">
        <f>'CENTROCAMPISTI - GE'!D130*'Pesi e Budget Iniziale'!$D$15+'CENTROCAMPISTI - GE'!E130*'Pesi e Budget Iniziale'!$D$16+'CENTROCAMPISTI - GE'!F130*'Pesi e Budget Iniziale'!$D$17+'Pesi e Budget Iniziale'!$D$18*'CENTROCAMPISTI - GE'!G130+'CENTROCAMPISTI - GE'!H130*'Pesi e Budget Iniziale'!$D$19+'Pesi e Budget Iniziale'!$D$20*vlookup(B130,SQUADRE!$A$2:$B$21,2,false)+vlookup(B130,'FATTORE CASA'!$A$2:$B$21,2,false)*'Pesi e Budget Iniziale'!$D$21+'Pesi e Budget Iniziale'!$D$22*vlookup(B130,ALLENATORE!$A$2:$B$21,2,false)</f>
        <v>63.86416947</v>
      </c>
      <c r="M130" s="30">
        <f t="shared" si="4"/>
        <v>-28.18151903</v>
      </c>
      <c r="N130" s="30">
        <f t="shared" si="2"/>
        <v>1</v>
      </c>
      <c r="P130" s="21"/>
    </row>
    <row r="131" ht="12.75" customHeight="1">
      <c r="A131" s="13" t="s">
        <v>540</v>
      </c>
      <c r="B131" s="14" t="s">
        <v>103</v>
      </c>
      <c r="C131" s="56">
        <v>9.0</v>
      </c>
      <c r="D131" s="14">
        <v>4.0</v>
      </c>
      <c r="E131" s="14">
        <v>6.0</v>
      </c>
      <c r="F131" s="14">
        <v>5.5</v>
      </c>
      <c r="G131" s="14">
        <v>6.0</v>
      </c>
      <c r="H131" s="14">
        <v>3.5</v>
      </c>
      <c r="I131" s="28">
        <f>'CENTROCAMPISTI - GE'!D131*'Pesi e Budget Iniziale'!$B$15+'CENTROCAMPISTI - GE'!E131*'Pesi e Budget Iniziale'!$B$16+'CENTROCAMPISTI - GE'!F131*'Pesi e Budget Iniziale'!$B$17+'Pesi e Budget Iniziale'!$B$18*'CENTROCAMPISTI - GE'!G131+'CENTROCAMPISTI - GE'!H131*'Pesi e Budget Iniziale'!$B$19+'Pesi e Budget Iniziale'!$B$20*vlookup(B131,SQUADRE!$A$2:$B$21,2,false)+vlookup(B131,'FATTORE CASA'!$A$2:$B$21,2,false)*'Pesi e Budget Iniziale'!$B$21+'Pesi e Budget Iniziale'!$B$22*vlookup(B131,ALLENATORE!$A$2:$B$21,2,false)</f>
        <v>66.95166947</v>
      </c>
      <c r="J131" s="30">
        <f t="shared" si="3"/>
        <v>-18.27385799</v>
      </c>
      <c r="K131" s="30">
        <f t="shared" si="1"/>
        <v>1</v>
      </c>
      <c r="L131" s="28">
        <f>'CENTROCAMPISTI - GE'!D131*'Pesi e Budget Iniziale'!$D$15+'CENTROCAMPISTI - GE'!E131*'Pesi e Budget Iniziale'!$D$16+'CENTROCAMPISTI - GE'!F131*'Pesi e Budget Iniziale'!$D$17+'Pesi e Budget Iniziale'!$D$18*'CENTROCAMPISTI - GE'!G131+'CENTROCAMPISTI - GE'!H131*'Pesi e Budget Iniziale'!$D$19+'Pesi e Budget Iniziale'!$D$20*vlookup(B131,SQUADRE!$A$2:$B$21,2,false)+vlookup(B131,'FATTORE CASA'!$A$2:$B$21,2,false)*'Pesi e Budget Iniziale'!$D$21+'Pesi e Budget Iniziale'!$D$22*vlookup(B131,ALLENATORE!$A$2:$B$21,2,false)</f>
        <v>63.86416947</v>
      </c>
      <c r="M131" s="30">
        <f t="shared" si="4"/>
        <v>-28.18151903</v>
      </c>
      <c r="N131" s="30">
        <f t="shared" si="2"/>
        <v>1</v>
      </c>
      <c r="P131" s="21"/>
    </row>
    <row r="132" ht="12.75" customHeight="1">
      <c r="A132" s="13" t="s">
        <v>544</v>
      </c>
      <c r="B132" s="14" t="s">
        <v>22</v>
      </c>
      <c r="C132" s="56">
        <v>7.0</v>
      </c>
      <c r="D132" s="14">
        <v>3.5</v>
      </c>
      <c r="E132" s="14">
        <v>5.0</v>
      </c>
      <c r="F132" s="14">
        <v>4.0</v>
      </c>
      <c r="G132" s="14">
        <v>4.5</v>
      </c>
      <c r="H132" s="14">
        <v>3.5</v>
      </c>
      <c r="I132" s="28">
        <f>'CENTROCAMPISTI - GE'!D132*'Pesi e Budget Iniziale'!$B$15+'CENTROCAMPISTI - GE'!E132*'Pesi e Budget Iniziale'!$B$16+'CENTROCAMPISTI - GE'!F132*'Pesi e Budget Iniziale'!$B$17+'Pesi e Budget Iniziale'!$B$18*'CENTROCAMPISTI - GE'!G132+'CENTROCAMPISTI - GE'!H132*'Pesi e Budget Iniziale'!$B$19+'Pesi e Budget Iniziale'!$B$20*vlookup(B132,SQUADRE!$A$2:$B$21,2,false)+vlookup(B132,'FATTORE CASA'!$A$2:$B$21,2,false)*'Pesi e Budget Iniziale'!$B$21+'Pesi e Budget Iniziale'!$B$22*vlookup(B132,ALLENATORE!$A$2:$B$21,2,false)</f>
        <v>64.09334237</v>
      </c>
      <c r="J132" s="30">
        <f t="shared" si="3"/>
        <v>-24.76373356</v>
      </c>
      <c r="K132" s="30">
        <f t="shared" si="1"/>
        <v>1</v>
      </c>
      <c r="L132" s="28">
        <f>'CENTROCAMPISTI - GE'!D132*'Pesi e Budget Iniziale'!$D$15+'CENTROCAMPISTI - GE'!E132*'Pesi e Budget Iniziale'!$D$16+'CENTROCAMPISTI - GE'!F132*'Pesi e Budget Iniziale'!$D$17+'Pesi e Budget Iniziale'!$D$18*'CENTROCAMPISTI - GE'!G132+'CENTROCAMPISTI - GE'!H132*'Pesi e Budget Iniziale'!$D$19+'Pesi e Budget Iniziale'!$D$20*vlookup(B132,SQUADRE!$A$2:$B$21,2,false)+vlookup(B132,'FATTORE CASA'!$A$2:$B$21,2,false)*'Pesi e Budget Iniziale'!$D$21+'Pesi e Budget Iniziale'!$D$22*vlookup(B132,ALLENATORE!$A$2:$B$21,2,false)</f>
        <v>61.55834237</v>
      </c>
      <c r="M132" s="30">
        <f t="shared" si="4"/>
        <v>-34.01689074</v>
      </c>
      <c r="N132" s="30">
        <f t="shared" si="2"/>
        <v>1</v>
      </c>
      <c r="P132" s="21"/>
    </row>
    <row r="133" ht="12.75" customHeight="1">
      <c r="A133" s="13" t="s">
        <v>548</v>
      </c>
      <c r="B133" s="14" t="s">
        <v>131</v>
      </c>
      <c r="C133" s="56">
        <v>9.0</v>
      </c>
      <c r="D133" s="14">
        <v>8.0</v>
      </c>
      <c r="E133" s="14">
        <v>6.0</v>
      </c>
      <c r="F133" s="14">
        <v>7.0</v>
      </c>
      <c r="G133" s="14">
        <v>8.0</v>
      </c>
      <c r="H133" s="14">
        <v>6.0</v>
      </c>
      <c r="I133" s="28">
        <f>'CENTROCAMPISTI - GE'!D133*'Pesi e Budget Iniziale'!$B$15+'CENTROCAMPISTI - GE'!E133*'Pesi e Budget Iniziale'!$B$16+'CENTROCAMPISTI - GE'!F133*'Pesi e Budget Iniziale'!$B$17+'Pesi e Budget Iniziale'!$B$18*'CENTROCAMPISTI - GE'!G133+'CENTROCAMPISTI - GE'!H133*'Pesi e Budget Iniziale'!$B$19+'Pesi e Budget Iniziale'!$B$20*vlookup(B133,SQUADRE!$A$2:$B$21,2,false)+vlookup(B133,'FATTORE CASA'!$A$2:$B$21,2,false)*'Pesi e Budget Iniziale'!$B$21+'Pesi e Budget Iniziale'!$B$22*vlookup(B133,ALLENATORE!$A$2:$B$21,2,false)</f>
        <v>76.89467842</v>
      </c>
      <c r="J133" s="30">
        <f t="shared" si="3"/>
        <v>4.301896436</v>
      </c>
      <c r="K133" s="30">
        <f t="shared" si="1"/>
        <v>4.301896436</v>
      </c>
      <c r="L133" s="28">
        <f>'CENTROCAMPISTI - GE'!D133*'Pesi e Budget Iniziale'!$D$15+'CENTROCAMPISTI - GE'!E133*'Pesi e Budget Iniziale'!$D$16+'CENTROCAMPISTI - GE'!F133*'Pesi e Budget Iniziale'!$D$17+'Pesi e Budget Iniziale'!$D$18*'CENTROCAMPISTI - GE'!G133+'CENTROCAMPISTI - GE'!H133*'Pesi e Budget Iniziale'!$D$19+'Pesi e Budget Iniziale'!$D$20*vlookup(B133,SQUADRE!$A$2:$B$21,2,false)+vlookup(B133,'FATTORE CASA'!$A$2:$B$21,2,false)*'Pesi e Budget Iniziale'!$D$21+'Pesi e Budget Iniziale'!$D$22*vlookup(B133,ALLENATORE!$A$2:$B$21,2,false)</f>
        <v>73.70967842</v>
      </c>
      <c r="M133" s="30">
        <f t="shared" si="4"/>
        <v>-3.265425245</v>
      </c>
      <c r="N133" s="30">
        <f t="shared" si="2"/>
        <v>1</v>
      </c>
      <c r="P133" s="16"/>
    </row>
    <row r="134" ht="12.75" customHeight="1">
      <c r="A134" s="13" t="s">
        <v>552</v>
      </c>
      <c r="B134" s="14" t="s">
        <v>90</v>
      </c>
      <c r="C134" s="56">
        <v>7.0</v>
      </c>
      <c r="D134" s="14">
        <v>3.0</v>
      </c>
      <c r="E134" s="14">
        <v>5.0</v>
      </c>
      <c r="F134" s="14">
        <v>6.0</v>
      </c>
      <c r="G134" s="14">
        <v>6.0</v>
      </c>
      <c r="H134" s="14">
        <v>3.0</v>
      </c>
      <c r="I134" s="28">
        <f>'CENTROCAMPISTI - GE'!D134*'Pesi e Budget Iniziale'!$B$15+'CENTROCAMPISTI - GE'!E134*'Pesi e Budget Iniziale'!$B$16+'CENTROCAMPISTI - GE'!F134*'Pesi e Budget Iniziale'!$B$17+'Pesi e Budget Iniziale'!$B$18*'CENTROCAMPISTI - GE'!G134+'CENTROCAMPISTI - GE'!H134*'Pesi e Budget Iniziale'!$B$19+'Pesi e Budget Iniziale'!$B$20*vlookup(B134,SQUADRE!$A$2:$B$21,2,false)+vlookup(B134,'FATTORE CASA'!$A$2:$B$21,2,false)*'Pesi e Budget Iniziale'!$B$21+'Pesi e Budget Iniziale'!$B$22*vlookup(B134,ALLENATORE!$A$2:$B$21,2,false)</f>
        <v>65.46634421</v>
      </c>
      <c r="J134" s="30">
        <f t="shared" si="3"/>
        <v>-21.6463118</v>
      </c>
      <c r="K134" s="30">
        <f t="shared" si="1"/>
        <v>1</v>
      </c>
      <c r="L134" s="28">
        <f>'CENTROCAMPISTI - GE'!D134*'Pesi e Budget Iniziale'!$D$15+'CENTROCAMPISTI - GE'!E134*'Pesi e Budget Iniziale'!$D$16+'CENTROCAMPISTI - GE'!F134*'Pesi e Budget Iniziale'!$D$17+'Pesi e Budget Iniziale'!$D$18*'CENTROCAMPISTI - GE'!G134+'CENTROCAMPISTI - GE'!H134*'Pesi e Budget Iniziale'!$D$19+'Pesi e Budget Iniziale'!$D$20*vlookup(B134,SQUADRE!$A$2:$B$21,2,false)+vlookup(B134,'FATTORE CASA'!$A$2:$B$21,2,false)*'Pesi e Budget Iniziale'!$D$21+'Pesi e Budget Iniziale'!$D$22*vlookup(B134,ALLENATORE!$A$2:$B$21,2,false)</f>
        <v>62.80134421</v>
      </c>
      <c r="M134" s="30">
        <f t="shared" si="4"/>
        <v>-30.87121786</v>
      </c>
      <c r="N134" s="30">
        <f t="shared" si="2"/>
        <v>1</v>
      </c>
      <c r="P134" s="21"/>
    </row>
    <row r="135" ht="12.75" customHeight="1">
      <c r="A135" s="13" t="s">
        <v>557</v>
      </c>
      <c r="B135" s="14" t="s">
        <v>93</v>
      </c>
      <c r="C135" s="56">
        <v>8.0</v>
      </c>
      <c r="D135" s="14">
        <v>4.5</v>
      </c>
      <c r="E135" s="14">
        <v>5.0</v>
      </c>
      <c r="F135" s="14">
        <v>6.0</v>
      </c>
      <c r="G135" s="14">
        <v>7.0</v>
      </c>
      <c r="H135" s="14">
        <v>4.0</v>
      </c>
      <c r="I135" s="28">
        <f>'CENTROCAMPISTI - GE'!D135*'Pesi e Budget Iniziale'!$B$15+'CENTROCAMPISTI - GE'!E135*'Pesi e Budget Iniziale'!$B$16+'CENTROCAMPISTI - GE'!F135*'Pesi e Budget Iniziale'!$B$17+'Pesi e Budget Iniziale'!$B$18*'CENTROCAMPISTI - GE'!G135+'CENTROCAMPISTI - GE'!H135*'Pesi e Budget Iniziale'!$B$19+'Pesi e Budget Iniziale'!$B$20*vlookup(B135,SQUADRE!$A$2:$B$21,2,false)+vlookup(B135,'FATTORE CASA'!$A$2:$B$21,2,false)*'Pesi e Budget Iniziale'!$B$21+'Pesi e Budget Iniziale'!$B$22*vlookup(B135,ALLENATORE!$A$2:$B$21,2,false)</f>
        <v>60.70065711</v>
      </c>
      <c r="J135" s="30">
        <f t="shared" si="3"/>
        <v>-32.46687752</v>
      </c>
      <c r="K135" s="30">
        <f t="shared" si="1"/>
        <v>1</v>
      </c>
      <c r="L135" s="28">
        <f>'CENTROCAMPISTI - GE'!D135*'Pesi e Budget Iniziale'!$D$15+'CENTROCAMPISTI - GE'!E135*'Pesi e Budget Iniziale'!$D$16+'CENTROCAMPISTI - GE'!F135*'Pesi e Budget Iniziale'!$D$17+'Pesi e Budget Iniziale'!$D$18*'CENTROCAMPISTI - GE'!G135+'CENTROCAMPISTI - GE'!H135*'Pesi e Budget Iniziale'!$D$19+'Pesi e Budget Iniziale'!$D$20*vlookup(B135,SQUADRE!$A$2:$B$21,2,false)+vlookup(B135,'FATTORE CASA'!$A$2:$B$21,2,false)*'Pesi e Budget Iniziale'!$D$21+'Pesi e Budget Iniziale'!$D$22*vlookup(B135,ALLENATORE!$A$2:$B$21,2,false)</f>
        <v>58.03565711</v>
      </c>
      <c r="M135" s="30">
        <f t="shared" si="4"/>
        <v>-42.93177334</v>
      </c>
      <c r="N135" s="30">
        <f t="shared" si="2"/>
        <v>1</v>
      </c>
      <c r="P135" s="21"/>
    </row>
    <row r="136" ht="12.75" customHeight="1">
      <c r="A136" s="13" t="s">
        <v>561</v>
      </c>
      <c r="B136" s="14" t="s">
        <v>103</v>
      </c>
      <c r="C136" s="56">
        <v>7.0</v>
      </c>
      <c r="D136" s="14">
        <v>4.0</v>
      </c>
      <c r="E136" s="14">
        <v>5.5</v>
      </c>
      <c r="F136" s="14">
        <v>5.5</v>
      </c>
      <c r="G136" s="14">
        <v>6.0</v>
      </c>
      <c r="H136" s="14">
        <v>3.5</v>
      </c>
      <c r="I136" s="28">
        <f>'CENTROCAMPISTI - GE'!D136*'Pesi e Budget Iniziale'!$B$15+'CENTROCAMPISTI - GE'!E136*'Pesi e Budget Iniziale'!$B$16+'CENTROCAMPISTI - GE'!F136*'Pesi e Budget Iniziale'!$B$17+'Pesi e Budget Iniziale'!$B$18*'CENTROCAMPISTI - GE'!G136+'CENTROCAMPISTI - GE'!H136*'Pesi e Budget Iniziale'!$B$19+'Pesi e Budget Iniziale'!$B$20*vlookup(B136,SQUADRE!$A$2:$B$21,2,false)+vlookup(B136,'FATTORE CASA'!$A$2:$B$21,2,false)*'Pesi e Budget Iniziale'!$B$21+'Pesi e Budget Iniziale'!$B$22*vlookup(B136,ALLENATORE!$A$2:$B$21,2,false)</f>
        <v>65.91166947</v>
      </c>
      <c r="J136" s="30">
        <f t="shared" si="3"/>
        <v>-20.63519396</v>
      </c>
      <c r="K136" s="30">
        <f t="shared" si="1"/>
        <v>1</v>
      </c>
      <c r="L136" s="28">
        <f>'CENTROCAMPISTI - GE'!D136*'Pesi e Budget Iniziale'!$D$15+'CENTROCAMPISTI - GE'!E136*'Pesi e Budget Iniziale'!$D$16+'CENTROCAMPISTI - GE'!F136*'Pesi e Budget Iniziale'!$D$17+'Pesi e Budget Iniziale'!$D$18*'CENTROCAMPISTI - GE'!G136+'CENTROCAMPISTI - GE'!H136*'Pesi e Budget Iniziale'!$D$19+'Pesi e Budget Iniziale'!$D$20*vlookup(B136,SQUADRE!$A$2:$B$21,2,false)+vlookup(B136,'FATTORE CASA'!$A$2:$B$21,2,false)*'Pesi e Budget Iniziale'!$D$21+'Pesi e Budget Iniziale'!$D$22*vlookup(B136,ALLENATORE!$A$2:$B$21,2,false)</f>
        <v>63.05166947</v>
      </c>
      <c r="M136" s="30">
        <f t="shared" si="4"/>
        <v>-30.23771808</v>
      </c>
      <c r="N136" s="30">
        <f t="shared" si="2"/>
        <v>1</v>
      </c>
      <c r="P136" s="21"/>
    </row>
    <row r="137" ht="12.75" customHeight="1">
      <c r="A137" s="13" t="s">
        <v>565</v>
      </c>
      <c r="B137" s="14" t="s">
        <v>115</v>
      </c>
      <c r="C137" s="56">
        <v>6.0</v>
      </c>
      <c r="D137" s="14">
        <v>7.5</v>
      </c>
      <c r="E137" s="14">
        <v>7.0</v>
      </c>
      <c r="F137" s="14">
        <v>6.0</v>
      </c>
      <c r="G137" s="14">
        <v>4.0</v>
      </c>
      <c r="H137" s="14">
        <v>6.5</v>
      </c>
      <c r="I137" s="28">
        <f>'CENTROCAMPISTI - GE'!D137*'Pesi e Budget Iniziale'!$B$15+'CENTROCAMPISTI - GE'!E137*'Pesi e Budget Iniziale'!$B$16+'CENTROCAMPISTI - GE'!F137*'Pesi e Budget Iniziale'!$B$17+'Pesi e Budget Iniziale'!$B$18*'CENTROCAMPISTI - GE'!G137+'CENTROCAMPISTI - GE'!H137*'Pesi e Budget Iniziale'!$B$19+'Pesi e Budget Iniziale'!$B$20*vlookup(B137,SQUADRE!$A$2:$B$21,2,false)+vlookup(B137,'FATTORE CASA'!$A$2:$B$21,2,false)*'Pesi e Budget Iniziale'!$B$21+'Pesi e Budget Iniziale'!$B$22*vlookup(B137,ALLENATORE!$A$2:$B$21,2,false)</f>
        <v>70.74610947</v>
      </c>
      <c r="J137" s="30">
        <f t="shared" si="3"/>
        <v>-9.658523733</v>
      </c>
      <c r="K137" s="30">
        <f t="shared" si="1"/>
        <v>1</v>
      </c>
      <c r="L137" s="28">
        <f>'CENTROCAMPISTI - GE'!D137*'Pesi e Budget Iniziale'!$D$15+'CENTROCAMPISTI - GE'!E137*'Pesi e Budget Iniziale'!$D$16+'CENTROCAMPISTI - GE'!F137*'Pesi e Budget Iniziale'!$D$17+'Pesi e Budget Iniziale'!$D$18*'CENTROCAMPISTI - GE'!G137+'CENTROCAMPISTI - GE'!H137*'Pesi e Budget Iniziale'!$D$19+'Pesi e Budget Iniziale'!$D$20*vlookup(B137,SQUADRE!$A$2:$B$21,2,false)+vlookup(B137,'FATTORE CASA'!$A$2:$B$21,2,false)*'Pesi e Budget Iniziale'!$D$21+'Pesi e Budget Iniziale'!$D$22*vlookup(B137,ALLENATORE!$A$2:$B$21,2,false)</f>
        <v>67.17110947</v>
      </c>
      <c r="M137" s="30">
        <f t="shared" si="4"/>
        <v>-19.81262438</v>
      </c>
      <c r="N137" s="30">
        <f t="shared" si="2"/>
        <v>1</v>
      </c>
      <c r="P137" s="21"/>
    </row>
    <row r="138" ht="12.75" customHeight="1">
      <c r="A138" s="13" t="s">
        <v>567</v>
      </c>
      <c r="B138" s="14" t="s">
        <v>96</v>
      </c>
      <c r="C138" s="56">
        <v>6.0</v>
      </c>
      <c r="D138" s="14">
        <v>5.0</v>
      </c>
      <c r="E138" s="14">
        <v>5.0</v>
      </c>
      <c r="F138" s="14">
        <v>5.5</v>
      </c>
      <c r="G138" s="14">
        <v>6.5</v>
      </c>
      <c r="H138" s="14">
        <v>4.0</v>
      </c>
      <c r="I138" s="28">
        <f>'CENTROCAMPISTI - GE'!D138*'Pesi e Budget Iniziale'!$B$15+'CENTROCAMPISTI - GE'!E138*'Pesi e Budget Iniziale'!$B$16+'CENTROCAMPISTI - GE'!F138*'Pesi e Budget Iniziale'!$B$17+'Pesi e Budget Iniziale'!$B$18*'CENTROCAMPISTI - GE'!G138+'CENTROCAMPISTI - GE'!H138*'Pesi e Budget Iniziale'!$B$19+'Pesi e Budget Iniziale'!$B$20*vlookup(B138,SQUADRE!$A$2:$B$21,2,false)+vlookup(B138,'FATTORE CASA'!$A$2:$B$21,2,false)*'Pesi e Budget Iniziale'!$B$21+'Pesi e Budget Iniziale'!$B$22*vlookup(B138,ALLENATORE!$A$2:$B$21,2,false)</f>
        <v>59.35749368</v>
      </c>
      <c r="J138" s="30">
        <f t="shared" si="3"/>
        <v>-35.51655069</v>
      </c>
      <c r="K138" s="30">
        <f t="shared" si="1"/>
        <v>1</v>
      </c>
      <c r="L138" s="28">
        <f>'CENTROCAMPISTI - GE'!D138*'Pesi e Budget Iniziale'!$D$15+'CENTROCAMPISTI - GE'!E138*'Pesi e Budget Iniziale'!$D$16+'CENTROCAMPISTI - GE'!F138*'Pesi e Budget Iniziale'!$D$17+'Pesi e Budget Iniziale'!$D$18*'CENTROCAMPISTI - GE'!G138+'CENTROCAMPISTI - GE'!H138*'Pesi e Budget Iniziale'!$D$19+'Pesi e Budget Iniziale'!$D$20*vlookup(B138,SQUADRE!$A$2:$B$21,2,false)+vlookup(B138,'FATTORE CASA'!$A$2:$B$21,2,false)*'Pesi e Budget Iniziale'!$D$21+'Pesi e Budget Iniziale'!$D$22*vlookup(B138,ALLENATORE!$A$2:$B$21,2,false)</f>
        <v>56.72499368</v>
      </c>
      <c r="M138" s="30">
        <f t="shared" si="4"/>
        <v>-46.24867781</v>
      </c>
      <c r="N138" s="30">
        <f t="shared" si="2"/>
        <v>1</v>
      </c>
      <c r="P138" s="21"/>
    </row>
    <row r="139" ht="12.75" customHeight="1">
      <c r="A139" s="13" t="s">
        <v>569</v>
      </c>
      <c r="B139" s="14" t="s">
        <v>108</v>
      </c>
      <c r="C139" s="56">
        <v>9.0</v>
      </c>
      <c r="D139" s="14">
        <v>5.5</v>
      </c>
      <c r="E139" s="14">
        <v>5.5</v>
      </c>
      <c r="F139" s="14">
        <v>5.5</v>
      </c>
      <c r="G139" s="14">
        <v>4.0</v>
      </c>
      <c r="H139" s="14">
        <v>3.5</v>
      </c>
      <c r="I139" s="28">
        <f>'CENTROCAMPISTI - GE'!D139*'Pesi e Budget Iniziale'!$B$15+'CENTROCAMPISTI - GE'!E139*'Pesi e Budget Iniziale'!$B$16+'CENTROCAMPISTI - GE'!F139*'Pesi e Budget Iniziale'!$B$17+'Pesi e Budget Iniziale'!$B$18*'CENTROCAMPISTI - GE'!G139+'CENTROCAMPISTI - GE'!H139*'Pesi e Budget Iniziale'!$B$19+'Pesi e Budget Iniziale'!$B$20*vlookup(B139,SQUADRE!$A$2:$B$21,2,false)+vlookup(B139,'FATTORE CASA'!$A$2:$B$21,2,false)*'Pesi e Budget Iniziale'!$B$21+'Pesi e Budget Iniziale'!$B$22*vlookup(B139,ALLENATORE!$A$2:$B$21,2,false)</f>
        <v>64.88814868</v>
      </c>
      <c r="J139" s="30">
        <f t="shared" si="3"/>
        <v>-22.95911362</v>
      </c>
      <c r="K139" s="30">
        <f t="shared" si="1"/>
        <v>1</v>
      </c>
      <c r="L139" s="28">
        <f>'CENTROCAMPISTI - GE'!D139*'Pesi e Budget Iniziale'!$D$15+'CENTROCAMPISTI - GE'!E139*'Pesi e Budget Iniziale'!$D$16+'CENTROCAMPISTI - GE'!F139*'Pesi e Budget Iniziale'!$D$17+'Pesi e Budget Iniziale'!$D$18*'CENTROCAMPISTI - GE'!G139+'CENTROCAMPISTI - GE'!H139*'Pesi e Budget Iniziale'!$D$19+'Pesi e Budget Iniziale'!$D$20*vlookup(B139,SQUADRE!$A$2:$B$21,2,false)+vlookup(B139,'FATTORE CASA'!$A$2:$B$21,2,false)*'Pesi e Budget Iniziale'!$D$21+'Pesi e Budget Iniziale'!$D$22*vlookup(B139,ALLENATORE!$A$2:$B$21,2,false)</f>
        <v>62.02814868</v>
      </c>
      <c r="M139" s="30">
        <f t="shared" si="4"/>
        <v>-32.82794883</v>
      </c>
      <c r="N139" s="30">
        <f t="shared" si="2"/>
        <v>1</v>
      </c>
      <c r="P139" s="21"/>
    </row>
    <row r="140" ht="12.75" customHeight="1">
      <c r="A140" s="13" t="s">
        <v>571</v>
      </c>
      <c r="B140" s="14" t="s">
        <v>65</v>
      </c>
      <c r="C140" s="56">
        <v>7.0</v>
      </c>
      <c r="D140" s="14">
        <v>4.0</v>
      </c>
      <c r="E140" s="14">
        <v>5.0</v>
      </c>
      <c r="F140" s="14">
        <v>5.0</v>
      </c>
      <c r="G140" s="14">
        <v>6.0</v>
      </c>
      <c r="H140" s="14">
        <v>4.0</v>
      </c>
      <c r="I140" s="28">
        <f>'CENTROCAMPISTI - GE'!D140*'Pesi e Budget Iniziale'!$B$15+'CENTROCAMPISTI - GE'!E140*'Pesi e Budget Iniziale'!$B$16+'CENTROCAMPISTI - GE'!F140*'Pesi e Budget Iniziale'!$B$17+'Pesi e Budget Iniziale'!$B$18*'CENTROCAMPISTI - GE'!G140+'CENTROCAMPISTI - GE'!H140*'Pesi e Budget Iniziale'!$B$19+'Pesi e Budget Iniziale'!$B$20*vlookup(B140,SQUADRE!$A$2:$B$21,2,false)+vlookup(B140,'FATTORE CASA'!$A$2:$B$21,2,false)*'Pesi e Budget Iniziale'!$B$21+'Pesi e Budget Iniziale'!$B$22*vlookup(B140,ALLENATORE!$A$2:$B$21,2,false)</f>
        <v>62.62219737</v>
      </c>
      <c r="J140" s="30">
        <f t="shared" si="3"/>
        <v>-28.10399086</v>
      </c>
      <c r="K140" s="30">
        <f t="shared" si="1"/>
        <v>1</v>
      </c>
      <c r="L140" s="28">
        <f>'CENTROCAMPISTI - GE'!D140*'Pesi e Budget Iniziale'!$D$15+'CENTROCAMPISTI - GE'!E140*'Pesi e Budget Iniziale'!$D$16+'CENTROCAMPISTI - GE'!F140*'Pesi e Budget Iniziale'!$D$17+'Pesi e Budget Iniziale'!$D$18*'CENTROCAMPISTI - GE'!G140+'CENTROCAMPISTI - GE'!H140*'Pesi e Budget Iniziale'!$D$19+'Pesi e Budget Iniziale'!$D$20*vlookup(B140,SQUADRE!$A$2:$B$21,2,false)+vlookup(B140,'FATTORE CASA'!$A$2:$B$21,2,false)*'Pesi e Budget Iniziale'!$D$21+'Pesi e Budget Iniziale'!$D$22*vlookup(B140,ALLENATORE!$A$2:$B$21,2,false)</f>
        <v>60.02219737</v>
      </c>
      <c r="M140" s="30">
        <f t="shared" si="4"/>
        <v>-37.90442292</v>
      </c>
      <c r="N140" s="30">
        <f t="shared" si="2"/>
        <v>1</v>
      </c>
      <c r="P140" s="21"/>
    </row>
    <row r="141" ht="12.75" customHeight="1">
      <c r="A141" s="13" t="s">
        <v>573</v>
      </c>
      <c r="B141" s="14" t="s">
        <v>115</v>
      </c>
      <c r="C141" s="56">
        <v>7.0</v>
      </c>
      <c r="D141" s="14">
        <v>7.5</v>
      </c>
      <c r="E141" s="14">
        <v>6.0</v>
      </c>
      <c r="F141" s="14">
        <v>6.0</v>
      </c>
      <c r="G141" s="14">
        <v>5.5</v>
      </c>
      <c r="H141" s="14">
        <v>5.5</v>
      </c>
      <c r="I141" s="28">
        <f>'CENTROCAMPISTI - GE'!D141*'Pesi e Budget Iniziale'!$B$15+'CENTROCAMPISTI - GE'!E141*'Pesi e Budget Iniziale'!$B$16+'CENTROCAMPISTI - GE'!F141*'Pesi e Budget Iniziale'!$B$17+'Pesi e Budget Iniziale'!$B$18*'CENTROCAMPISTI - GE'!G141+'CENTROCAMPISTI - GE'!H141*'Pesi e Budget Iniziale'!$B$19+'Pesi e Budget Iniziale'!$B$20*vlookup(B141,SQUADRE!$A$2:$B$21,2,false)+vlookup(B141,'FATTORE CASA'!$A$2:$B$21,2,false)*'Pesi e Budget Iniziale'!$B$21+'Pesi e Budget Iniziale'!$B$22*vlookup(B141,ALLENATORE!$A$2:$B$21,2,false)</f>
        <v>69.53275447</v>
      </c>
      <c r="J141" s="30">
        <f t="shared" si="3"/>
        <v>-12.41346488</v>
      </c>
      <c r="K141" s="30">
        <f t="shared" si="1"/>
        <v>1</v>
      </c>
      <c r="L141" s="28">
        <f>'CENTROCAMPISTI - GE'!D141*'Pesi e Budget Iniziale'!$D$15+'CENTROCAMPISTI - GE'!E141*'Pesi e Budget Iniziale'!$D$16+'CENTROCAMPISTI - GE'!F141*'Pesi e Budget Iniziale'!$D$17+'Pesi e Budget Iniziale'!$D$18*'CENTROCAMPISTI - GE'!G141+'CENTROCAMPISTI - GE'!H141*'Pesi e Budget Iniziale'!$D$19+'Pesi e Budget Iniziale'!$D$20*vlookup(B141,SQUADRE!$A$2:$B$21,2,false)+vlookup(B141,'FATTORE CASA'!$A$2:$B$21,2,false)*'Pesi e Budget Iniziale'!$D$21+'Pesi e Budget Iniziale'!$D$22*vlookup(B141,ALLENATORE!$A$2:$B$21,2,false)</f>
        <v>66.41275447</v>
      </c>
      <c r="M141" s="30">
        <f t="shared" si="4"/>
        <v>-21.73179833</v>
      </c>
      <c r="N141" s="30">
        <f t="shared" si="2"/>
        <v>1</v>
      </c>
      <c r="P141" s="21"/>
    </row>
    <row r="142" ht="12.75" customHeight="1">
      <c r="A142" s="13" t="s">
        <v>575</v>
      </c>
      <c r="B142" s="14" t="s">
        <v>96</v>
      </c>
      <c r="C142" s="56">
        <v>9.0</v>
      </c>
      <c r="D142" s="14">
        <v>4.5</v>
      </c>
      <c r="E142" s="14">
        <v>5.5</v>
      </c>
      <c r="F142" s="14">
        <v>5.5</v>
      </c>
      <c r="G142" s="14">
        <v>5.5</v>
      </c>
      <c r="H142" s="14">
        <v>4.5</v>
      </c>
      <c r="I142" s="28">
        <f>'CENTROCAMPISTI - GE'!D142*'Pesi e Budget Iniziale'!$B$15+'CENTROCAMPISTI - GE'!E142*'Pesi e Budget Iniziale'!$B$16+'CENTROCAMPISTI - GE'!F142*'Pesi e Budget Iniziale'!$B$17+'Pesi e Budget Iniziale'!$B$18*'CENTROCAMPISTI - GE'!G142+'CENTROCAMPISTI - GE'!H142*'Pesi e Budget Iniziale'!$B$19+'Pesi e Budget Iniziale'!$B$20*vlookup(B142,SQUADRE!$A$2:$B$21,2,false)+vlookup(B142,'FATTORE CASA'!$A$2:$B$21,2,false)*'Pesi e Budget Iniziale'!$B$21+'Pesi e Budget Iniziale'!$B$22*vlookup(B142,ALLENATORE!$A$2:$B$21,2,false)</f>
        <v>58.74272368</v>
      </c>
      <c r="J142" s="30">
        <f t="shared" si="3"/>
        <v>-36.91239541</v>
      </c>
      <c r="K142" s="30">
        <f t="shared" si="1"/>
        <v>1</v>
      </c>
      <c r="L142" s="28">
        <f>'CENTROCAMPISTI - GE'!D142*'Pesi e Budget Iniziale'!$D$15+'CENTROCAMPISTI - GE'!E142*'Pesi e Budget Iniziale'!$D$16+'CENTROCAMPISTI - GE'!F142*'Pesi e Budget Iniziale'!$D$17+'Pesi e Budget Iniziale'!$D$18*'CENTROCAMPISTI - GE'!G142+'CENTROCAMPISTI - GE'!H142*'Pesi e Budget Iniziale'!$D$19+'Pesi e Budget Iniziale'!$D$20*vlookup(B142,SQUADRE!$A$2:$B$21,2,false)+vlookup(B142,'FATTORE CASA'!$A$2:$B$21,2,false)*'Pesi e Budget Iniziale'!$D$21+'Pesi e Budget Iniziale'!$D$22*vlookup(B142,ALLENATORE!$A$2:$B$21,2,false)</f>
        <v>55.88272368</v>
      </c>
      <c r="M142" s="30">
        <f t="shared" si="4"/>
        <v>-48.380216</v>
      </c>
      <c r="N142" s="30">
        <f t="shared" si="2"/>
        <v>1</v>
      </c>
      <c r="P142" s="21"/>
    </row>
    <row r="143" ht="12.75" customHeight="1">
      <c r="A143" s="13" t="s">
        <v>577</v>
      </c>
      <c r="B143" s="14" t="s">
        <v>131</v>
      </c>
      <c r="C143" s="56">
        <v>8.0</v>
      </c>
      <c r="D143" s="14">
        <v>8.0</v>
      </c>
      <c r="E143" s="14">
        <v>7.0</v>
      </c>
      <c r="F143" s="14">
        <v>6.0</v>
      </c>
      <c r="G143" s="14">
        <v>6.0</v>
      </c>
      <c r="H143" s="14">
        <v>7.0</v>
      </c>
      <c r="I143" s="28">
        <f>'CENTROCAMPISTI - GE'!D143*'Pesi e Budget Iniziale'!$B$15+'CENTROCAMPISTI - GE'!E143*'Pesi e Budget Iniziale'!$B$16+'CENTROCAMPISTI - GE'!F143*'Pesi e Budget Iniziale'!$B$17+'Pesi e Budget Iniziale'!$B$18*'CENTROCAMPISTI - GE'!G143+'CENTROCAMPISTI - GE'!H143*'Pesi e Budget Iniziale'!$B$19+'Pesi e Budget Iniziale'!$B$20*vlookup(B143,SQUADRE!$A$2:$B$21,2,false)+vlookup(B143,'FATTORE CASA'!$A$2:$B$21,2,false)*'Pesi e Budget Iniziale'!$B$21+'Pesi e Budget Iniziale'!$B$22*vlookup(B143,ALLENATORE!$A$2:$B$21,2,false)</f>
        <v>75.30763842</v>
      </c>
      <c r="J143" s="30">
        <f t="shared" si="3"/>
        <v>0.6984977569</v>
      </c>
      <c r="K143" s="30">
        <f t="shared" si="1"/>
        <v>1</v>
      </c>
      <c r="L143" s="28">
        <f>'CENTROCAMPISTI - GE'!D143*'Pesi e Budget Iniziale'!$D$15+'CENTROCAMPISTI - GE'!E143*'Pesi e Budget Iniziale'!$D$16+'CENTROCAMPISTI - GE'!F143*'Pesi e Budget Iniziale'!$D$17+'Pesi e Budget Iniziale'!$D$18*'CENTROCAMPISTI - GE'!G143+'CENTROCAMPISTI - GE'!H143*'Pesi e Budget Iniziale'!$D$19+'Pesi e Budget Iniziale'!$D$20*vlookup(B143,SQUADRE!$A$2:$B$21,2,false)+vlookup(B143,'FATTORE CASA'!$A$2:$B$21,2,false)*'Pesi e Budget Iniziale'!$D$21+'Pesi e Budget Iniziale'!$D$22*vlookup(B143,ALLENATORE!$A$2:$B$21,2,false)</f>
        <v>71.73263842</v>
      </c>
      <c r="M143" s="30">
        <f t="shared" si="4"/>
        <v>-8.268733283</v>
      </c>
      <c r="N143" s="30">
        <f t="shared" si="2"/>
        <v>1</v>
      </c>
      <c r="P143" s="21"/>
    </row>
    <row r="144" ht="12.75" customHeight="1">
      <c r="A144" s="13" t="s">
        <v>579</v>
      </c>
      <c r="B144" s="14" t="s">
        <v>122</v>
      </c>
      <c r="C144" s="56">
        <v>6.0</v>
      </c>
      <c r="D144" s="14">
        <v>4.0</v>
      </c>
      <c r="E144" s="14">
        <v>6.0</v>
      </c>
      <c r="F144" s="14">
        <v>5.0</v>
      </c>
      <c r="G144" s="14">
        <v>6.0</v>
      </c>
      <c r="H144" s="14">
        <v>4.0</v>
      </c>
      <c r="I144" s="28">
        <f>'CENTROCAMPISTI - GE'!D144*'Pesi e Budget Iniziale'!$B$15+'CENTROCAMPISTI - GE'!E144*'Pesi e Budget Iniziale'!$B$16+'CENTROCAMPISTI - GE'!F144*'Pesi e Budget Iniziale'!$B$17+'Pesi e Budget Iniziale'!$B$18*'CENTROCAMPISTI - GE'!G144+'CENTROCAMPISTI - GE'!H144*'Pesi e Budget Iniziale'!$B$19+'Pesi e Budget Iniziale'!$B$20*vlookup(B144,SQUADRE!$A$2:$B$21,2,false)+vlookup(B144,'FATTORE CASA'!$A$2:$B$21,2,false)*'Pesi e Budget Iniziale'!$B$21+'Pesi e Budget Iniziale'!$B$22*vlookup(B144,ALLENATORE!$A$2:$B$21,2,false)</f>
        <v>68.01487105</v>
      </c>
      <c r="J144" s="30">
        <f t="shared" si="3"/>
        <v>-15.85984249</v>
      </c>
      <c r="K144" s="30">
        <f t="shared" si="1"/>
        <v>1</v>
      </c>
      <c r="L144" s="28">
        <f>'CENTROCAMPISTI - GE'!D144*'Pesi e Budget Iniziale'!$D$15+'CENTROCAMPISTI - GE'!E144*'Pesi e Budget Iniziale'!$D$16+'CENTROCAMPISTI - GE'!F144*'Pesi e Budget Iniziale'!$D$17+'Pesi e Budget Iniziale'!$D$18*'CENTROCAMPISTI - GE'!G144+'CENTROCAMPISTI - GE'!H144*'Pesi e Budget Iniziale'!$D$19+'Pesi e Budget Iniziale'!$D$20*vlookup(B144,SQUADRE!$A$2:$B$21,2,false)+vlookup(B144,'FATTORE CASA'!$A$2:$B$21,2,false)*'Pesi e Budget Iniziale'!$D$21+'Pesi e Budget Iniziale'!$D$22*vlookup(B144,ALLENATORE!$A$2:$B$21,2,false)</f>
        <v>64.95987105</v>
      </c>
      <c r="M144" s="30">
        <f t="shared" si="4"/>
        <v>-25.40861989</v>
      </c>
      <c r="N144" s="30">
        <f t="shared" si="2"/>
        <v>1</v>
      </c>
      <c r="P144" s="21"/>
    </row>
    <row r="145" ht="12.75" customHeight="1">
      <c r="A145" s="13" t="s">
        <v>581</v>
      </c>
      <c r="B145" s="14" t="s">
        <v>111</v>
      </c>
      <c r="C145" s="56">
        <v>6.0</v>
      </c>
      <c r="D145" s="14">
        <v>4.0</v>
      </c>
      <c r="E145" s="14">
        <v>6.0</v>
      </c>
      <c r="F145" s="14">
        <v>6.0</v>
      </c>
      <c r="G145" s="14">
        <v>5.0</v>
      </c>
      <c r="H145" s="14">
        <v>4.0</v>
      </c>
      <c r="I145" s="28">
        <f>'CENTROCAMPISTI - GE'!D145*'Pesi e Budget Iniziale'!$B$15+'CENTROCAMPISTI - GE'!E145*'Pesi e Budget Iniziale'!$B$16+'CENTROCAMPISTI - GE'!F145*'Pesi e Budget Iniziale'!$B$17+'Pesi e Budget Iniziale'!$B$18*'CENTROCAMPISTI - GE'!G145+'CENTROCAMPISTI - GE'!H145*'Pesi e Budget Iniziale'!$B$19+'Pesi e Budget Iniziale'!$B$20*vlookup(B145,SQUADRE!$A$2:$B$21,2,false)+vlookup(B145,'FATTORE CASA'!$A$2:$B$21,2,false)*'Pesi e Budget Iniziale'!$B$21+'Pesi e Budget Iniziale'!$B$22*vlookup(B145,ALLENATORE!$A$2:$B$21,2,false)</f>
        <v>61.65553105</v>
      </c>
      <c r="J145" s="30">
        <f t="shared" si="3"/>
        <v>-30.29882157</v>
      </c>
      <c r="K145" s="30">
        <f t="shared" si="1"/>
        <v>1</v>
      </c>
      <c r="L145" s="28">
        <f>'CENTROCAMPISTI - GE'!D145*'Pesi e Budget Iniziale'!$D$15+'CENTROCAMPISTI - GE'!E145*'Pesi e Budget Iniziale'!$D$16+'CENTROCAMPISTI - GE'!F145*'Pesi e Budget Iniziale'!$D$17+'Pesi e Budget Iniziale'!$D$18*'CENTROCAMPISTI - GE'!G145+'CENTROCAMPISTI - GE'!H145*'Pesi e Budget Iniziale'!$D$19+'Pesi e Budget Iniziale'!$D$20*vlookup(B145,SQUADRE!$A$2:$B$21,2,false)+vlookup(B145,'FATTORE CASA'!$A$2:$B$21,2,false)*'Pesi e Budget Iniziale'!$D$21+'Pesi e Budget Iniziale'!$D$22*vlookup(B145,ALLENATORE!$A$2:$B$21,2,false)</f>
        <v>58.53553105</v>
      </c>
      <c r="M145" s="30">
        <f t="shared" si="4"/>
        <v>-41.66673907</v>
      </c>
      <c r="N145" s="30">
        <f t="shared" si="2"/>
        <v>1</v>
      </c>
      <c r="P145" s="21"/>
    </row>
    <row r="146" ht="12.75" customHeight="1">
      <c r="A146" s="13" t="s">
        <v>583</v>
      </c>
      <c r="B146" s="14" t="s">
        <v>115</v>
      </c>
      <c r="C146" s="56">
        <v>8.0</v>
      </c>
      <c r="D146" s="14">
        <v>6.5</v>
      </c>
      <c r="E146" s="14">
        <v>6.0</v>
      </c>
      <c r="F146" s="14">
        <v>6.5</v>
      </c>
      <c r="G146" s="14">
        <v>5.0</v>
      </c>
      <c r="H146" s="14">
        <v>5.5</v>
      </c>
      <c r="I146" s="28">
        <f>'CENTROCAMPISTI - GE'!D146*'Pesi e Budget Iniziale'!$B$15+'CENTROCAMPISTI - GE'!E146*'Pesi e Budget Iniziale'!$B$16+'CENTROCAMPISTI - GE'!F146*'Pesi e Budget Iniziale'!$B$17+'Pesi e Budget Iniziale'!$B$18*'CENTROCAMPISTI - GE'!G146+'CENTROCAMPISTI - GE'!H146*'Pesi e Budget Iniziale'!$B$19+'Pesi e Budget Iniziale'!$B$20*vlookup(B146,SQUADRE!$A$2:$B$21,2,false)+vlookup(B146,'FATTORE CASA'!$A$2:$B$21,2,false)*'Pesi e Budget Iniziale'!$B$21+'Pesi e Budget Iniziale'!$B$22*vlookup(B146,ALLENATORE!$A$2:$B$21,2,false)</f>
        <v>68.05673447</v>
      </c>
      <c r="J146" s="30">
        <f t="shared" si="3"/>
        <v>-15.76479095</v>
      </c>
      <c r="K146" s="30">
        <f t="shared" si="1"/>
        <v>1</v>
      </c>
      <c r="L146" s="28">
        <f>'CENTROCAMPISTI - GE'!D146*'Pesi e Budget Iniziale'!$D$15+'CENTROCAMPISTI - GE'!E146*'Pesi e Budget Iniziale'!$D$16+'CENTROCAMPISTI - GE'!F146*'Pesi e Budget Iniziale'!$D$17+'Pesi e Budget Iniziale'!$D$18*'CENTROCAMPISTI - GE'!G146+'CENTROCAMPISTI - GE'!H146*'Pesi e Budget Iniziale'!$D$19+'Pesi e Budget Iniziale'!$D$20*vlookup(B146,SQUADRE!$A$2:$B$21,2,false)+vlookup(B146,'FATTORE CASA'!$A$2:$B$21,2,false)*'Pesi e Budget Iniziale'!$D$21+'Pesi e Budget Iniziale'!$D$22*vlookup(B146,ALLENATORE!$A$2:$B$21,2,false)</f>
        <v>64.90423447</v>
      </c>
      <c r="M146" s="30">
        <f t="shared" si="4"/>
        <v>-25.54941974</v>
      </c>
      <c r="N146" s="30">
        <f t="shared" si="2"/>
        <v>1</v>
      </c>
      <c r="P146" s="21"/>
    </row>
    <row r="147" ht="12.75" customHeight="1">
      <c r="A147" s="13" t="s">
        <v>585</v>
      </c>
      <c r="B147" s="14" t="s">
        <v>147</v>
      </c>
      <c r="C147" s="56">
        <v>6.0</v>
      </c>
      <c r="D147" s="14">
        <v>4.0</v>
      </c>
      <c r="E147" s="14">
        <v>6.0</v>
      </c>
      <c r="F147" s="14">
        <v>6.0</v>
      </c>
      <c r="G147" s="14">
        <v>5.0</v>
      </c>
      <c r="H147" s="14">
        <v>5.0</v>
      </c>
      <c r="I147" s="28">
        <f>'CENTROCAMPISTI - GE'!D147*'Pesi e Budget Iniziale'!$B$15+'CENTROCAMPISTI - GE'!E147*'Pesi e Budget Iniziale'!$B$16+'CENTROCAMPISTI - GE'!F147*'Pesi e Budget Iniziale'!$B$17+'Pesi e Budget Iniziale'!$B$18*'CENTROCAMPISTI - GE'!G147+'CENTROCAMPISTI - GE'!H147*'Pesi e Budget Iniziale'!$B$19+'Pesi e Budget Iniziale'!$B$20*vlookup(B147,SQUADRE!$A$2:$B$21,2,false)+vlookup(B147,'FATTORE CASA'!$A$2:$B$21,2,false)*'Pesi e Budget Iniziale'!$B$21+'Pesi e Budget Iniziale'!$B$22*vlookup(B147,ALLENATORE!$A$2:$B$21,2,false)</f>
        <v>67.48655789</v>
      </c>
      <c r="J147" s="30">
        <f t="shared" si="3"/>
        <v>-17.05938562</v>
      </c>
      <c r="K147" s="30">
        <f t="shared" si="1"/>
        <v>1</v>
      </c>
      <c r="L147" s="28">
        <f>'CENTROCAMPISTI - GE'!D147*'Pesi e Budget Iniziale'!$D$15+'CENTROCAMPISTI - GE'!E147*'Pesi e Budget Iniziale'!$D$16+'CENTROCAMPISTI - GE'!F147*'Pesi e Budget Iniziale'!$D$17+'Pesi e Budget Iniziale'!$D$18*'CENTROCAMPISTI - GE'!G147+'CENTROCAMPISTI - GE'!H147*'Pesi e Budget Iniziale'!$D$19+'Pesi e Budget Iniziale'!$D$20*vlookup(B147,SQUADRE!$A$2:$B$21,2,false)+vlookup(B147,'FATTORE CASA'!$A$2:$B$21,2,false)*'Pesi e Budget Iniziale'!$D$21+'Pesi e Budget Iniziale'!$D$22*vlookup(B147,ALLENATORE!$A$2:$B$21,2,false)</f>
        <v>64.36655789</v>
      </c>
      <c r="M147" s="30">
        <f t="shared" si="4"/>
        <v>-26.91012137</v>
      </c>
      <c r="N147" s="30">
        <f t="shared" si="2"/>
        <v>1</v>
      </c>
      <c r="P147" s="21"/>
    </row>
    <row r="148" ht="12.75" customHeight="1">
      <c r="A148" s="13" t="s">
        <v>587</v>
      </c>
      <c r="B148" s="14" t="s">
        <v>99</v>
      </c>
      <c r="C148" s="56">
        <v>7.0</v>
      </c>
      <c r="D148" s="14">
        <v>5.0</v>
      </c>
      <c r="E148" s="14">
        <v>5.0</v>
      </c>
      <c r="F148" s="14">
        <v>5.0</v>
      </c>
      <c r="G148" s="14">
        <v>5.0</v>
      </c>
      <c r="H148" s="14">
        <v>4.0</v>
      </c>
      <c r="I148" s="28">
        <f>'CENTROCAMPISTI - GE'!D148*'Pesi e Budget Iniziale'!$B$15+'CENTROCAMPISTI - GE'!E148*'Pesi e Budget Iniziale'!$B$16+'CENTROCAMPISTI - GE'!F148*'Pesi e Budget Iniziale'!$B$17+'Pesi e Budget Iniziale'!$B$18*'CENTROCAMPISTI - GE'!G148+'CENTROCAMPISTI - GE'!H148*'Pesi e Budget Iniziale'!$B$19+'Pesi e Budget Iniziale'!$B$20*vlookup(B148,SQUADRE!$A$2:$B$21,2,false)+vlookup(B148,'FATTORE CASA'!$A$2:$B$21,2,false)*'Pesi e Budget Iniziale'!$B$21+'Pesi e Budget Iniziale'!$B$22*vlookup(B148,ALLENATORE!$A$2:$B$21,2,false)</f>
        <v>58.67127842</v>
      </c>
      <c r="J148" s="30">
        <f t="shared" si="3"/>
        <v>-37.07461297</v>
      </c>
      <c r="K148" s="30">
        <f t="shared" si="1"/>
        <v>1</v>
      </c>
      <c r="L148" s="28">
        <f>'CENTROCAMPISTI - GE'!D148*'Pesi e Budget Iniziale'!$D$15+'CENTROCAMPISTI - GE'!E148*'Pesi e Budget Iniziale'!$D$16+'CENTROCAMPISTI - GE'!F148*'Pesi e Budget Iniziale'!$D$17+'Pesi e Budget Iniziale'!$D$18*'CENTROCAMPISTI - GE'!G148+'CENTROCAMPISTI - GE'!H148*'Pesi e Budget Iniziale'!$D$19+'Pesi e Budget Iniziale'!$D$20*vlookup(B148,SQUADRE!$A$2:$B$21,2,false)+vlookup(B148,'FATTORE CASA'!$A$2:$B$21,2,false)*'Pesi e Budget Iniziale'!$D$21+'Pesi e Budget Iniziale'!$D$22*vlookup(B148,ALLENATORE!$A$2:$B$21,2,false)</f>
        <v>56.07127842</v>
      </c>
      <c r="M148" s="30">
        <f t="shared" si="4"/>
        <v>-47.9030393</v>
      </c>
      <c r="N148" s="30">
        <f t="shared" si="2"/>
        <v>1</v>
      </c>
      <c r="P148" s="21"/>
    </row>
    <row r="149" ht="12.75" customHeight="1">
      <c r="A149" s="13" t="s">
        <v>589</v>
      </c>
      <c r="B149" s="14" t="s">
        <v>125</v>
      </c>
      <c r="C149" s="56">
        <v>8.0</v>
      </c>
      <c r="D149" s="14">
        <v>6.0</v>
      </c>
      <c r="E149" s="14">
        <v>5.0</v>
      </c>
      <c r="F149" s="14">
        <v>5.0</v>
      </c>
      <c r="G149" s="14">
        <v>6.0</v>
      </c>
      <c r="H149" s="14">
        <v>4.0</v>
      </c>
      <c r="I149" s="28">
        <f>'CENTROCAMPISTI - GE'!D149*'Pesi e Budget Iniziale'!$B$15+'CENTROCAMPISTI - GE'!E149*'Pesi e Budget Iniziale'!$B$16+'CENTROCAMPISTI - GE'!F149*'Pesi e Budget Iniziale'!$B$17+'Pesi e Budget Iniziale'!$B$18*'CENTROCAMPISTI - GE'!G149+'CENTROCAMPISTI - GE'!H149*'Pesi e Budget Iniziale'!$B$19+'Pesi e Budget Iniziale'!$B$20*vlookup(B149,SQUADRE!$A$2:$B$21,2,false)+vlookup(B149,'FATTORE CASA'!$A$2:$B$21,2,false)*'Pesi e Budget Iniziale'!$B$21+'Pesi e Budget Iniziale'!$B$22*vlookup(B149,ALLENATORE!$A$2:$B$21,2,false)</f>
        <v>62.45915</v>
      </c>
      <c r="J149" s="30">
        <f t="shared" si="3"/>
        <v>-28.47419241</v>
      </c>
      <c r="K149" s="30">
        <f t="shared" si="1"/>
        <v>1</v>
      </c>
      <c r="L149" s="28">
        <f>'CENTROCAMPISTI - GE'!D149*'Pesi e Budget Iniziale'!$D$15+'CENTROCAMPISTI - GE'!E149*'Pesi e Budget Iniziale'!$D$16+'CENTROCAMPISTI - GE'!F149*'Pesi e Budget Iniziale'!$D$17+'Pesi e Budget Iniziale'!$D$18*'CENTROCAMPISTI - GE'!G149+'CENTROCAMPISTI - GE'!H149*'Pesi e Budget Iniziale'!$D$19+'Pesi e Budget Iniziale'!$D$20*vlookup(B149,SQUADRE!$A$2:$B$21,2,false)+vlookup(B149,'FATTORE CASA'!$A$2:$B$21,2,false)*'Pesi e Budget Iniziale'!$D$21+'Pesi e Budget Iniziale'!$D$22*vlookup(B149,ALLENATORE!$A$2:$B$21,2,false)</f>
        <v>59.85915</v>
      </c>
      <c r="M149" s="30">
        <f t="shared" si="4"/>
        <v>-38.31704796</v>
      </c>
      <c r="N149" s="30">
        <f t="shared" si="2"/>
        <v>1</v>
      </c>
      <c r="P149" s="21"/>
    </row>
    <row r="150" ht="12.75" customHeight="1">
      <c r="A150" s="13" t="s">
        <v>591</v>
      </c>
      <c r="B150" s="14" t="s">
        <v>70</v>
      </c>
      <c r="C150" s="56">
        <v>8.0</v>
      </c>
      <c r="D150" s="14">
        <v>3.0</v>
      </c>
      <c r="E150" s="14">
        <v>5.5</v>
      </c>
      <c r="F150" s="14">
        <v>5.5</v>
      </c>
      <c r="G150" s="14">
        <v>3.5</v>
      </c>
      <c r="H150" s="14">
        <v>3.0</v>
      </c>
      <c r="I150" s="28">
        <f>'CENTROCAMPISTI - GE'!D150*'Pesi e Budget Iniziale'!$B$15+'CENTROCAMPISTI - GE'!E150*'Pesi e Budget Iniziale'!$B$16+'CENTROCAMPISTI - GE'!F150*'Pesi e Budget Iniziale'!$B$17+'Pesi e Budget Iniziale'!$B$18*'CENTROCAMPISTI - GE'!G150+'CENTROCAMPISTI - GE'!H150*'Pesi e Budget Iniziale'!$B$19+'Pesi e Budget Iniziale'!$B$20*vlookup(B150,SQUADRE!$A$2:$B$21,2,false)+vlookup(B150,'FATTORE CASA'!$A$2:$B$21,2,false)*'Pesi e Budget Iniziale'!$B$21+'Pesi e Budget Iniziale'!$B$22*vlookup(B150,ALLENATORE!$A$2:$B$21,2,false)</f>
        <v>64.75072842</v>
      </c>
      <c r="J150" s="30">
        <f t="shared" si="3"/>
        <v>-23.27112844</v>
      </c>
      <c r="K150" s="30">
        <f t="shared" si="1"/>
        <v>1</v>
      </c>
      <c r="L150" s="28">
        <f>'CENTROCAMPISTI - GE'!D150*'Pesi e Budget Iniziale'!$D$15+'CENTROCAMPISTI - GE'!E150*'Pesi e Budget Iniziale'!$D$16+'CENTROCAMPISTI - GE'!F150*'Pesi e Budget Iniziale'!$D$17+'Pesi e Budget Iniziale'!$D$18*'CENTROCAMPISTI - GE'!G150+'CENTROCAMPISTI - GE'!H150*'Pesi e Budget Iniziale'!$D$19+'Pesi e Budget Iniziale'!$D$20*vlookup(B150,SQUADRE!$A$2:$B$21,2,false)+vlookup(B150,'FATTORE CASA'!$A$2:$B$21,2,false)*'Pesi e Budget Iniziale'!$D$21+'Pesi e Budget Iniziale'!$D$22*vlookup(B150,ALLENATORE!$A$2:$B$21,2,false)</f>
        <v>61.89072842</v>
      </c>
      <c r="M150" s="30">
        <f t="shared" si="4"/>
        <v>-33.17571919</v>
      </c>
      <c r="N150" s="30">
        <f t="shared" si="2"/>
        <v>1</v>
      </c>
      <c r="P150" s="21"/>
    </row>
    <row r="151" ht="12.75" customHeight="1">
      <c r="A151" s="13" t="s">
        <v>593</v>
      </c>
      <c r="B151" s="14" t="s">
        <v>40</v>
      </c>
      <c r="C151" s="56">
        <v>6.0</v>
      </c>
      <c r="D151" s="14">
        <v>2.0</v>
      </c>
      <c r="E151" s="14">
        <v>5.0</v>
      </c>
      <c r="F151" s="14">
        <v>5.0</v>
      </c>
      <c r="G151" s="14">
        <v>5.0</v>
      </c>
      <c r="H151" s="14">
        <v>2.0</v>
      </c>
      <c r="I151" s="28">
        <f>'CENTROCAMPISTI - GE'!D151*'Pesi e Budget Iniziale'!$B$15+'CENTROCAMPISTI - GE'!E151*'Pesi e Budget Iniziale'!$B$16+'CENTROCAMPISTI - GE'!F151*'Pesi e Budget Iniziale'!$B$17+'Pesi e Budget Iniziale'!$B$18*'CENTROCAMPISTI - GE'!G151+'CENTROCAMPISTI - GE'!H151*'Pesi e Budget Iniziale'!$B$19+'Pesi e Budget Iniziale'!$B$20*vlookup(B151,SQUADRE!$A$2:$B$21,2,false)+vlookup(B151,'FATTORE CASA'!$A$2:$B$21,2,false)*'Pesi e Budget Iniziale'!$B$21+'Pesi e Budget Iniziale'!$B$22*vlookup(B151,ALLENATORE!$A$2:$B$21,2,false)</f>
        <v>60.51653263</v>
      </c>
      <c r="J151" s="30">
        <f t="shared" si="3"/>
        <v>-32.88493497</v>
      </c>
      <c r="K151" s="30">
        <f t="shared" si="1"/>
        <v>1</v>
      </c>
      <c r="L151" s="28">
        <f>'CENTROCAMPISTI - GE'!D151*'Pesi e Budget Iniziale'!$D$15+'CENTROCAMPISTI - GE'!E151*'Pesi e Budget Iniziale'!$D$16+'CENTROCAMPISTI - GE'!F151*'Pesi e Budget Iniziale'!$D$17+'Pesi e Budget Iniziale'!$D$18*'CENTROCAMPISTI - GE'!G151+'CENTROCAMPISTI - GE'!H151*'Pesi e Budget Iniziale'!$D$19+'Pesi e Budget Iniziale'!$D$20*vlookup(B151,SQUADRE!$A$2:$B$21,2,false)+vlookup(B151,'FATTORE CASA'!$A$2:$B$21,2,false)*'Pesi e Budget Iniziale'!$D$21+'Pesi e Budget Iniziale'!$D$22*vlookup(B151,ALLENATORE!$A$2:$B$21,2,false)</f>
        <v>57.91653263</v>
      </c>
      <c r="M151" s="30">
        <f t="shared" si="4"/>
        <v>-43.23324242</v>
      </c>
      <c r="N151" s="30">
        <f t="shared" si="2"/>
        <v>1</v>
      </c>
      <c r="P151" s="21"/>
    </row>
    <row r="152" ht="12.75" customHeight="1">
      <c r="A152" s="13" t="s">
        <v>594</v>
      </c>
      <c r="B152" s="14" t="s">
        <v>99</v>
      </c>
      <c r="C152" s="56">
        <v>7.0</v>
      </c>
      <c r="D152" s="14">
        <v>4.0</v>
      </c>
      <c r="E152" s="14">
        <v>5.0</v>
      </c>
      <c r="F152" s="14">
        <v>5.0</v>
      </c>
      <c r="G152" s="14">
        <v>6.0</v>
      </c>
      <c r="H152" s="14">
        <v>3.0</v>
      </c>
      <c r="I152" s="28">
        <f>'CENTROCAMPISTI - GE'!D152*'Pesi e Budget Iniziale'!$B$15+'CENTROCAMPISTI - GE'!E152*'Pesi e Budget Iniziale'!$B$16+'CENTROCAMPISTI - GE'!F152*'Pesi e Budget Iniziale'!$B$17+'Pesi e Budget Iniziale'!$B$18*'CENTROCAMPISTI - GE'!G152+'CENTROCAMPISTI - GE'!H152*'Pesi e Budget Iniziale'!$B$19+'Pesi e Budget Iniziale'!$B$20*vlookup(B152,SQUADRE!$A$2:$B$21,2,false)+vlookup(B152,'FATTORE CASA'!$A$2:$B$21,2,false)*'Pesi e Budget Iniziale'!$B$21+'Pesi e Budget Iniziale'!$B$22*vlookup(B152,ALLENATORE!$A$2:$B$21,2,false)</f>
        <v>57.09502842</v>
      </c>
      <c r="J152" s="30">
        <f t="shared" si="3"/>
        <v>-40.65351279</v>
      </c>
      <c r="K152" s="30">
        <f t="shared" si="1"/>
        <v>1</v>
      </c>
      <c r="L152" s="28">
        <f>'CENTROCAMPISTI - GE'!D152*'Pesi e Budget Iniziale'!$D$15+'CENTROCAMPISTI - GE'!E152*'Pesi e Budget Iniziale'!$D$16+'CENTROCAMPISTI - GE'!F152*'Pesi e Budget Iniziale'!$D$17+'Pesi e Budget Iniziale'!$D$18*'CENTROCAMPISTI - GE'!G152+'CENTROCAMPISTI - GE'!H152*'Pesi e Budget Iniziale'!$D$19+'Pesi e Budget Iniziale'!$D$20*vlookup(B152,SQUADRE!$A$2:$B$21,2,false)+vlookup(B152,'FATTORE CASA'!$A$2:$B$21,2,false)*'Pesi e Budget Iniziale'!$D$21+'Pesi e Budget Iniziale'!$D$22*vlookup(B152,ALLENATORE!$A$2:$B$21,2,false)</f>
        <v>54.49502842</v>
      </c>
      <c r="M152" s="30">
        <f t="shared" si="4"/>
        <v>-51.89206547</v>
      </c>
      <c r="N152" s="30">
        <f t="shared" si="2"/>
        <v>1</v>
      </c>
      <c r="P152" s="21"/>
    </row>
    <row r="153" ht="12.75" customHeight="1">
      <c r="A153" s="13" t="s">
        <v>596</v>
      </c>
      <c r="B153" s="14" t="s">
        <v>111</v>
      </c>
      <c r="C153" s="56">
        <v>7.0</v>
      </c>
      <c r="D153" s="14">
        <v>3.0</v>
      </c>
      <c r="E153" s="14">
        <v>5.0</v>
      </c>
      <c r="F153" s="14">
        <v>5.0</v>
      </c>
      <c r="G153" s="14">
        <v>6.0</v>
      </c>
      <c r="H153" s="14">
        <v>4.0</v>
      </c>
      <c r="I153" s="28">
        <f>'CENTROCAMPISTI - GE'!D153*'Pesi e Budget Iniziale'!$B$15+'CENTROCAMPISTI - GE'!E153*'Pesi e Budget Iniziale'!$B$16+'CENTROCAMPISTI - GE'!F153*'Pesi e Budget Iniziale'!$B$17+'Pesi e Budget Iniziale'!$B$18*'CENTROCAMPISTI - GE'!G153+'CENTROCAMPISTI - GE'!H153*'Pesi e Budget Iniziale'!$B$19+'Pesi e Budget Iniziale'!$B$20*vlookup(B153,SQUADRE!$A$2:$B$21,2,false)+vlookup(B153,'FATTORE CASA'!$A$2:$B$21,2,false)*'Pesi e Budget Iniziale'!$B$21+'Pesi e Budget Iniziale'!$B$22*vlookup(B153,ALLENATORE!$A$2:$B$21,2,false)</f>
        <v>57.79882105</v>
      </c>
      <c r="J153" s="30">
        <f t="shared" si="3"/>
        <v>-39.05554082</v>
      </c>
      <c r="K153" s="30">
        <f t="shared" si="1"/>
        <v>1</v>
      </c>
      <c r="L153" s="28">
        <f>'CENTROCAMPISTI - GE'!D153*'Pesi e Budget Iniziale'!$D$15+'CENTROCAMPISTI - GE'!E153*'Pesi e Budget Iniziale'!$D$16+'CENTROCAMPISTI - GE'!F153*'Pesi e Budget Iniziale'!$D$17+'Pesi e Budget Iniziale'!$D$18*'CENTROCAMPISTI - GE'!G153+'CENTROCAMPISTI - GE'!H153*'Pesi e Budget Iniziale'!$D$19+'Pesi e Budget Iniziale'!$D$20*vlookup(B153,SQUADRE!$A$2:$B$21,2,false)+vlookup(B153,'FATTORE CASA'!$A$2:$B$21,2,false)*'Pesi e Budget Iniziale'!$D$21+'Pesi e Budget Iniziale'!$D$22*vlookup(B153,ALLENATORE!$A$2:$B$21,2,false)</f>
        <v>55.19882105</v>
      </c>
      <c r="M153" s="30">
        <f t="shared" si="4"/>
        <v>-50.11097286</v>
      </c>
      <c r="N153" s="30">
        <f t="shared" si="2"/>
        <v>1</v>
      </c>
      <c r="P153" s="20"/>
    </row>
    <row r="154" ht="12.75" customHeight="1">
      <c r="A154" s="13" t="s">
        <v>598</v>
      </c>
      <c r="B154" s="14" t="s">
        <v>99</v>
      </c>
      <c r="C154" s="56">
        <v>6.0</v>
      </c>
      <c r="D154" s="14">
        <v>3.0</v>
      </c>
      <c r="E154" s="14">
        <v>6.0</v>
      </c>
      <c r="F154" s="14">
        <v>5.0</v>
      </c>
      <c r="G154" s="14">
        <v>6.0</v>
      </c>
      <c r="H154" s="14">
        <v>3.0</v>
      </c>
      <c r="I154" s="28">
        <f>'CENTROCAMPISTI - GE'!D154*'Pesi e Budget Iniziale'!$B$15+'CENTROCAMPISTI - GE'!E154*'Pesi e Budget Iniziale'!$B$16+'CENTROCAMPISTI - GE'!F154*'Pesi e Budget Iniziale'!$B$17+'Pesi e Budget Iniziale'!$B$18*'CENTROCAMPISTI - GE'!G154+'CENTROCAMPISTI - GE'!H154*'Pesi e Budget Iniziale'!$B$19+'Pesi e Budget Iniziale'!$B$20*vlookup(B154,SQUADRE!$A$2:$B$21,2,false)+vlookup(B154,'FATTORE CASA'!$A$2:$B$21,2,false)*'Pesi e Budget Iniziale'!$B$21+'Pesi e Budget Iniziale'!$B$22*vlookup(B154,ALLENATORE!$A$2:$B$21,2,false)</f>
        <v>57.59877842</v>
      </c>
      <c r="J154" s="30">
        <f t="shared" si="3"/>
        <v>-39.50974069</v>
      </c>
      <c r="K154" s="30">
        <f t="shared" si="1"/>
        <v>1</v>
      </c>
      <c r="L154" s="28">
        <f>'CENTROCAMPISTI - GE'!D154*'Pesi e Budget Iniziale'!$D$15+'CENTROCAMPISTI - GE'!E154*'Pesi e Budget Iniziale'!$D$16+'CENTROCAMPISTI - GE'!F154*'Pesi e Budget Iniziale'!$D$17+'Pesi e Budget Iniziale'!$D$18*'CENTROCAMPISTI - GE'!G154+'CENTROCAMPISTI - GE'!H154*'Pesi e Budget Iniziale'!$D$19+'Pesi e Budget Iniziale'!$D$20*vlookup(B154,SQUADRE!$A$2:$B$21,2,false)+vlookup(B154,'FATTORE CASA'!$A$2:$B$21,2,false)*'Pesi e Budget Iniziale'!$D$21+'Pesi e Budget Iniziale'!$D$22*vlookup(B154,ALLENATORE!$A$2:$B$21,2,false)</f>
        <v>54.54377842</v>
      </c>
      <c r="M154" s="30">
        <f t="shared" si="4"/>
        <v>-51.76869352</v>
      </c>
      <c r="N154" s="30">
        <f t="shared" si="2"/>
        <v>1</v>
      </c>
      <c r="P154" s="21"/>
    </row>
    <row r="155" ht="12.75" customHeight="1">
      <c r="A155" s="13" t="s">
        <v>600</v>
      </c>
      <c r="B155" s="14" t="s">
        <v>111</v>
      </c>
      <c r="C155" s="56">
        <v>5.0</v>
      </c>
      <c r="D155" s="14">
        <v>4.0</v>
      </c>
      <c r="E155" s="14">
        <v>4.0</v>
      </c>
      <c r="F155" s="14">
        <v>5.0</v>
      </c>
      <c r="G155" s="14">
        <v>6.0</v>
      </c>
      <c r="H155" s="14">
        <v>4.0</v>
      </c>
      <c r="I155" s="28">
        <f>'CENTROCAMPISTI - GE'!D155*'Pesi e Budget Iniziale'!$B$15+'CENTROCAMPISTI - GE'!E155*'Pesi e Budget Iniziale'!$B$16+'CENTROCAMPISTI - GE'!F155*'Pesi e Budget Iniziale'!$B$17+'Pesi e Budget Iniziale'!$B$18*'CENTROCAMPISTI - GE'!G155+'CENTROCAMPISTI - GE'!H155*'Pesi e Budget Iniziale'!$B$19+'Pesi e Budget Iniziale'!$B$20*vlookup(B155,SQUADRE!$A$2:$B$21,2,false)+vlookup(B155,'FATTORE CASA'!$A$2:$B$21,2,false)*'Pesi e Budget Iniziale'!$B$21+'Pesi e Budget Iniziale'!$B$22*vlookup(B155,ALLENATORE!$A$2:$B$21,2,false)</f>
        <v>57.29507105</v>
      </c>
      <c r="J155" s="30">
        <f t="shared" si="3"/>
        <v>-40.19931293</v>
      </c>
      <c r="K155" s="30">
        <f t="shared" si="1"/>
        <v>1</v>
      </c>
      <c r="L155" s="28">
        <f>'CENTROCAMPISTI - GE'!D155*'Pesi e Budget Iniziale'!$D$15+'CENTROCAMPISTI - GE'!E155*'Pesi e Budget Iniziale'!$D$16+'CENTROCAMPISTI - GE'!F155*'Pesi e Budget Iniziale'!$D$17+'Pesi e Budget Iniziale'!$D$18*'CENTROCAMPISTI - GE'!G155+'CENTROCAMPISTI - GE'!H155*'Pesi e Budget Iniziale'!$D$19+'Pesi e Budget Iniziale'!$D$20*vlookup(B155,SQUADRE!$A$2:$B$21,2,false)+vlookup(B155,'FATTORE CASA'!$A$2:$B$21,2,false)*'Pesi e Budget Iniziale'!$D$21+'Pesi e Budget Iniziale'!$D$22*vlookup(B155,ALLENATORE!$A$2:$B$21,2,false)</f>
        <v>55.15007105</v>
      </c>
      <c r="M155" s="30">
        <f t="shared" si="4"/>
        <v>-50.2343448</v>
      </c>
      <c r="N155" s="30">
        <f t="shared" si="2"/>
        <v>1</v>
      </c>
      <c r="P155" s="21"/>
    </row>
    <row r="156" ht="12.75" customHeight="1">
      <c r="A156" s="13" t="s">
        <v>603</v>
      </c>
      <c r="B156" s="14" t="s">
        <v>99</v>
      </c>
      <c r="C156" s="56">
        <v>7.0</v>
      </c>
      <c r="D156" s="14">
        <v>4.0</v>
      </c>
      <c r="E156" s="14">
        <v>5.0</v>
      </c>
      <c r="F156" s="14">
        <v>5.0</v>
      </c>
      <c r="G156" s="14">
        <v>6.0</v>
      </c>
      <c r="H156" s="14">
        <v>3.0</v>
      </c>
      <c r="I156" s="28">
        <f>'CENTROCAMPISTI - GE'!D156*'Pesi e Budget Iniziale'!$B$15+'CENTROCAMPISTI - GE'!E156*'Pesi e Budget Iniziale'!$B$16+'CENTROCAMPISTI - GE'!F156*'Pesi e Budget Iniziale'!$B$17+'Pesi e Budget Iniziale'!$B$18*'CENTROCAMPISTI - GE'!G156+'CENTROCAMPISTI - GE'!H156*'Pesi e Budget Iniziale'!$B$19+'Pesi e Budget Iniziale'!$B$20*vlookup(B156,SQUADRE!$A$2:$B$21,2,false)+vlookup(B156,'FATTORE CASA'!$A$2:$B$21,2,false)*'Pesi e Budget Iniziale'!$B$21+'Pesi e Budget Iniziale'!$B$22*vlookup(B156,ALLENATORE!$A$2:$B$21,2,false)</f>
        <v>57.09502842</v>
      </c>
      <c r="J156" s="30">
        <f t="shared" si="3"/>
        <v>-40.65351279</v>
      </c>
      <c r="K156" s="30">
        <f t="shared" si="1"/>
        <v>1</v>
      </c>
      <c r="L156" s="28">
        <f>'CENTROCAMPISTI - GE'!D156*'Pesi e Budget Iniziale'!$D$15+'CENTROCAMPISTI - GE'!E156*'Pesi e Budget Iniziale'!$D$16+'CENTROCAMPISTI - GE'!F156*'Pesi e Budget Iniziale'!$D$17+'Pesi e Budget Iniziale'!$D$18*'CENTROCAMPISTI - GE'!G156+'CENTROCAMPISTI - GE'!H156*'Pesi e Budget Iniziale'!$D$19+'Pesi e Budget Iniziale'!$D$20*vlookup(B156,SQUADRE!$A$2:$B$21,2,false)+vlookup(B156,'FATTORE CASA'!$A$2:$B$21,2,false)*'Pesi e Budget Iniziale'!$D$21+'Pesi e Budget Iniziale'!$D$22*vlookup(B156,ALLENATORE!$A$2:$B$21,2,false)</f>
        <v>54.49502842</v>
      </c>
      <c r="M156" s="30">
        <f t="shared" si="4"/>
        <v>-51.89206547</v>
      </c>
      <c r="N156" s="30">
        <f t="shared" si="2"/>
        <v>1</v>
      </c>
      <c r="P156" s="21"/>
    </row>
    <row r="157" ht="12.75" customHeight="1">
      <c r="A157" s="13" t="s">
        <v>605</v>
      </c>
      <c r="B157" s="14" t="s">
        <v>115</v>
      </c>
      <c r="C157" s="56">
        <v>7.0</v>
      </c>
      <c r="D157" s="14">
        <v>6.5</v>
      </c>
      <c r="E157" s="14">
        <v>5.5</v>
      </c>
      <c r="F157" s="14">
        <v>5.5</v>
      </c>
      <c r="G157" s="14">
        <v>4.5</v>
      </c>
      <c r="H157" s="14">
        <v>5.0</v>
      </c>
      <c r="I157" s="28">
        <f>'CENTROCAMPISTI - GE'!D157*'Pesi e Budget Iniziale'!$B$15+'CENTROCAMPISTI - GE'!E157*'Pesi e Budget Iniziale'!$B$16+'CENTROCAMPISTI - GE'!F157*'Pesi e Budget Iniziale'!$B$17+'Pesi e Budget Iniziale'!$B$18*'CENTROCAMPISTI - GE'!G157+'CENTROCAMPISTI - GE'!H157*'Pesi e Budget Iniziale'!$B$19+'Pesi e Budget Iniziale'!$B$20*vlookup(B157,SQUADRE!$A$2:$B$21,2,false)+vlookup(B157,'FATTORE CASA'!$A$2:$B$21,2,false)*'Pesi e Budget Iniziale'!$B$21+'Pesi e Budget Iniziale'!$B$22*vlookup(B157,ALLENATORE!$A$2:$B$21,2,false)</f>
        <v>63.34969447</v>
      </c>
      <c r="J157" s="30">
        <f t="shared" si="3"/>
        <v>-26.45219752</v>
      </c>
      <c r="K157" s="30">
        <f t="shared" si="1"/>
        <v>1</v>
      </c>
      <c r="L157" s="28">
        <f>'CENTROCAMPISTI - GE'!D157*'Pesi e Budget Iniziale'!$D$15+'CENTROCAMPISTI - GE'!E157*'Pesi e Budget Iniziale'!$D$16+'CENTROCAMPISTI - GE'!F157*'Pesi e Budget Iniziale'!$D$17+'Pesi e Budget Iniziale'!$D$18*'CENTROCAMPISTI - GE'!G157+'CENTROCAMPISTI - GE'!H157*'Pesi e Budget Iniziale'!$D$19+'Pesi e Budget Iniziale'!$D$20*vlookup(B157,SQUADRE!$A$2:$B$21,2,false)+vlookup(B157,'FATTORE CASA'!$A$2:$B$21,2,false)*'Pesi e Budget Iniziale'!$D$21+'Pesi e Budget Iniziale'!$D$22*vlookup(B157,ALLENATORE!$A$2:$B$21,2,false)</f>
        <v>60.48969447</v>
      </c>
      <c r="M157" s="30">
        <f t="shared" si="4"/>
        <v>-36.72132494</v>
      </c>
      <c r="N157" s="30">
        <f t="shared" si="2"/>
        <v>1</v>
      </c>
      <c r="P157" s="21"/>
    </row>
    <row r="158" ht="12.75" customHeight="1">
      <c r="A158" s="13" t="s">
        <v>607</v>
      </c>
      <c r="B158" s="14" t="s">
        <v>87</v>
      </c>
      <c r="C158" s="56">
        <v>6.0</v>
      </c>
      <c r="D158" s="14">
        <v>4.0</v>
      </c>
      <c r="E158" s="14">
        <v>5.0</v>
      </c>
      <c r="F158" s="14">
        <v>4.0</v>
      </c>
      <c r="G158" s="14">
        <v>4.0</v>
      </c>
      <c r="H158" s="14">
        <v>4.0</v>
      </c>
      <c r="I158" s="28">
        <f>'CENTROCAMPISTI - GE'!D158*'Pesi e Budget Iniziale'!$B$15+'CENTROCAMPISTI - GE'!E158*'Pesi e Budget Iniziale'!$B$16+'CENTROCAMPISTI - GE'!F158*'Pesi e Budget Iniziale'!$B$17+'Pesi e Budget Iniziale'!$B$18*'CENTROCAMPISTI - GE'!G158+'CENTROCAMPISTI - GE'!H158*'Pesi e Budget Iniziale'!$B$19+'Pesi e Budget Iniziale'!$B$20*vlookup(B158,SQUADRE!$A$2:$B$21,2,false)+vlookup(B158,'FATTORE CASA'!$A$2:$B$21,2,false)*'Pesi e Budget Iniziale'!$B$21+'Pesi e Budget Iniziale'!$B$22*vlookup(B158,ALLENATORE!$A$2:$B$21,2,false)</f>
        <v>56.90056211</v>
      </c>
      <c r="J158" s="30">
        <f t="shared" si="3"/>
        <v>-41.09505155</v>
      </c>
      <c r="K158" s="30">
        <f t="shared" si="1"/>
        <v>1</v>
      </c>
      <c r="L158" s="28">
        <f>'CENTROCAMPISTI - GE'!D158*'Pesi e Budget Iniziale'!$D$15+'CENTROCAMPISTI - GE'!E158*'Pesi e Budget Iniziale'!$D$16+'CENTROCAMPISTI - GE'!F158*'Pesi e Budget Iniziale'!$D$17+'Pesi e Budget Iniziale'!$D$18*'CENTROCAMPISTI - GE'!G158+'CENTROCAMPISTI - GE'!H158*'Pesi e Budget Iniziale'!$D$19+'Pesi e Budget Iniziale'!$D$20*vlookup(B158,SQUADRE!$A$2:$B$21,2,false)+vlookup(B158,'FATTORE CASA'!$A$2:$B$21,2,false)*'Pesi e Budget Iniziale'!$D$21+'Pesi e Budget Iniziale'!$D$22*vlookup(B158,ALLENATORE!$A$2:$B$21,2,false)</f>
        <v>54.36556211</v>
      </c>
      <c r="M158" s="30">
        <f t="shared" si="4"/>
        <v>-52.21970672</v>
      </c>
      <c r="N158" s="30">
        <f t="shared" si="2"/>
        <v>1</v>
      </c>
      <c r="P158" s="21"/>
    </row>
    <row r="159" ht="12.75" customHeight="1">
      <c r="A159" s="13" t="s">
        <v>609</v>
      </c>
      <c r="B159" s="14" t="s">
        <v>48</v>
      </c>
      <c r="C159" s="56">
        <v>7.0</v>
      </c>
      <c r="D159" s="14">
        <v>3.0</v>
      </c>
      <c r="E159" s="14">
        <v>4.0</v>
      </c>
      <c r="F159" s="14">
        <v>4.0</v>
      </c>
      <c r="G159" s="14">
        <v>5.0</v>
      </c>
      <c r="H159" s="14">
        <v>2.0</v>
      </c>
      <c r="I159" s="28">
        <f>'CENTROCAMPISTI - GE'!D159*'Pesi e Budget Iniziale'!$B$15+'CENTROCAMPISTI - GE'!E159*'Pesi e Budget Iniziale'!$B$16+'CENTROCAMPISTI - GE'!F159*'Pesi e Budget Iniziale'!$B$17+'Pesi e Budget Iniziale'!$B$18*'CENTROCAMPISTI - GE'!G159+'CENTROCAMPISTI - GE'!H159*'Pesi e Budget Iniziale'!$B$19+'Pesi e Budget Iniziale'!$B$20*vlookup(B159,SQUADRE!$A$2:$B$21,2,false)+vlookup(B159,'FATTORE CASA'!$A$2:$B$21,2,false)*'Pesi e Budget Iniziale'!$B$21+'Pesi e Budget Iniziale'!$B$22*vlookup(B159,ALLENATORE!$A$2:$B$21,2,false)</f>
        <v>61.39088526</v>
      </c>
      <c r="J159" s="30">
        <f t="shared" si="3"/>
        <v>-30.8997039</v>
      </c>
      <c r="K159" s="30">
        <f t="shared" si="1"/>
        <v>1</v>
      </c>
      <c r="L159" s="28">
        <f>'CENTROCAMPISTI - GE'!D159*'Pesi e Budget Iniziale'!$D$15+'CENTROCAMPISTI - GE'!E159*'Pesi e Budget Iniziale'!$D$16+'CENTROCAMPISTI - GE'!F159*'Pesi e Budget Iniziale'!$D$17+'Pesi e Budget Iniziale'!$D$18*'CENTROCAMPISTI - GE'!G159+'CENTROCAMPISTI - GE'!H159*'Pesi e Budget Iniziale'!$D$19+'Pesi e Budget Iniziale'!$D$20*vlookup(B159,SQUADRE!$A$2:$B$21,2,false)+vlookup(B159,'FATTORE CASA'!$A$2:$B$21,2,false)*'Pesi e Budget Iniziale'!$D$21+'Pesi e Budget Iniziale'!$D$22*vlookup(B159,ALLENATORE!$A$2:$B$21,2,false)</f>
        <v>59.31088526</v>
      </c>
      <c r="M159" s="30">
        <f t="shared" si="4"/>
        <v>-39.70454511</v>
      </c>
      <c r="N159" s="30">
        <f t="shared" si="2"/>
        <v>1</v>
      </c>
      <c r="P159" s="21"/>
    </row>
    <row r="160" ht="12.75" customHeight="1">
      <c r="A160" s="13" t="s">
        <v>611</v>
      </c>
      <c r="B160" s="14" t="s">
        <v>125</v>
      </c>
      <c r="C160" s="56">
        <v>7.0</v>
      </c>
      <c r="D160" s="14">
        <v>4.0</v>
      </c>
      <c r="E160" s="14">
        <v>5.0</v>
      </c>
      <c r="F160" s="14">
        <v>6.0</v>
      </c>
      <c r="G160" s="14">
        <v>5.0</v>
      </c>
      <c r="H160" s="14">
        <v>4.0</v>
      </c>
      <c r="I160" s="28">
        <f>'CENTROCAMPISTI - GE'!D160*'Pesi e Budget Iniziale'!$B$15+'CENTROCAMPISTI - GE'!E160*'Pesi e Budget Iniziale'!$B$16+'CENTROCAMPISTI - GE'!F160*'Pesi e Budget Iniziale'!$B$17+'Pesi e Budget Iniziale'!$B$18*'CENTROCAMPISTI - GE'!G160+'CENTROCAMPISTI - GE'!H160*'Pesi e Budget Iniziale'!$B$19+'Pesi e Budget Iniziale'!$B$20*vlookup(B160,SQUADRE!$A$2:$B$21,2,false)+vlookup(B160,'FATTORE CASA'!$A$2:$B$21,2,false)*'Pesi e Budget Iniziale'!$B$21+'Pesi e Budget Iniziale'!$B$22*vlookup(B160,ALLENATORE!$A$2:$B$21,2,false)</f>
        <v>59.50711</v>
      </c>
      <c r="J160" s="30">
        <f t="shared" si="3"/>
        <v>-35.17684455</v>
      </c>
      <c r="K160" s="30">
        <f t="shared" si="1"/>
        <v>1</v>
      </c>
      <c r="L160" s="28">
        <f>'CENTROCAMPISTI - GE'!D160*'Pesi e Budget Iniziale'!$D$15+'CENTROCAMPISTI - GE'!E160*'Pesi e Budget Iniziale'!$D$16+'CENTROCAMPISTI - GE'!F160*'Pesi e Budget Iniziale'!$D$17+'Pesi e Budget Iniziale'!$D$18*'CENTROCAMPISTI - GE'!G160+'CENTROCAMPISTI - GE'!H160*'Pesi e Budget Iniziale'!$D$19+'Pesi e Budget Iniziale'!$D$20*vlookup(B160,SQUADRE!$A$2:$B$21,2,false)+vlookup(B160,'FATTORE CASA'!$A$2:$B$21,2,false)*'Pesi e Budget Iniziale'!$D$21+'Pesi e Budget Iniziale'!$D$22*vlookup(B160,ALLENATORE!$A$2:$B$21,2,false)</f>
        <v>56.84211</v>
      </c>
      <c r="M160" s="30">
        <f t="shared" si="4"/>
        <v>-45.95229079</v>
      </c>
      <c r="N160" s="30">
        <f t="shared" si="2"/>
        <v>1</v>
      </c>
      <c r="P160" s="21"/>
    </row>
    <row r="161" ht="12.75" customHeight="1">
      <c r="A161" s="13" t="s">
        <v>613</v>
      </c>
      <c r="B161" s="14" t="s">
        <v>111</v>
      </c>
      <c r="C161" s="56">
        <v>8.0</v>
      </c>
      <c r="D161" s="14">
        <v>4.0</v>
      </c>
      <c r="E161" s="14">
        <v>4.0</v>
      </c>
      <c r="F161" s="14">
        <v>5.0</v>
      </c>
      <c r="G161" s="14">
        <v>5.0</v>
      </c>
      <c r="H161" s="14">
        <v>4.0</v>
      </c>
      <c r="I161" s="28">
        <f>'CENTROCAMPISTI - GE'!D161*'Pesi e Budget Iniziale'!$B$15+'CENTROCAMPISTI - GE'!E161*'Pesi e Budget Iniziale'!$B$16+'CENTROCAMPISTI - GE'!F161*'Pesi e Budget Iniziale'!$B$17+'Pesi e Budget Iniziale'!$B$18*'CENTROCAMPISTI - GE'!G161+'CENTROCAMPISTI - GE'!H161*'Pesi e Budget Iniziale'!$B$19+'Pesi e Budget Iniziale'!$B$20*vlookup(B161,SQUADRE!$A$2:$B$21,2,false)+vlookup(B161,'FATTORE CASA'!$A$2:$B$21,2,false)*'Pesi e Budget Iniziale'!$B$21+'Pesi e Budget Iniziale'!$B$22*vlookup(B161,ALLENATORE!$A$2:$B$21,2,false)</f>
        <v>55.56178105</v>
      </c>
      <c r="J161" s="30">
        <f t="shared" si="3"/>
        <v>-44.13477448</v>
      </c>
      <c r="K161" s="30">
        <f t="shared" si="1"/>
        <v>1</v>
      </c>
      <c r="L161" s="28">
        <f>'CENTROCAMPISTI - GE'!D161*'Pesi e Budget Iniziale'!$D$15+'CENTROCAMPISTI - GE'!E161*'Pesi e Budget Iniziale'!$D$16+'CENTROCAMPISTI - GE'!F161*'Pesi e Budget Iniziale'!$D$17+'Pesi e Budget Iniziale'!$D$18*'CENTROCAMPISTI - GE'!G161+'CENTROCAMPISTI - GE'!H161*'Pesi e Budget Iniziale'!$D$19+'Pesi e Budget Iniziale'!$D$20*vlookup(B161,SQUADRE!$A$2:$B$21,2,false)+vlookup(B161,'FATTORE CASA'!$A$2:$B$21,2,false)*'Pesi e Budget Iniziale'!$D$21+'Pesi e Budget Iniziale'!$D$22*vlookup(B161,ALLENATORE!$A$2:$B$21,2,false)</f>
        <v>53.41678105</v>
      </c>
      <c r="M161" s="30">
        <f t="shared" si="4"/>
        <v>-54.62079312</v>
      </c>
      <c r="N161" s="30">
        <f t="shared" si="2"/>
        <v>1</v>
      </c>
      <c r="P161" s="21"/>
    </row>
    <row r="162" ht="12.75" customHeight="1">
      <c r="A162" s="13" t="s">
        <v>615</v>
      </c>
      <c r="B162" s="14" t="s">
        <v>77</v>
      </c>
      <c r="C162" s="56">
        <v>8.0</v>
      </c>
      <c r="D162" s="14">
        <v>2.0</v>
      </c>
      <c r="E162" s="14">
        <v>5.0</v>
      </c>
      <c r="F162" s="14">
        <v>4.5</v>
      </c>
      <c r="G162" s="14">
        <v>5.0</v>
      </c>
      <c r="H162" s="14">
        <v>2.0</v>
      </c>
      <c r="I162" s="28">
        <f>'CENTROCAMPISTI - GE'!D162*'Pesi e Budget Iniziale'!$B$15+'CENTROCAMPISTI - GE'!E162*'Pesi e Budget Iniziale'!$B$16+'CENTROCAMPISTI - GE'!F162*'Pesi e Budget Iniziale'!$B$17+'Pesi e Budget Iniziale'!$B$18*'CENTROCAMPISTI - GE'!G162+'CENTROCAMPISTI - GE'!H162*'Pesi e Budget Iniziale'!$B$19+'Pesi e Budget Iniziale'!$B$20*vlookup(B162,SQUADRE!$A$2:$B$21,2,false)+vlookup(B162,'FATTORE CASA'!$A$2:$B$21,2,false)*'Pesi e Budget Iniziale'!$B$21+'Pesi e Budget Iniziale'!$B$22*vlookup(B162,ALLENATORE!$A$2:$B$21,2,false)</f>
        <v>59.53186816</v>
      </c>
      <c r="J162" s="30">
        <f t="shared" si="3"/>
        <v>-35.12063077</v>
      </c>
      <c r="K162" s="30">
        <f t="shared" si="1"/>
        <v>1</v>
      </c>
      <c r="L162" s="28">
        <f>'CENTROCAMPISTI - GE'!D162*'Pesi e Budget Iniziale'!$D$15+'CENTROCAMPISTI - GE'!E162*'Pesi e Budget Iniziale'!$D$16+'CENTROCAMPISTI - GE'!F162*'Pesi e Budget Iniziale'!$D$17+'Pesi e Budget Iniziale'!$D$18*'CENTROCAMPISTI - GE'!G162+'CENTROCAMPISTI - GE'!H162*'Pesi e Budget Iniziale'!$D$19+'Pesi e Budget Iniziale'!$D$20*vlookup(B162,SQUADRE!$A$2:$B$21,2,false)+vlookup(B162,'FATTORE CASA'!$A$2:$B$21,2,false)*'Pesi e Budget Iniziale'!$D$21+'Pesi e Budget Iniziale'!$D$22*vlookup(B162,ALLENATORE!$A$2:$B$21,2,false)</f>
        <v>56.96436816</v>
      </c>
      <c r="M162" s="30">
        <f t="shared" si="4"/>
        <v>-45.64289127</v>
      </c>
      <c r="N162" s="30">
        <f t="shared" si="2"/>
        <v>1</v>
      </c>
      <c r="P162" s="21"/>
    </row>
    <row r="163" ht="12.75" customHeight="1">
      <c r="A163" s="13" t="s">
        <v>617</v>
      </c>
      <c r="B163" s="14" t="s">
        <v>147</v>
      </c>
      <c r="C163" s="56">
        <v>8.0</v>
      </c>
      <c r="D163" s="14">
        <v>4.0</v>
      </c>
      <c r="E163" s="14">
        <v>5.0</v>
      </c>
      <c r="F163" s="14">
        <v>5.0</v>
      </c>
      <c r="G163" s="14">
        <v>5.0</v>
      </c>
      <c r="H163" s="14">
        <v>4.0</v>
      </c>
      <c r="I163" s="28">
        <f>'CENTROCAMPISTI - GE'!D163*'Pesi e Budget Iniziale'!$B$15+'CENTROCAMPISTI - GE'!E163*'Pesi e Budget Iniziale'!$B$16+'CENTROCAMPISTI - GE'!F163*'Pesi e Budget Iniziale'!$B$17+'Pesi e Budget Iniziale'!$B$18*'CENTROCAMPISTI - GE'!G163+'CENTROCAMPISTI - GE'!H163*'Pesi e Budget Iniziale'!$B$19+'Pesi e Budget Iniziale'!$B$20*vlookup(B163,SQUADRE!$A$2:$B$21,2,false)+vlookup(B163,'FATTORE CASA'!$A$2:$B$21,2,false)*'Pesi e Budget Iniziale'!$B$21+'Pesi e Budget Iniziale'!$B$22*vlookup(B163,ALLENATORE!$A$2:$B$21,2,false)</f>
        <v>61.73951789</v>
      </c>
      <c r="J163" s="30">
        <f t="shared" si="3"/>
        <v>-30.10812815</v>
      </c>
      <c r="K163" s="30">
        <f t="shared" si="1"/>
        <v>1</v>
      </c>
      <c r="L163" s="28">
        <f>'CENTROCAMPISTI - GE'!D163*'Pesi e Budget Iniziale'!$D$15+'CENTROCAMPISTI - GE'!E163*'Pesi e Budget Iniziale'!$D$16+'CENTROCAMPISTI - GE'!F163*'Pesi e Budget Iniziale'!$D$17+'Pesi e Budget Iniziale'!$D$18*'CENTROCAMPISTI - GE'!G163+'CENTROCAMPISTI - GE'!H163*'Pesi e Budget Iniziale'!$D$19+'Pesi e Budget Iniziale'!$D$20*vlookup(B163,SQUADRE!$A$2:$B$21,2,false)+vlookup(B163,'FATTORE CASA'!$A$2:$B$21,2,false)*'Pesi e Budget Iniziale'!$D$21+'Pesi e Budget Iniziale'!$D$22*vlookup(B163,ALLENATORE!$A$2:$B$21,2,false)</f>
        <v>59.13951789</v>
      </c>
      <c r="M163" s="30">
        <f t="shared" si="4"/>
        <v>-40.13822563</v>
      </c>
      <c r="N163" s="30">
        <f t="shared" si="2"/>
        <v>1</v>
      </c>
      <c r="P163" s="21"/>
    </row>
    <row r="164" ht="12.75" customHeight="1">
      <c r="A164" s="13" t="s">
        <v>620</v>
      </c>
      <c r="B164" s="14" t="s">
        <v>125</v>
      </c>
      <c r="C164" s="56">
        <v>7.0</v>
      </c>
      <c r="D164" s="14">
        <v>4.0</v>
      </c>
      <c r="E164" s="14">
        <v>5.0</v>
      </c>
      <c r="F164" s="14">
        <v>5.0</v>
      </c>
      <c r="G164" s="14">
        <v>6.0</v>
      </c>
      <c r="H164" s="14">
        <v>3.0</v>
      </c>
      <c r="I164" s="28">
        <f>'CENTROCAMPISTI - GE'!D164*'Pesi e Budget Iniziale'!$B$15+'CENTROCAMPISTI - GE'!E164*'Pesi e Budget Iniziale'!$B$16+'CENTROCAMPISTI - GE'!F164*'Pesi e Budget Iniziale'!$B$17+'Pesi e Budget Iniziale'!$B$18*'CENTROCAMPISTI - GE'!G164+'CENTROCAMPISTI - GE'!H164*'Pesi e Budget Iniziale'!$B$19+'Pesi e Budget Iniziale'!$B$20*vlookup(B164,SQUADRE!$A$2:$B$21,2,false)+vlookup(B164,'FATTORE CASA'!$A$2:$B$21,2,false)*'Pesi e Budget Iniziale'!$B$21+'Pesi e Budget Iniziale'!$B$22*vlookup(B164,ALLENATORE!$A$2:$B$21,2,false)</f>
        <v>57.57336</v>
      </c>
      <c r="J164" s="30">
        <f t="shared" si="3"/>
        <v>-39.5674536</v>
      </c>
      <c r="K164" s="30">
        <f t="shared" si="1"/>
        <v>1</v>
      </c>
      <c r="L164" s="28">
        <f>'CENTROCAMPISTI - GE'!D164*'Pesi e Budget Iniziale'!$D$15+'CENTROCAMPISTI - GE'!E164*'Pesi e Budget Iniziale'!$D$16+'CENTROCAMPISTI - GE'!F164*'Pesi e Budget Iniziale'!$D$17+'Pesi e Budget Iniziale'!$D$18*'CENTROCAMPISTI - GE'!G164+'CENTROCAMPISTI - GE'!H164*'Pesi e Budget Iniziale'!$D$19+'Pesi e Budget Iniziale'!$D$20*vlookup(B164,SQUADRE!$A$2:$B$21,2,false)+vlookup(B164,'FATTORE CASA'!$A$2:$B$21,2,false)*'Pesi e Budget Iniziale'!$D$21+'Pesi e Budget Iniziale'!$D$22*vlookup(B164,ALLENATORE!$A$2:$B$21,2,false)</f>
        <v>54.97336</v>
      </c>
      <c r="M164" s="30">
        <f t="shared" si="4"/>
        <v>-50.68154862</v>
      </c>
      <c r="N164" s="30">
        <f t="shared" si="2"/>
        <v>1</v>
      </c>
      <c r="P164" s="21"/>
    </row>
    <row r="165" ht="12.75" customHeight="1">
      <c r="A165" s="13" t="s">
        <v>622</v>
      </c>
      <c r="B165" s="14" t="s">
        <v>131</v>
      </c>
      <c r="C165" s="56">
        <v>6.0</v>
      </c>
      <c r="D165" s="14">
        <v>6.0</v>
      </c>
      <c r="E165" s="14">
        <v>5.0</v>
      </c>
      <c r="F165" s="14">
        <v>5.0</v>
      </c>
      <c r="G165" s="14">
        <v>6.0</v>
      </c>
      <c r="H165" s="14">
        <v>5.0</v>
      </c>
      <c r="I165" s="28">
        <f>'CENTROCAMPISTI - GE'!D165*'Pesi e Budget Iniziale'!$B$15+'CENTROCAMPISTI - GE'!E165*'Pesi e Budget Iniziale'!$B$16+'CENTROCAMPISTI - GE'!F165*'Pesi e Budget Iniziale'!$B$17+'Pesi e Budget Iniziale'!$B$18*'CENTROCAMPISTI - GE'!G165+'CENTROCAMPISTI - GE'!H165*'Pesi e Budget Iniziale'!$B$19+'Pesi e Budget Iniziale'!$B$20*vlookup(B165,SQUADRE!$A$2:$B$21,2,false)+vlookup(B165,'FATTORE CASA'!$A$2:$B$21,2,false)*'Pesi e Budget Iniziale'!$B$21+'Pesi e Budget Iniziale'!$B$22*vlookup(B165,ALLENATORE!$A$2:$B$21,2,false)</f>
        <v>62.59480842</v>
      </c>
      <c r="J165" s="30">
        <f t="shared" si="3"/>
        <v>-28.16617789</v>
      </c>
      <c r="K165" s="30">
        <f t="shared" si="1"/>
        <v>1</v>
      </c>
      <c r="L165" s="28">
        <f>'CENTROCAMPISTI - GE'!D165*'Pesi e Budget Iniziale'!$D$15+'CENTROCAMPISTI - GE'!E165*'Pesi e Budget Iniziale'!$D$16+'CENTROCAMPISTI - GE'!F165*'Pesi e Budget Iniziale'!$D$17+'Pesi e Budget Iniziale'!$D$18*'CENTROCAMPISTI - GE'!G165+'CENTROCAMPISTI - GE'!H165*'Pesi e Budget Iniziale'!$D$19+'Pesi e Budget Iniziale'!$D$20*vlookup(B165,SQUADRE!$A$2:$B$21,2,false)+vlookup(B165,'FATTORE CASA'!$A$2:$B$21,2,false)*'Pesi e Budget Iniziale'!$D$21+'Pesi e Budget Iniziale'!$D$22*vlookup(B165,ALLENATORE!$A$2:$B$21,2,false)</f>
        <v>59.99480842</v>
      </c>
      <c r="M165" s="30">
        <f t="shared" si="4"/>
        <v>-37.97373631</v>
      </c>
      <c r="N165" s="30">
        <f t="shared" si="2"/>
        <v>1</v>
      </c>
      <c r="P165" s="21"/>
    </row>
    <row r="166" ht="12.75" customHeight="1">
      <c r="A166" s="13" t="s">
        <v>624</v>
      </c>
      <c r="B166" s="14" t="s">
        <v>70</v>
      </c>
      <c r="C166" s="56">
        <v>8.0</v>
      </c>
      <c r="D166" s="14">
        <v>3.0</v>
      </c>
      <c r="E166" s="14">
        <v>5.0</v>
      </c>
      <c r="F166" s="14">
        <v>5.0</v>
      </c>
      <c r="G166" s="14">
        <v>3.0</v>
      </c>
      <c r="H166" s="14">
        <v>2.0</v>
      </c>
      <c r="I166" s="28">
        <f>'CENTROCAMPISTI - GE'!D166*'Pesi e Budget Iniziale'!$B$15+'CENTROCAMPISTI - GE'!E166*'Pesi e Budget Iniziale'!$B$16+'CENTROCAMPISTI - GE'!F166*'Pesi e Budget Iniziale'!$B$17+'Pesi e Budget Iniziale'!$B$18*'CENTROCAMPISTI - GE'!G166+'CENTROCAMPISTI - GE'!H166*'Pesi e Budget Iniziale'!$B$19+'Pesi e Budget Iniziale'!$B$20*vlookup(B166,SQUADRE!$A$2:$B$21,2,false)+vlookup(B166,'FATTORE CASA'!$A$2:$B$21,2,false)*'Pesi e Budget Iniziale'!$B$21+'Pesi e Budget Iniziale'!$B$22*vlookup(B166,ALLENATORE!$A$2:$B$21,2,false)</f>
        <v>60.14391842</v>
      </c>
      <c r="J166" s="30">
        <f t="shared" si="3"/>
        <v>-33.73096125</v>
      </c>
      <c r="K166" s="30">
        <f t="shared" si="1"/>
        <v>1</v>
      </c>
      <c r="L166" s="28">
        <f>'CENTROCAMPISTI - GE'!D166*'Pesi e Budget Iniziale'!$D$15+'CENTROCAMPISTI - GE'!E166*'Pesi e Budget Iniziale'!$D$16+'CENTROCAMPISTI - GE'!F166*'Pesi e Budget Iniziale'!$D$17+'Pesi e Budget Iniziale'!$D$18*'CENTROCAMPISTI - GE'!G166+'CENTROCAMPISTI - GE'!H166*'Pesi e Budget Iniziale'!$D$19+'Pesi e Budget Iniziale'!$D$20*vlookup(B166,SQUADRE!$A$2:$B$21,2,false)+vlookup(B166,'FATTORE CASA'!$A$2:$B$21,2,false)*'Pesi e Budget Iniziale'!$D$21+'Pesi e Budget Iniziale'!$D$22*vlookup(B166,ALLENATORE!$A$2:$B$21,2,false)</f>
        <v>57.54391842</v>
      </c>
      <c r="M166" s="30">
        <f t="shared" si="4"/>
        <v>-44.17621964</v>
      </c>
      <c r="N166" s="30">
        <f t="shared" si="2"/>
        <v>1</v>
      </c>
      <c r="P166" s="21"/>
    </row>
    <row r="167" ht="12.75" customHeight="1">
      <c r="A167" s="13" t="s">
        <v>626</v>
      </c>
      <c r="B167" s="14" t="s">
        <v>115</v>
      </c>
      <c r="C167" s="56">
        <v>6.0</v>
      </c>
      <c r="D167" s="14">
        <v>5.5</v>
      </c>
      <c r="E167" s="14">
        <v>5.0</v>
      </c>
      <c r="F167" s="14">
        <v>5.0</v>
      </c>
      <c r="G167" s="14">
        <v>4.0</v>
      </c>
      <c r="H167" s="14">
        <v>5.0</v>
      </c>
      <c r="I167" s="28">
        <f>'CENTROCAMPISTI - GE'!D167*'Pesi e Budget Iniziale'!$B$15+'CENTROCAMPISTI - GE'!E167*'Pesi e Budget Iniziale'!$B$16+'CENTROCAMPISTI - GE'!F167*'Pesi e Budget Iniziale'!$B$17+'Pesi e Budget Iniziale'!$B$18*'CENTROCAMPISTI - GE'!G167+'CENTROCAMPISTI - GE'!H167*'Pesi e Budget Iniziale'!$B$19+'Pesi e Budget Iniziale'!$B$20*vlookup(B167,SQUADRE!$A$2:$B$21,2,false)+vlookup(B167,'FATTORE CASA'!$A$2:$B$21,2,false)*'Pesi e Budget Iniziale'!$B$21+'Pesi e Budget Iniziale'!$B$22*vlookup(B167,ALLENATORE!$A$2:$B$21,2,false)</f>
        <v>58.89992447</v>
      </c>
      <c r="J167" s="30">
        <f t="shared" si="3"/>
        <v>-36.5554686</v>
      </c>
      <c r="K167" s="30">
        <f t="shared" si="1"/>
        <v>1</v>
      </c>
      <c r="L167" s="28">
        <f>'CENTROCAMPISTI - GE'!D167*'Pesi e Budget Iniziale'!$D$15+'CENTROCAMPISTI - GE'!E167*'Pesi e Budget Iniziale'!$D$16+'CENTROCAMPISTI - GE'!F167*'Pesi e Budget Iniziale'!$D$17+'Pesi e Budget Iniziale'!$D$18*'CENTROCAMPISTI - GE'!G167+'CENTROCAMPISTI - GE'!H167*'Pesi e Budget Iniziale'!$D$19+'Pesi e Budget Iniziale'!$D$20*vlookup(B167,SQUADRE!$A$2:$B$21,2,false)+vlookup(B167,'FATTORE CASA'!$A$2:$B$21,2,false)*'Pesi e Budget Iniziale'!$D$21+'Pesi e Budget Iniziale'!$D$22*vlookup(B167,ALLENATORE!$A$2:$B$21,2,false)</f>
        <v>56.29992447</v>
      </c>
      <c r="M167" s="30">
        <f t="shared" si="4"/>
        <v>-47.32440324</v>
      </c>
      <c r="N167" s="30">
        <f t="shared" si="2"/>
        <v>1</v>
      </c>
      <c r="P167" s="21"/>
    </row>
    <row r="168" ht="12.75" customHeight="1">
      <c r="A168" s="13" t="s">
        <v>627</v>
      </c>
      <c r="B168" s="14" t="s">
        <v>87</v>
      </c>
      <c r="C168" s="56">
        <v>9.0</v>
      </c>
      <c r="D168" s="14">
        <v>4.0</v>
      </c>
      <c r="E168" s="14">
        <v>5.0</v>
      </c>
      <c r="F168" s="14">
        <v>4.0</v>
      </c>
      <c r="G168" s="14">
        <v>4.0</v>
      </c>
      <c r="H168" s="14">
        <v>2.0</v>
      </c>
      <c r="I168" s="28">
        <f>'CENTROCAMPISTI - GE'!D168*'Pesi e Budget Iniziale'!$B$15+'CENTROCAMPISTI - GE'!E168*'Pesi e Budget Iniziale'!$B$16+'CENTROCAMPISTI - GE'!F168*'Pesi e Budget Iniziale'!$B$17+'Pesi e Budget Iniziale'!$B$18*'CENTROCAMPISTI - GE'!G168+'CENTROCAMPISTI - GE'!H168*'Pesi e Budget Iniziale'!$B$19+'Pesi e Budget Iniziale'!$B$20*vlookup(B168,SQUADRE!$A$2:$B$21,2,false)+vlookup(B168,'FATTORE CASA'!$A$2:$B$21,2,false)*'Pesi e Budget Iniziale'!$B$21+'Pesi e Budget Iniziale'!$B$22*vlookup(B168,ALLENATORE!$A$2:$B$21,2,false)</f>
        <v>53.43398211</v>
      </c>
      <c r="J168" s="30">
        <f t="shared" si="3"/>
        <v>-48.96597465</v>
      </c>
      <c r="K168" s="30">
        <f t="shared" si="1"/>
        <v>1</v>
      </c>
      <c r="L168" s="28">
        <f>'CENTROCAMPISTI - GE'!D168*'Pesi e Budget Iniziale'!$D$15+'CENTROCAMPISTI - GE'!E168*'Pesi e Budget Iniziale'!$D$16+'CENTROCAMPISTI - GE'!F168*'Pesi e Budget Iniziale'!$D$17+'Pesi e Budget Iniziale'!$D$18*'CENTROCAMPISTI - GE'!G168+'CENTROCAMPISTI - GE'!H168*'Pesi e Budget Iniziale'!$D$19+'Pesi e Budget Iniziale'!$D$20*vlookup(B168,SQUADRE!$A$2:$B$21,2,false)+vlookup(B168,'FATTORE CASA'!$A$2:$B$21,2,false)*'Pesi e Budget Iniziale'!$D$21+'Pesi e Budget Iniziale'!$D$22*vlookup(B168,ALLENATORE!$A$2:$B$21,2,false)</f>
        <v>50.89898211</v>
      </c>
      <c r="M168" s="30">
        <f t="shared" si="4"/>
        <v>-60.99260336</v>
      </c>
      <c r="N168" s="30">
        <f t="shared" si="2"/>
        <v>1</v>
      </c>
      <c r="P168" s="21"/>
    </row>
    <row r="169" ht="12.75" customHeight="1">
      <c r="A169" s="13" t="s">
        <v>628</v>
      </c>
      <c r="B169" s="14" t="s">
        <v>65</v>
      </c>
      <c r="C169" s="56">
        <v>7.0</v>
      </c>
      <c r="D169" s="14">
        <v>3.0</v>
      </c>
      <c r="E169" s="14">
        <v>5.0</v>
      </c>
      <c r="F169" s="14">
        <v>5.0</v>
      </c>
      <c r="G169" s="14">
        <v>4.0</v>
      </c>
      <c r="H169" s="14">
        <v>2.0</v>
      </c>
      <c r="I169" s="28">
        <f>'CENTROCAMPISTI - GE'!D169*'Pesi e Budget Iniziale'!$B$15+'CENTROCAMPISTI - GE'!E169*'Pesi e Budget Iniziale'!$B$16+'CENTROCAMPISTI - GE'!F169*'Pesi e Budget Iniziale'!$B$17+'Pesi e Budget Iniziale'!$B$18*'CENTROCAMPISTI - GE'!G169+'CENTROCAMPISTI - GE'!H169*'Pesi e Budget Iniziale'!$B$19+'Pesi e Budget Iniziale'!$B$20*vlookup(B169,SQUADRE!$A$2:$B$21,2,false)+vlookup(B169,'FATTORE CASA'!$A$2:$B$21,2,false)*'Pesi e Budget Iniziale'!$B$21+'Pesi e Budget Iniziale'!$B$22*vlookup(B169,ALLENATORE!$A$2:$B$21,2,false)</f>
        <v>54.11278737</v>
      </c>
      <c r="J169" s="30">
        <f t="shared" si="3"/>
        <v>-47.42473688</v>
      </c>
      <c r="K169" s="30">
        <f t="shared" si="1"/>
        <v>1</v>
      </c>
      <c r="L169" s="28">
        <f>'CENTROCAMPISTI - GE'!D169*'Pesi e Budget Iniziale'!$D$15+'CENTROCAMPISTI - GE'!E169*'Pesi e Budget Iniziale'!$D$16+'CENTROCAMPISTI - GE'!F169*'Pesi e Budget Iniziale'!$D$17+'Pesi e Budget Iniziale'!$D$18*'CENTROCAMPISTI - GE'!G169+'CENTROCAMPISTI - GE'!H169*'Pesi e Budget Iniziale'!$D$19+'Pesi e Budget Iniziale'!$D$20*vlookup(B169,SQUADRE!$A$2:$B$21,2,false)+vlookup(B169,'FATTORE CASA'!$A$2:$B$21,2,false)*'Pesi e Budget Iniziale'!$D$21+'Pesi e Budget Iniziale'!$D$22*vlookup(B169,ALLENATORE!$A$2:$B$21,2,false)</f>
        <v>51.51278737</v>
      </c>
      <c r="M169" s="30">
        <f t="shared" si="4"/>
        <v>-59.43924237</v>
      </c>
      <c r="N169" s="30">
        <f t="shared" si="2"/>
        <v>1</v>
      </c>
      <c r="P169" s="21"/>
    </row>
    <row r="170" ht="12.75" customHeight="1">
      <c r="A170" s="13" t="s">
        <v>632</v>
      </c>
      <c r="B170" s="14" t="s">
        <v>131</v>
      </c>
      <c r="C170" s="56">
        <v>8.0</v>
      </c>
      <c r="D170" s="14">
        <v>6.0</v>
      </c>
      <c r="E170" s="14">
        <v>5.0</v>
      </c>
      <c r="F170" s="14">
        <v>5.0</v>
      </c>
      <c r="G170" s="14">
        <v>6.0</v>
      </c>
      <c r="H170" s="14">
        <v>5.0</v>
      </c>
      <c r="I170" s="28">
        <f>'CENTROCAMPISTI - GE'!D170*'Pesi e Budget Iniziale'!$B$15+'CENTROCAMPISTI - GE'!E170*'Pesi e Budget Iniziale'!$B$16+'CENTROCAMPISTI - GE'!F170*'Pesi e Budget Iniziale'!$B$17+'Pesi e Budget Iniziale'!$B$18*'CENTROCAMPISTI - GE'!G170+'CENTROCAMPISTI - GE'!H170*'Pesi e Budget Iniziale'!$B$19+'Pesi e Budget Iniziale'!$B$20*vlookup(B170,SQUADRE!$A$2:$B$21,2,false)+vlookup(B170,'FATTORE CASA'!$A$2:$B$21,2,false)*'Pesi e Budget Iniziale'!$B$21+'Pesi e Budget Iniziale'!$B$22*vlookup(B170,ALLENATORE!$A$2:$B$21,2,false)</f>
        <v>62.59480842</v>
      </c>
      <c r="J170" s="30">
        <f t="shared" si="3"/>
        <v>-28.16617789</v>
      </c>
      <c r="K170" s="30">
        <f t="shared" si="1"/>
        <v>1</v>
      </c>
      <c r="L170" s="28">
        <f>'CENTROCAMPISTI - GE'!D170*'Pesi e Budget Iniziale'!$D$15+'CENTROCAMPISTI - GE'!E170*'Pesi e Budget Iniziale'!$D$16+'CENTROCAMPISTI - GE'!F170*'Pesi e Budget Iniziale'!$D$17+'Pesi e Budget Iniziale'!$D$18*'CENTROCAMPISTI - GE'!G170+'CENTROCAMPISTI - GE'!H170*'Pesi e Budget Iniziale'!$D$19+'Pesi e Budget Iniziale'!$D$20*vlookup(B170,SQUADRE!$A$2:$B$21,2,false)+vlookup(B170,'FATTORE CASA'!$A$2:$B$21,2,false)*'Pesi e Budget Iniziale'!$D$21+'Pesi e Budget Iniziale'!$D$22*vlookup(B170,ALLENATORE!$A$2:$B$21,2,false)</f>
        <v>59.99480842</v>
      </c>
      <c r="M170" s="30">
        <f t="shared" si="4"/>
        <v>-37.97373631</v>
      </c>
      <c r="N170" s="30">
        <f t="shared" si="2"/>
        <v>1</v>
      </c>
      <c r="P170" s="21"/>
    </row>
    <row r="171" ht="12.75" customHeight="1">
      <c r="A171" s="13" t="s">
        <v>641</v>
      </c>
      <c r="B171" s="14" t="s">
        <v>115</v>
      </c>
      <c r="C171" s="56">
        <v>7.0</v>
      </c>
      <c r="D171" s="14">
        <v>5.0</v>
      </c>
      <c r="E171" s="14">
        <v>5.5</v>
      </c>
      <c r="F171" s="14">
        <v>4.0</v>
      </c>
      <c r="G171" s="14">
        <v>5.0</v>
      </c>
      <c r="H171" s="14">
        <v>4.5</v>
      </c>
      <c r="I171" s="28">
        <f>'CENTROCAMPISTI - GE'!D171*'Pesi e Budget Iniziale'!$B$15+'CENTROCAMPISTI - GE'!E171*'Pesi e Budget Iniziale'!$B$16+'CENTROCAMPISTI - GE'!F171*'Pesi e Budget Iniziale'!$B$17+'Pesi e Budget Iniziale'!$B$18*'CENTROCAMPISTI - GE'!G171+'CENTROCAMPISTI - GE'!H171*'Pesi e Budget Iniziale'!$B$19+'Pesi e Budget Iniziale'!$B$20*vlookup(B171,SQUADRE!$A$2:$B$21,2,false)+vlookup(B171,'FATTORE CASA'!$A$2:$B$21,2,false)*'Pesi e Budget Iniziale'!$B$21+'Pesi e Budget Iniziale'!$B$22*vlookup(B171,ALLENATORE!$A$2:$B$21,2,false)</f>
        <v>58.08469447</v>
      </c>
      <c r="J171" s="30">
        <f t="shared" si="3"/>
        <v>-38.40646083</v>
      </c>
      <c r="K171" s="30">
        <f t="shared" si="1"/>
        <v>1</v>
      </c>
      <c r="L171" s="28">
        <f>'CENTROCAMPISTI - GE'!D171*'Pesi e Budget Iniziale'!$D$15+'CENTROCAMPISTI - GE'!E171*'Pesi e Budget Iniziale'!$D$16+'CENTROCAMPISTI - GE'!F171*'Pesi e Budget Iniziale'!$D$17+'Pesi e Budget Iniziale'!$D$18*'CENTROCAMPISTI - GE'!G171+'CENTROCAMPISTI - GE'!H171*'Pesi e Budget Iniziale'!$D$19+'Pesi e Budget Iniziale'!$D$20*vlookup(B171,SQUADRE!$A$2:$B$21,2,false)+vlookup(B171,'FATTORE CASA'!$A$2:$B$21,2,false)*'Pesi e Budget Iniziale'!$D$21+'Pesi e Budget Iniziale'!$D$22*vlookup(B171,ALLENATORE!$A$2:$B$21,2,false)</f>
        <v>55.32219447</v>
      </c>
      <c r="M171" s="30">
        <f t="shared" si="4"/>
        <v>-49.79875094</v>
      </c>
      <c r="N171" s="30">
        <f t="shared" si="2"/>
        <v>1</v>
      </c>
      <c r="P171" s="21"/>
    </row>
    <row r="172" ht="12.75" customHeight="1">
      <c r="A172" s="13" t="s">
        <v>642</v>
      </c>
      <c r="B172" s="14" t="s">
        <v>131</v>
      </c>
      <c r="C172" s="56">
        <v>4.0</v>
      </c>
      <c r="D172" s="14">
        <v>7.0</v>
      </c>
      <c r="E172" s="14">
        <v>4.0</v>
      </c>
      <c r="F172" s="14">
        <v>5.0</v>
      </c>
      <c r="G172" s="14">
        <v>6.0</v>
      </c>
      <c r="H172" s="14">
        <v>4.0</v>
      </c>
      <c r="I172" s="28">
        <f>'CENTROCAMPISTI - GE'!D172*'Pesi e Budget Iniziale'!$B$15+'CENTROCAMPISTI - GE'!E172*'Pesi e Budget Iniziale'!$B$16+'CENTROCAMPISTI - GE'!F172*'Pesi e Budget Iniziale'!$B$17+'Pesi e Budget Iniziale'!$B$18*'CENTROCAMPISTI - GE'!G172+'CENTROCAMPISTI - GE'!H172*'Pesi e Budget Iniziale'!$B$19+'Pesi e Budget Iniziale'!$B$20*vlookup(B172,SQUADRE!$A$2:$B$21,2,false)+vlookup(B172,'FATTORE CASA'!$A$2:$B$21,2,false)*'Pesi e Budget Iniziale'!$B$21+'Pesi e Budget Iniziale'!$B$22*vlookup(B172,ALLENATORE!$A$2:$B$21,2,false)</f>
        <v>60.35776842</v>
      </c>
      <c r="J172" s="30">
        <f t="shared" si="3"/>
        <v>-33.24541154</v>
      </c>
      <c r="K172" s="30">
        <f t="shared" si="1"/>
        <v>1</v>
      </c>
      <c r="L172" s="28">
        <f>'CENTROCAMPISTI - GE'!D172*'Pesi e Budget Iniziale'!$D$15+'CENTROCAMPISTI - GE'!E172*'Pesi e Budget Iniziale'!$D$16+'CENTROCAMPISTI - GE'!F172*'Pesi e Budget Iniziale'!$D$17+'Pesi e Budget Iniziale'!$D$18*'CENTROCAMPISTI - GE'!G172+'CENTROCAMPISTI - GE'!H172*'Pesi e Budget Iniziale'!$D$19+'Pesi e Budget Iniziale'!$D$20*vlookup(B172,SQUADRE!$A$2:$B$21,2,false)+vlookup(B172,'FATTORE CASA'!$A$2:$B$21,2,false)*'Pesi e Budget Iniziale'!$D$21+'Pesi e Budget Iniziale'!$D$22*vlookup(B172,ALLENATORE!$A$2:$B$21,2,false)</f>
        <v>58.21276842</v>
      </c>
      <c r="M172" s="30">
        <f t="shared" si="4"/>
        <v>-42.48355657</v>
      </c>
      <c r="N172" s="30">
        <f t="shared" si="2"/>
        <v>1</v>
      </c>
      <c r="P172" s="21"/>
    </row>
    <row r="173" ht="12.75" customHeight="1">
      <c r="A173" s="13" t="s">
        <v>643</v>
      </c>
      <c r="B173" s="14" t="s">
        <v>93</v>
      </c>
      <c r="C173" s="56">
        <v>7.0</v>
      </c>
      <c r="D173" s="14">
        <v>2.0</v>
      </c>
      <c r="E173" s="14">
        <v>5.0</v>
      </c>
      <c r="F173" s="14">
        <v>5.0</v>
      </c>
      <c r="G173" s="14">
        <v>6.0</v>
      </c>
      <c r="H173" s="14">
        <v>2.0</v>
      </c>
      <c r="I173" s="28">
        <f>'CENTROCAMPISTI - GE'!D173*'Pesi e Budget Iniziale'!$B$15+'CENTROCAMPISTI - GE'!E173*'Pesi e Budget Iniziale'!$B$16+'CENTROCAMPISTI - GE'!F173*'Pesi e Budget Iniziale'!$B$17+'Pesi e Budget Iniziale'!$B$18*'CENTROCAMPISTI - GE'!G173+'CENTROCAMPISTI - GE'!H173*'Pesi e Budget Iniziale'!$B$19+'Pesi e Budget Iniziale'!$B$20*vlookup(B173,SQUADRE!$A$2:$B$21,2,false)+vlookup(B173,'FATTORE CASA'!$A$2:$B$21,2,false)*'Pesi e Budget Iniziale'!$B$21+'Pesi e Budget Iniziale'!$B$22*vlookup(B173,ALLENATORE!$A$2:$B$21,2,false)</f>
        <v>49.62641211</v>
      </c>
      <c r="J173" s="30">
        <f t="shared" si="3"/>
        <v>-57.61112077</v>
      </c>
      <c r="K173" s="30">
        <f t="shared" si="1"/>
        <v>1</v>
      </c>
      <c r="L173" s="28">
        <f>'CENTROCAMPISTI - GE'!D173*'Pesi e Budget Iniziale'!$D$15+'CENTROCAMPISTI - GE'!E173*'Pesi e Budget Iniziale'!$D$16+'CENTROCAMPISTI - GE'!F173*'Pesi e Budget Iniziale'!$D$17+'Pesi e Budget Iniziale'!$D$18*'CENTROCAMPISTI - GE'!G173+'CENTROCAMPISTI - GE'!H173*'Pesi e Budget Iniziale'!$D$19+'Pesi e Budget Iniziale'!$D$20*vlookup(B173,SQUADRE!$A$2:$B$21,2,false)+vlookup(B173,'FATTORE CASA'!$A$2:$B$21,2,false)*'Pesi e Budget Iniziale'!$D$21+'Pesi e Budget Iniziale'!$D$22*vlookup(B173,ALLENATORE!$A$2:$B$21,2,false)</f>
        <v>47.02641211</v>
      </c>
      <c r="M173" s="30">
        <f t="shared" si="4"/>
        <v>-70.79294155</v>
      </c>
      <c r="N173" s="30">
        <f t="shared" si="2"/>
        <v>1</v>
      </c>
      <c r="P173" s="21"/>
    </row>
    <row r="174" ht="12.75" customHeight="1">
      <c r="A174" s="13" t="s">
        <v>644</v>
      </c>
      <c r="B174" s="14" t="s">
        <v>131</v>
      </c>
      <c r="C174" s="56">
        <v>8.0</v>
      </c>
      <c r="D174" s="14">
        <v>6.0</v>
      </c>
      <c r="E174" s="14">
        <v>5.0</v>
      </c>
      <c r="F174" s="14">
        <v>4.0</v>
      </c>
      <c r="G174" s="14">
        <v>7.0</v>
      </c>
      <c r="H174" s="14">
        <v>4.0</v>
      </c>
      <c r="I174" s="28">
        <f>'CENTROCAMPISTI - GE'!D174*'Pesi e Budget Iniziale'!$B$15+'CENTROCAMPISTI - GE'!E174*'Pesi e Budget Iniziale'!$B$16+'CENTROCAMPISTI - GE'!F174*'Pesi e Budget Iniziale'!$B$17+'Pesi e Budget Iniziale'!$B$18*'CENTROCAMPISTI - GE'!G174+'CENTROCAMPISTI - GE'!H174*'Pesi e Budget Iniziale'!$B$19+'Pesi e Budget Iniziale'!$B$20*vlookup(B174,SQUADRE!$A$2:$B$21,2,false)+vlookup(B174,'FATTORE CASA'!$A$2:$B$21,2,false)*'Pesi e Budget Iniziale'!$B$21+'Pesi e Budget Iniziale'!$B$22*vlookup(B174,ALLENATORE!$A$2:$B$21,2,false)</f>
        <v>60.66105842</v>
      </c>
      <c r="J174" s="30">
        <f t="shared" si="3"/>
        <v>-32.55678694</v>
      </c>
      <c r="K174" s="30">
        <f t="shared" si="1"/>
        <v>1</v>
      </c>
      <c r="L174" s="28">
        <f>'CENTROCAMPISTI - GE'!D174*'Pesi e Budget Iniziale'!$D$15+'CENTROCAMPISTI - GE'!E174*'Pesi e Budget Iniziale'!$D$16+'CENTROCAMPISTI - GE'!F174*'Pesi e Budget Iniziale'!$D$17+'Pesi e Budget Iniziale'!$D$18*'CENTROCAMPISTI - GE'!G174+'CENTROCAMPISTI - GE'!H174*'Pesi e Budget Iniziale'!$D$19+'Pesi e Budget Iniziale'!$D$20*vlookup(B174,SQUADRE!$A$2:$B$21,2,false)+vlookup(B174,'FATTORE CASA'!$A$2:$B$21,2,false)*'Pesi e Budget Iniziale'!$D$21+'Pesi e Budget Iniziale'!$D$22*vlookup(B174,ALLENATORE!$A$2:$B$21,2,false)</f>
        <v>58.12605842</v>
      </c>
      <c r="M174" s="30">
        <f t="shared" si="4"/>
        <v>-42.70299414</v>
      </c>
      <c r="N174" s="30">
        <f t="shared" si="2"/>
        <v>1</v>
      </c>
      <c r="P174" s="21"/>
    </row>
    <row r="175" ht="12.75" customHeight="1">
      <c r="A175" s="13" t="s">
        <v>645</v>
      </c>
      <c r="B175" s="14" t="s">
        <v>115</v>
      </c>
      <c r="C175" s="56">
        <v>7.0</v>
      </c>
      <c r="D175" s="14">
        <v>2.0</v>
      </c>
      <c r="E175" s="14">
        <v>6.0</v>
      </c>
      <c r="F175" s="14">
        <v>5.5</v>
      </c>
      <c r="G175" s="14">
        <v>6.0</v>
      </c>
      <c r="H175" s="14">
        <v>3.0</v>
      </c>
      <c r="I175" s="28">
        <f>'CENTROCAMPISTI - GE'!D175*'Pesi e Budget Iniziale'!$B$15+'CENTROCAMPISTI - GE'!E175*'Pesi e Budget Iniziale'!$B$16+'CENTROCAMPISTI - GE'!F175*'Pesi e Budget Iniziale'!$B$17+'Pesi e Budget Iniziale'!$B$18*'CENTROCAMPISTI - GE'!G175+'CENTROCAMPISTI - GE'!H175*'Pesi e Budget Iniziale'!$B$19+'Pesi e Budget Iniziale'!$B$20*vlookup(B175,SQUADRE!$A$2:$B$21,2,false)+vlookup(B175,'FATTORE CASA'!$A$2:$B$21,2,false)*'Pesi e Budget Iniziale'!$B$21+'Pesi e Budget Iniziale'!$B$22*vlookup(B175,ALLENATORE!$A$2:$B$21,2,false)</f>
        <v>56.42992447</v>
      </c>
      <c r="J175" s="30">
        <f t="shared" si="3"/>
        <v>-42.16364151</v>
      </c>
      <c r="K175" s="30">
        <f t="shared" si="1"/>
        <v>1</v>
      </c>
      <c r="L175" s="28">
        <f>'CENTROCAMPISTI - GE'!D175*'Pesi e Budget Iniziale'!$D$15+'CENTROCAMPISTI - GE'!E175*'Pesi e Budget Iniziale'!$D$16+'CENTROCAMPISTI - GE'!F175*'Pesi e Budget Iniziale'!$D$17+'Pesi e Budget Iniziale'!$D$18*'CENTROCAMPISTI - GE'!G175+'CENTROCAMPISTI - GE'!H175*'Pesi e Budget Iniziale'!$D$19+'Pesi e Budget Iniziale'!$D$20*vlookup(B175,SQUADRE!$A$2:$B$21,2,false)+vlookup(B175,'FATTORE CASA'!$A$2:$B$21,2,false)*'Pesi e Budget Iniziale'!$D$21+'Pesi e Budget Iniziale'!$D$22*vlookup(B175,ALLENATORE!$A$2:$B$21,2,false)</f>
        <v>53.34242447</v>
      </c>
      <c r="M175" s="30">
        <f t="shared" si="4"/>
        <v>-54.8089678</v>
      </c>
      <c r="N175" s="30">
        <f t="shared" si="2"/>
        <v>1</v>
      </c>
      <c r="P175" s="21"/>
    </row>
    <row r="176" ht="12.75" customHeight="1">
      <c r="A176" s="13" t="s">
        <v>646</v>
      </c>
      <c r="B176" s="14" t="s">
        <v>115</v>
      </c>
      <c r="C176" s="56">
        <v>7.0</v>
      </c>
      <c r="D176" s="14">
        <v>2.0</v>
      </c>
      <c r="E176" s="14">
        <v>6.0</v>
      </c>
      <c r="F176" s="14">
        <v>5.0</v>
      </c>
      <c r="G176" s="14">
        <v>6.0</v>
      </c>
      <c r="H176" s="14">
        <v>3.0</v>
      </c>
      <c r="I176" s="28">
        <f>'CENTROCAMPISTI - GE'!D176*'Pesi e Budget Iniziale'!$B$15+'CENTROCAMPISTI - GE'!E176*'Pesi e Budget Iniziale'!$B$16+'CENTROCAMPISTI - GE'!F176*'Pesi e Budget Iniziale'!$B$17+'Pesi e Budget Iniziale'!$B$18*'CENTROCAMPISTI - GE'!G176+'CENTROCAMPISTI - GE'!H176*'Pesi e Budget Iniziale'!$B$19+'Pesi e Budget Iniziale'!$B$20*vlookup(B176,SQUADRE!$A$2:$B$21,2,false)+vlookup(B176,'FATTORE CASA'!$A$2:$B$21,2,false)*'Pesi e Budget Iniziale'!$B$21+'Pesi e Budget Iniziale'!$B$22*vlookup(B176,ALLENATORE!$A$2:$B$21,2,false)</f>
        <v>55.46304947</v>
      </c>
      <c r="J176" s="30">
        <f t="shared" si="3"/>
        <v>-44.35894604</v>
      </c>
      <c r="K176" s="30">
        <f t="shared" si="1"/>
        <v>1</v>
      </c>
      <c r="L176" s="28">
        <f>'CENTROCAMPISTI - GE'!D176*'Pesi e Budget Iniziale'!$D$15+'CENTROCAMPISTI - GE'!E176*'Pesi e Budget Iniziale'!$D$16+'CENTROCAMPISTI - GE'!F176*'Pesi e Budget Iniziale'!$D$17+'Pesi e Budget Iniziale'!$D$18*'CENTROCAMPISTI - GE'!G176+'CENTROCAMPISTI - GE'!H176*'Pesi e Budget Iniziale'!$D$19+'Pesi e Budget Iniziale'!$D$20*vlookup(B176,SQUADRE!$A$2:$B$21,2,false)+vlookup(B176,'FATTORE CASA'!$A$2:$B$21,2,false)*'Pesi e Budget Iniziale'!$D$21+'Pesi e Budget Iniziale'!$D$22*vlookup(B176,ALLENATORE!$A$2:$B$21,2,false)</f>
        <v>52.40804947</v>
      </c>
      <c r="M176" s="30">
        <f t="shared" si="4"/>
        <v>-57.17359672</v>
      </c>
      <c r="N176" s="30">
        <f t="shared" si="2"/>
        <v>1</v>
      </c>
      <c r="P176" s="21"/>
    </row>
    <row r="177" ht="12.75" customHeight="1">
      <c r="A177" s="13" t="s">
        <v>647</v>
      </c>
      <c r="B177" s="14" t="s">
        <v>115</v>
      </c>
      <c r="C177" s="56">
        <v>7.0</v>
      </c>
      <c r="D177" s="14">
        <v>2.0</v>
      </c>
      <c r="E177" s="14">
        <v>6.0</v>
      </c>
      <c r="F177" s="14">
        <v>5.0</v>
      </c>
      <c r="G177" s="14">
        <v>6.0</v>
      </c>
      <c r="H177" s="14">
        <v>3.0</v>
      </c>
      <c r="I177" s="28">
        <f>'CENTROCAMPISTI - GE'!D177*'Pesi e Budget Iniziale'!$B$15+'CENTROCAMPISTI - GE'!E177*'Pesi e Budget Iniziale'!$B$16+'CENTROCAMPISTI - GE'!F177*'Pesi e Budget Iniziale'!$B$17+'Pesi e Budget Iniziale'!$B$18*'CENTROCAMPISTI - GE'!G177+'CENTROCAMPISTI - GE'!H177*'Pesi e Budget Iniziale'!$B$19+'Pesi e Budget Iniziale'!$B$20*vlookup(B177,SQUADRE!$A$2:$B$21,2,false)+vlookup(B177,'FATTORE CASA'!$A$2:$B$21,2,false)*'Pesi e Budget Iniziale'!$B$21+'Pesi e Budget Iniziale'!$B$22*vlookup(B177,ALLENATORE!$A$2:$B$21,2,false)</f>
        <v>55.46304947</v>
      </c>
      <c r="J177" s="30">
        <f t="shared" si="3"/>
        <v>-44.35894604</v>
      </c>
      <c r="K177" s="30">
        <f t="shared" si="1"/>
        <v>1</v>
      </c>
      <c r="L177" s="28">
        <f>'CENTROCAMPISTI - GE'!D177*'Pesi e Budget Iniziale'!$D$15+'CENTROCAMPISTI - GE'!E177*'Pesi e Budget Iniziale'!$D$16+'CENTROCAMPISTI - GE'!F177*'Pesi e Budget Iniziale'!$D$17+'Pesi e Budget Iniziale'!$D$18*'CENTROCAMPISTI - GE'!G177+'CENTROCAMPISTI - GE'!H177*'Pesi e Budget Iniziale'!$D$19+'Pesi e Budget Iniziale'!$D$20*vlookup(B177,SQUADRE!$A$2:$B$21,2,false)+vlookup(B177,'FATTORE CASA'!$A$2:$B$21,2,false)*'Pesi e Budget Iniziale'!$D$21+'Pesi e Budget Iniziale'!$D$22*vlookup(B177,ALLENATORE!$A$2:$B$21,2,false)</f>
        <v>52.40804947</v>
      </c>
      <c r="M177" s="30">
        <f t="shared" si="4"/>
        <v>-57.17359672</v>
      </c>
      <c r="N177" s="30">
        <f t="shared" si="2"/>
        <v>1</v>
      </c>
      <c r="P177" s="21"/>
    </row>
    <row r="178" ht="12.75" customHeight="1">
      <c r="A178" s="13" t="s">
        <v>648</v>
      </c>
      <c r="B178" s="14" t="s">
        <v>48</v>
      </c>
      <c r="C178" s="56">
        <v>8.0</v>
      </c>
      <c r="D178" s="14">
        <v>1.0</v>
      </c>
      <c r="E178" s="14">
        <v>4.5</v>
      </c>
      <c r="F178" s="14">
        <v>4.0</v>
      </c>
      <c r="G178" s="14">
        <v>4.5</v>
      </c>
      <c r="H178" s="14">
        <v>1.0</v>
      </c>
      <c r="I178" s="28">
        <f>'CENTROCAMPISTI - GE'!D178*'Pesi e Budget Iniziale'!$B$15+'CENTROCAMPISTI - GE'!E178*'Pesi e Budget Iniziale'!$B$16+'CENTROCAMPISTI - GE'!F178*'Pesi e Budget Iniziale'!$B$17+'Pesi e Budget Iniziale'!$B$18*'CENTROCAMPISTI - GE'!G178+'CENTROCAMPISTI - GE'!H178*'Pesi e Budget Iniziale'!$B$19+'Pesi e Budget Iniziale'!$B$20*vlookup(B178,SQUADRE!$A$2:$B$21,2,false)+vlookup(B178,'FATTORE CASA'!$A$2:$B$21,2,false)*'Pesi e Budget Iniziale'!$B$21+'Pesi e Budget Iniziale'!$B$22*vlookup(B178,ALLENATORE!$A$2:$B$21,2,false)</f>
        <v>56.67845026</v>
      </c>
      <c r="J178" s="30">
        <f t="shared" si="3"/>
        <v>-41.59935989</v>
      </c>
      <c r="K178" s="30">
        <f t="shared" si="1"/>
        <v>1</v>
      </c>
      <c r="L178" s="28">
        <f>'CENTROCAMPISTI - GE'!D178*'Pesi e Budget Iniziale'!$D$15+'CENTROCAMPISTI - GE'!E178*'Pesi e Budget Iniziale'!$D$16+'CENTROCAMPISTI - GE'!F178*'Pesi e Budget Iniziale'!$D$17+'Pesi e Budget Iniziale'!$D$18*'CENTROCAMPISTI - GE'!G178+'CENTROCAMPISTI - GE'!H178*'Pesi e Budget Iniziale'!$D$19+'Pesi e Budget Iniziale'!$D$20*vlookup(B178,SQUADRE!$A$2:$B$21,2,false)+vlookup(B178,'FATTORE CASA'!$A$2:$B$21,2,false)*'Pesi e Budget Iniziale'!$D$21+'Pesi e Budget Iniziale'!$D$22*vlookup(B178,ALLENATORE!$A$2:$B$21,2,false)</f>
        <v>54.37095026</v>
      </c>
      <c r="M178" s="30">
        <f t="shared" si="4"/>
        <v>-52.20607087</v>
      </c>
      <c r="N178" s="30">
        <f t="shared" si="2"/>
        <v>1</v>
      </c>
      <c r="P178" s="21"/>
    </row>
    <row r="179" ht="12.75" customHeight="1">
      <c r="A179" s="13" t="s">
        <v>649</v>
      </c>
      <c r="B179" s="14" t="s">
        <v>65</v>
      </c>
      <c r="C179" s="56">
        <v>7.0</v>
      </c>
      <c r="D179" s="14">
        <v>3.0</v>
      </c>
      <c r="E179" s="14">
        <v>4.0</v>
      </c>
      <c r="F179" s="14">
        <v>4.0</v>
      </c>
      <c r="G179" s="14">
        <v>4.0</v>
      </c>
      <c r="H179" s="14">
        <v>2.0</v>
      </c>
      <c r="I179" s="28">
        <f>'CENTROCAMPISTI - GE'!D179*'Pesi e Budget Iniziale'!$B$15+'CENTROCAMPISTI - GE'!E179*'Pesi e Budget Iniziale'!$B$16+'CENTROCAMPISTI - GE'!F179*'Pesi e Budget Iniziale'!$B$17+'Pesi e Budget Iniziale'!$B$18*'CENTROCAMPISTI - GE'!G179+'CENTROCAMPISTI - GE'!H179*'Pesi e Budget Iniziale'!$B$19+'Pesi e Budget Iniziale'!$B$20*vlookup(B179,SQUADRE!$A$2:$B$21,2,false)+vlookup(B179,'FATTORE CASA'!$A$2:$B$21,2,false)*'Pesi e Budget Iniziale'!$B$21+'Pesi e Budget Iniziale'!$B$22*vlookup(B179,ALLENATORE!$A$2:$B$21,2,false)</f>
        <v>50.09903737</v>
      </c>
      <c r="J179" s="30">
        <f t="shared" si="3"/>
        <v>-56.53801786</v>
      </c>
      <c r="K179" s="30">
        <f t="shared" si="1"/>
        <v>1</v>
      </c>
      <c r="L179" s="28">
        <f>'CENTROCAMPISTI - GE'!D179*'Pesi e Budget Iniziale'!$D$15+'CENTROCAMPISTI - GE'!E179*'Pesi e Budget Iniziale'!$D$16+'CENTROCAMPISTI - GE'!F179*'Pesi e Budget Iniziale'!$D$17+'Pesi e Budget Iniziale'!$D$18*'CENTROCAMPISTI - GE'!G179+'CENTROCAMPISTI - GE'!H179*'Pesi e Budget Iniziale'!$D$19+'Pesi e Budget Iniziale'!$D$20*vlookup(B179,SQUADRE!$A$2:$B$21,2,false)+vlookup(B179,'FATTORE CASA'!$A$2:$B$21,2,false)*'Pesi e Budget Iniziale'!$D$21+'Pesi e Budget Iniziale'!$D$22*vlookup(B179,ALLENATORE!$A$2:$B$21,2,false)</f>
        <v>48.01903737</v>
      </c>
      <c r="M179" s="30">
        <f t="shared" si="4"/>
        <v>-68.28089831</v>
      </c>
      <c r="N179" s="30">
        <f t="shared" si="2"/>
        <v>1</v>
      </c>
      <c r="P179" s="21"/>
    </row>
    <row r="180" ht="12.75" customHeight="1">
      <c r="A180" s="13" t="s">
        <v>651</v>
      </c>
      <c r="B180" s="14" t="s">
        <v>115</v>
      </c>
      <c r="C180" s="56">
        <v>8.0</v>
      </c>
      <c r="D180" s="14">
        <v>2.0</v>
      </c>
      <c r="E180" s="14">
        <v>6.0</v>
      </c>
      <c r="F180" s="14">
        <v>5.5</v>
      </c>
      <c r="G180" s="14">
        <v>5.0</v>
      </c>
      <c r="H180" s="14">
        <v>3.0</v>
      </c>
      <c r="I180" s="28">
        <f>'CENTROCAMPISTI - GE'!D180*'Pesi e Budget Iniziale'!$B$15+'CENTROCAMPISTI - GE'!E180*'Pesi e Budget Iniziale'!$B$16+'CENTROCAMPISTI - GE'!F180*'Pesi e Budget Iniziale'!$B$17+'Pesi e Budget Iniziale'!$B$18*'CENTROCAMPISTI - GE'!G180+'CENTROCAMPISTI - GE'!H180*'Pesi e Budget Iniziale'!$B$19+'Pesi e Budget Iniziale'!$B$20*vlookup(B180,SQUADRE!$A$2:$B$21,2,false)+vlookup(B180,'FATTORE CASA'!$A$2:$B$21,2,false)*'Pesi e Budget Iniziale'!$B$21+'Pesi e Budget Iniziale'!$B$22*vlookup(B180,ALLENATORE!$A$2:$B$21,2,false)</f>
        <v>54.69663447</v>
      </c>
      <c r="J180" s="30">
        <f t="shared" si="3"/>
        <v>-46.09910306</v>
      </c>
      <c r="K180" s="30">
        <f t="shared" si="1"/>
        <v>1</v>
      </c>
      <c r="L180" s="28">
        <f>'CENTROCAMPISTI - GE'!D180*'Pesi e Budget Iniziale'!$D$15+'CENTROCAMPISTI - GE'!E180*'Pesi e Budget Iniziale'!$D$16+'CENTROCAMPISTI - GE'!F180*'Pesi e Budget Iniziale'!$D$17+'Pesi e Budget Iniziale'!$D$18*'CENTROCAMPISTI - GE'!G180+'CENTROCAMPISTI - GE'!H180*'Pesi e Budget Iniziale'!$D$19+'Pesi e Budget Iniziale'!$D$20*vlookup(B180,SQUADRE!$A$2:$B$21,2,false)+vlookup(B180,'FATTORE CASA'!$A$2:$B$21,2,false)*'Pesi e Budget Iniziale'!$D$21+'Pesi e Budget Iniziale'!$D$22*vlookup(B180,ALLENATORE!$A$2:$B$21,2,false)</f>
        <v>51.60913447</v>
      </c>
      <c r="M180" s="30">
        <f t="shared" si="4"/>
        <v>-59.19541612</v>
      </c>
      <c r="N180" s="30">
        <f t="shared" si="2"/>
        <v>1</v>
      </c>
      <c r="P180" s="21"/>
    </row>
    <row r="181" ht="12.75" customHeight="1">
      <c r="A181" s="13" t="s">
        <v>656</v>
      </c>
      <c r="B181" s="14" t="s">
        <v>125</v>
      </c>
      <c r="C181" s="56">
        <v>5.0</v>
      </c>
      <c r="D181" s="14">
        <v>3.0</v>
      </c>
      <c r="E181" s="14">
        <v>5.0</v>
      </c>
      <c r="F181" s="14">
        <v>4.0</v>
      </c>
      <c r="G181" s="14">
        <v>5.0</v>
      </c>
      <c r="H181" s="14">
        <v>2.0</v>
      </c>
      <c r="I181" s="28">
        <f>'CENTROCAMPISTI - GE'!D181*'Pesi e Budget Iniziale'!$B$15+'CENTROCAMPISTI - GE'!E181*'Pesi e Budget Iniziale'!$B$16+'CENTROCAMPISTI - GE'!F181*'Pesi e Budget Iniziale'!$B$17+'Pesi e Budget Iniziale'!$B$18*'CENTROCAMPISTI - GE'!G181+'CENTROCAMPISTI - GE'!H181*'Pesi e Budget Iniziale'!$B$19+'Pesi e Budget Iniziale'!$B$20*vlookup(B181,SQUADRE!$A$2:$B$21,2,false)+vlookup(B181,'FATTORE CASA'!$A$2:$B$21,2,false)*'Pesi e Budget Iniziale'!$B$21+'Pesi e Budget Iniziale'!$B$22*vlookup(B181,ALLENATORE!$A$2:$B$21,2,false)</f>
        <v>50.59678</v>
      </c>
      <c r="J181" s="30">
        <f t="shared" si="3"/>
        <v>-55.40788557</v>
      </c>
      <c r="K181" s="30">
        <f t="shared" si="1"/>
        <v>1</v>
      </c>
      <c r="L181" s="28">
        <f>'CENTROCAMPISTI - GE'!D181*'Pesi e Budget Iniziale'!$D$15+'CENTROCAMPISTI - GE'!E181*'Pesi e Budget Iniziale'!$D$16+'CENTROCAMPISTI - GE'!F181*'Pesi e Budget Iniziale'!$D$17+'Pesi e Budget Iniziale'!$D$18*'CENTROCAMPISTI - GE'!G181+'CENTROCAMPISTI - GE'!H181*'Pesi e Budget Iniziale'!$D$19+'Pesi e Budget Iniziale'!$D$20*vlookup(B181,SQUADRE!$A$2:$B$21,2,false)+vlookup(B181,'FATTORE CASA'!$A$2:$B$21,2,false)*'Pesi e Budget Iniziale'!$D$21+'Pesi e Budget Iniziale'!$D$22*vlookup(B181,ALLENATORE!$A$2:$B$21,2,false)</f>
        <v>48.06178</v>
      </c>
      <c r="M181" s="30">
        <f t="shared" si="4"/>
        <v>-68.17272925</v>
      </c>
      <c r="N181" s="30">
        <f t="shared" si="2"/>
        <v>1</v>
      </c>
      <c r="P181" s="21"/>
    </row>
    <row r="182" ht="12.75" customHeight="1">
      <c r="A182" s="13" t="s">
        <v>663</v>
      </c>
      <c r="B182" s="14" t="s">
        <v>131</v>
      </c>
      <c r="C182" s="56">
        <v>5.0</v>
      </c>
      <c r="D182" s="14">
        <v>6.0</v>
      </c>
      <c r="E182" s="14">
        <v>6.0</v>
      </c>
      <c r="F182" s="14">
        <v>3.0</v>
      </c>
      <c r="G182" s="14">
        <v>5.0</v>
      </c>
      <c r="H182" s="14">
        <v>4.0</v>
      </c>
      <c r="I182" s="28">
        <f>'CENTROCAMPISTI - GE'!D182*'Pesi e Budget Iniziale'!$B$15+'CENTROCAMPISTI - GE'!E182*'Pesi e Budget Iniziale'!$B$16+'CENTROCAMPISTI - GE'!F182*'Pesi e Budget Iniziale'!$B$17+'Pesi e Budget Iniziale'!$B$18*'CENTROCAMPISTI - GE'!G182+'CENTROCAMPISTI - GE'!H182*'Pesi e Budget Iniziale'!$B$19+'Pesi e Budget Iniziale'!$B$20*vlookup(B182,SQUADRE!$A$2:$B$21,2,false)+vlookup(B182,'FATTORE CASA'!$A$2:$B$21,2,false)*'Pesi e Budget Iniziale'!$B$21+'Pesi e Budget Iniziale'!$B$22*vlookup(B182,ALLENATORE!$A$2:$B$21,2,false)</f>
        <v>57.34072842</v>
      </c>
      <c r="J182" s="30">
        <f t="shared" si="3"/>
        <v>-40.09564717</v>
      </c>
      <c r="K182" s="30">
        <f t="shared" si="1"/>
        <v>1</v>
      </c>
      <c r="L182" s="28">
        <f>'CENTROCAMPISTI - GE'!D182*'Pesi e Budget Iniziale'!$D$15+'CENTROCAMPISTI - GE'!E182*'Pesi e Budget Iniziale'!$D$16+'CENTROCAMPISTI - GE'!F182*'Pesi e Budget Iniziale'!$D$17+'Pesi e Budget Iniziale'!$D$18*'CENTROCAMPISTI - GE'!G182+'CENTROCAMPISTI - GE'!H182*'Pesi e Budget Iniziale'!$D$19+'Pesi e Budget Iniziale'!$D$20*vlookup(B182,SQUADRE!$A$2:$B$21,2,false)+vlookup(B182,'FATTORE CASA'!$A$2:$B$21,2,false)*'Pesi e Budget Iniziale'!$D$21+'Pesi e Budget Iniziale'!$D$22*vlookup(B182,ALLENATORE!$A$2:$B$21,2,false)</f>
        <v>54.41572842</v>
      </c>
      <c r="M182" s="30">
        <f t="shared" si="4"/>
        <v>-52.09275049</v>
      </c>
      <c r="N182" s="30">
        <f t="shared" si="2"/>
        <v>1</v>
      </c>
      <c r="P182" s="21"/>
    </row>
    <row r="183" ht="12.75" customHeight="1">
      <c r="A183" s="13" t="s">
        <v>671</v>
      </c>
      <c r="B183" s="14" t="s">
        <v>131</v>
      </c>
      <c r="C183" s="56">
        <v>6.0</v>
      </c>
      <c r="D183" s="14">
        <v>3.0</v>
      </c>
      <c r="E183" s="14">
        <v>6.0</v>
      </c>
      <c r="F183" s="14">
        <v>5.0</v>
      </c>
      <c r="G183" s="14">
        <v>6.0</v>
      </c>
      <c r="H183" s="14">
        <v>2.0</v>
      </c>
      <c r="I183" s="28">
        <f>'CENTROCAMPISTI - GE'!D183*'Pesi e Budget Iniziale'!$B$15+'CENTROCAMPISTI - GE'!E183*'Pesi e Budget Iniziale'!$B$16+'CENTROCAMPISTI - GE'!F183*'Pesi e Budget Iniziale'!$B$17+'Pesi e Budget Iniziale'!$B$18*'CENTROCAMPISTI - GE'!G183+'CENTROCAMPISTI - GE'!H183*'Pesi e Budget Iniziale'!$B$19+'Pesi e Budget Iniziale'!$B$20*vlookup(B183,SQUADRE!$A$2:$B$21,2,false)+vlookup(B183,'FATTORE CASA'!$A$2:$B$21,2,false)*'Pesi e Budget Iniziale'!$B$21+'Pesi e Budget Iniziale'!$B$22*vlookup(B183,ALLENATORE!$A$2:$B$21,2,false)</f>
        <v>54.74618842</v>
      </c>
      <c r="J183" s="30">
        <f t="shared" si="3"/>
        <v>-45.98659007</v>
      </c>
      <c r="K183" s="30">
        <f t="shared" si="1"/>
        <v>1</v>
      </c>
      <c r="L183" s="28">
        <f>'CENTROCAMPISTI - GE'!D183*'Pesi e Budget Iniziale'!$D$15+'CENTROCAMPISTI - GE'!E183*'Pesi e Budget Iniziale'!$D$16+'CENTROCAMPISTI - GE'!F183*'Pesi e Budget Iniziale'!$D$17+'Pesi e Budget Iniziale'!$D$18*'CENTROCAMPISTI - GE'!G183+'CENTROCAMPISTI - GE'!H183*'Pesi e Budget Iniziale'!$D$19+'Pesi e Budget Iniziale'!$D$20*vlookup(B183,SQUADRE!$A$2:$B$21,2,false)+vlookup(B183,'FATTORE CASA'!$A$2:$B$21,2,false)*'Pesi e Budget Iniziale'!$D$21+'Pesi e Budget Iniziale'!$D$22*vlookup(B183,ALLENATORE!$A$2:$B$21,2,false)</f>
        <v>51.69118842</v>
      </c>
      <c r="M183" s="30">
        <f t="shared" si="4"/>
        <v>-58.98776166</v>
      </c>
      <c r="N183" s="30">
        <f t="shared" si="2"/>
        <v>1</v>
      </c>
      <c r="P183" s="16"/>
    </row>
    <row r="184" ht="12.75" customHeight="1">
      <c r="A184" s="13" t="s">
        <v>677</v>
      </c>
      <c r="B184" s="14" t="s">
        <v>125</v>
      </c>
      <c r="C184" s="56">
        <v>6.0</v>
      </c>
      <c r="D184" s="14">
        <v>2.0</v>
      </c>
      <c r="E184" s="14">
        <v>5.0</v>
      </c>
      <c r="F184" s="14">
        <v>5.0</v>
      </c>
      <c r="G184" s="14">
        <v>5.0</v>
      </c>
      <c r="H184" s="14">
        <v>1.0</v>
      </c>
      <c r="I184" s="28">
        <f>'CENTROCAMPISTI - GE'!D184*'Pesi e Budget Iniziale'!$B$15+'CENTROCAMPISTI - GE'!E184*'Pesi e Budget Iniziale'!$B$16+'CENTROCAMPISTI - GE'!F184*'Pesi e Budget Iniziale'!$B$17+'Pesi e Budget Iniziale'!$B$18*'CENTROCAMPISTI - GE'!G184+'CENTROCAMPISTI - GE'!H184*'Pesi e Budget Iniziale'!$B$19+'Pesi e Budget Iniziale'!$B$20*vlookup(B184,SQUADRE!$A$2:$B$21,2,false)+vlookup(B184,'FATTORE CASA'!$A$2:$B$21,2,false)*'Pesi e Budget Iniziale'!$B$21+'Pesi e Budget Iniziale'!$B$22*vlookup(B184,ALLENATORE!$A$2:$B$21,2,false)</f>
        <v>49.22099</v>
      </c>
      <c r="J184" s="30">
        <f t="shared" si="3"/>
        <v>-58.53163789</v>
      </c>
      <c r="K184" s="30">
        <f t="shared" si="1"/>
        <v>1</v>
      </c>
      <c r="L184" s="28">
        <f>'CENTROCAMPISTI - GE'!D184*'Pesi e Budget Iniziale'!$D$15+'CENTROCAMPISTI - GE'!E184*'Pesi e Budget Iniziale'!$D$16+'CENTROCAMPISTI - GE'!F184*'Pesi e Budget Iniziale'!$D$17+'Pesi e Budget Iniziale'!$D$18*'CENTROCAMPISTI - GE'!G184+'CENTROCAMPISTI - GE'!H184*'Pesi e Budget Iniziale'!$D$19+'Pesi e Budget Iniziale'!$D$20*vlookup(B184,SQUADRE!$A$2:$B$21,2,false)+vlookup(B184,'FATTORE CASA'!$A$2:$B$21,2,false)*'Pesi e Budget Iniziale'!$D$21+'Pesi e Budget Iniziale'!$D$22*vlookup(B184,ALLENATORE!$A$2:$B$21,2,false)</f>
        <v>46.62099</v>
      </c>
      <c r="M184" s="30">
        <f t="shared" si="4"/>
        <v>-71.81894591</v>
      </c>
      <c r="N184" s="30">
        <f t="shared" si="2"/>
        <v>1</v>
      </c>
      <c r="P184" s="21"/>
    </row>
    <row r="185" ht="12.75" customHeight="1">
      <c r="A185" s="13" t="s">
        <v>678</v>
      </c>
      <c r="B185" s="14" t="s">
        <v>131</v>
      </c>
      <c r="C185" s="56">
        <v>4.0</v>
      </c>
      <c r="D185" s="14">
        <v>3.0</v>
      </c>
      <c r="E185" s="14">
        <v>4.0</v>
      </c>
      <c r="F185" s="14">
        <v>3.0</v>
      </c>
      <c r="G185" s="14">
        <v>5.0</v>
      </c>
      <c r="H185" s="14">
        <v>2.0</v>
      </c>
      <c r="I185" s="28">
        <f>'CENTROCAMPISTI - GE'!D185*'Pesi e Budget Iniziale'!$B$15+'CENTROCAMPISTI - GE'!E185*'Pesi e Budget Iniziale'!$B$16+'CENTROCAMPISTI - GE'!F185*'Pesi e Budget Iniziale'!$B$17+'Pesi e Budget Iniziale'!$B$18*'CENTROCAMPISTI - GE'!G185+'CENTROCAMPISTI - GE'!H185*'Pesi e Budget Iniziale'!$B$19+'Pesi e Budget Iniziale'!$B$20*vlookup(B185,SQUADRE!$A$2:$B$21,2,false)+vlookup(B185,'FATTORE CASA'!$A$2:$B$21,2,false)*'Pesi e Budget Iniziale'!$B$21+'Pesi e Budget Iniziale'!$B$22*vlookup(B185,ALLENATORE!$A$2:$B$21,2,false)</f>
        <v>44.98539842</v>
      </c>
      <c r="J185" s="30">
        <f t="shared" si="3"/>
        <v>-68.14861358</v>
      </c>
      <c r="K185" s="30">
        <f t="shared" si="1"/>
        <v>1</v>
      </c>
      <c r="L185" s="28">
        <f>'CENTROCAMPISTI - GE'!D185*'Pesi e Budget Iniziale'!$D$15+'CENTROCAMPISTI - GE'!E185*'Pesi e Budget Iniziale'!$D$16+'CENTROCAMPISTI - GE'!F185*'Pesi e Budget Iniziale'!$D$17+'Pesi e Budget Iniziale'!$D$18*'CENTROCAMPISTI - GE'!G185+'CENTROCAMPISTI - GE'!H185*'Pesi e Budget Iniziale'!$D$19+'Pesi e Budget Iniziale'!$D$20*vlookup(B185,SQUADRE!$A$2:$B$21,2,false)+vlookup(B185,'FATTORE CASA'!$A$2:$B$21,2,false)*'Pesi e Budget Iniziale'!$D$21+'Pesi e Budget Iniziale'!$D$22*vlookup(B185,ALLENATORE!$A$2:$B$21,2,false)</f>
        <v>42.97039842</v>
      </c>
      <c r="M185" s="30">
        <f t="shared" si="4"/>
        <v>-81.05752186</v>
      </c>
      <c r="N185" s="30">
        <f t="shared" si="2"/>
        <v>1</v>
      </c>
      <c r="P185" s="21"/>
    </row>
    <row r="186" ht="12.75" customHeight="1">
      <c r="A186" s="13" t="s">
        <v>679</v>
      </c>
      <c r="B186" s="14" t="s">
        <v>131</v>
      </c>
      <c r="C186" s="56">
        <v>5.0</v>
      </c>
      <c r="D186" s="14">
        <v>3.0</v>
      </c>
      <c r="E186" s="14">
        <v>4.0</v>
      </c>
      <c r="F186" s="14">
        <v>4.0</v>
      </c>
      <c r="G186" s="14">
        <v>3.0</v>
      </c>
      <c r="H186" s="14">
        <v>2.0</v>
      </c>
      <c r="I186" s="28">
        <f>'CENTROCAMPISTI - GE'!D186*'Pesi e Budget Iniziale'!$B$15+'CENTROCAMPISTI - GE'!E186*'Pesi e Budget Iniziale'!$B$16+'CENTROCAMPISTI - GE'!F186*'Pesi e Budget Iniziale'!$B$17+'Pesi e Budget Iniziale'!$B$18*'CENTROCAMPISTI - GE'!G186+'CENTROCAMPISTI - GE'!H186*'Pesi e Budget Iniziale'!$B$19+'Pesi e Budget Iniziale'!$B$20*vlookup(B186,SQUADRE!$A$2:$B$21,2,false)+vlookup(B186,'FATTORE CASA'!$A$2:$B$21,2,false)*'Pesi e Budget Iniziale'!$B$21+'Pesi e Budget Iniziale'!$B$22*vlookup(B186,ALLENATORE!$A$2:$B$21,2,false)</f>
        <v>43.45256842</v>
      </c>
      <c r="J186" s="30">
        <f t="shared" si="3"/>
        <v>-71.62892762</v>
      </c>
      <c r="K186" s="30">
        <f t="shared" si="1"/>
        <v>1</v>
      </c>
      <c r="L186" s="28">
        <f>'CENTROCAMPISTI - GE'!D186*'Pesi e Budget Iniziale'!$D$15+'CENTROCAMPISTI - GE'!E186*'Pesi e Budget Iniziale'!$D$16+'CENTROCAMPISTI - GE'!F186*'Pesi e Budget Iniziale'!$D$17+'Pesi e Budget Iniziale'!$D$18*'CENTROCAMPISTI - GE'!G186+'CENTROCAMPISTI - GE'!H186*'Pesi e Budget Iniziale'!$D$19+'Pesi e Budget Iniziale'!$D$20*vlookup(B186,SQUADRE!$A$2:$B$21,2,false)+vlookup(B186,'FATTORE CASA'!$A$2:$B$21,2,false)*'Pesi e Budget Iniziale'!$D$21+'Pesi e Budget Iniziale'!$D$22*vlookup(B186,ALLENATORE!$A$2:$B$21,2,false)</f>
        <v>41.37256842</v>
      </c>
      <c r="M186" s="30">
        <f t="shared" si="4"/>
        <v>-85.10116068</v>
      </c>
      <c r="N186" s="30">
        <f t="shared" si="2"/>
        <v>1</v>
      </c>
      <c r="P186" s="16"/>
    </row>
    <row r="187" ht="12.75" customHeight="1">
      <c r="A187" s="13" t="s">
        <v>680</v>
      </c>
      <c r="B187" s="14" t="s">
        <v>65</v>
      </c>
      <c r="C187" s="56"/>
      <c r="D187" s="14"/>
      <c r="E187" s="14"/>
      <c r="F187" s="14"/>
      <c r="G187" s="14"/>
      <c r="H187" s="14"/>
      <c r="I187" s="28"/>
      <c r="J187" s="30"/>
      <c r="K187" s="30"/>
      <c r="L187" s="28"/>
      <c r="M187" s="30"/>
      <c r="N187" s="30"/>
      <c r="P187" s="21"/>
    </row>
    <row r="188" ht="12.75" customHeight="1">
      <c r="A188" s="13"/>
      <c r="B188" s="56"/>
      <c r="C188" s="56"/>
      <c r="D188" s="14"/>
      <c r="E188" s="14"/>
      <c r="F188" s="14"/>
      <c r="G188" s="14"/>
      <c r="H188" s="14"/>
      <c r="I188" s="28"/>
      <c r="J188" s="30"/>
      <c r="K188" s="30"/>
      <c r="L188" s="28"/>
      <c r="M188" s="30"/>
      <c r="N188" s="30"/>
      <c r="P188" s="21"/>
    </row>
    <row r="189" ht="12.75" customHeight="1">
      <c r="A189" s="13"/>
      <c r="B189" s="56"/>
      <c r="C189" s="56"/>
      <c r="D189" s="14"/>
      <c r="E189" s="14"/>
      <c r="F189" s="14"/>
      <c r="G189" s="14"/>
      <c r="H189" s="14"/>
      <c r="I189" s="28"/>
      <c r="J189" s="30"/>
      <c r="K189" s="30"/>
      <c r="L189" s="28"/>
      <c r="M189" s="30"/>
      <c r="N189" s="30"/>
      <c r="P189" s="21"/>
    </row>
    <row r="190" ht="12.75" customHeight="1">
      <c r="A190" s="13"/>
      <c r="B190" s="56"/>
      <c r="C190" s="56"/>
      <c r="D190" s="14"/>
      <c r="E190" s="14"/>
      <c r="F190" s="14"/>
      <c r="G190" s="14"/>
      <c r="H190" s="14"/>
      <c r="I190" s="28"/>
      <c r="J190" s="30"/>
      <c r="K190" s="30"/>
      <c r="L190" s="28"/>
      <c r="M190" s="30"/>
      <c r="N190" s="30"/>
      <c r="P190" s="21"/>
    </row>
    <row r="191" ht="12.75" customHeight="1">
      <c r="A191" s="80"/>
      <c r="B191" s="81"/>
      <c r="C191" s="81"/>
      <c r="D191" s="65"/>
      <c r="E191" s="65"/>
      <c r="F191" s="65"/>
      <c r="G191" s="65"/>
      <c r="H191" s="65"/>
      <c r="I191" s="28"/>
      <c r="J191" s="30"/>
      <c r="K191" s="30"/>
      <c r="L191" s="28"/>
      <c r="M191" s="30"/>
      <c r="N191" s="30"/>
      <c r="P191" s="21"/>
    </row>
    <row r="192" ht="12.75" customHeight="1">
      <c r="A192" s="80"/>
      <c r="B192" s="81"/>
      <c r="C192" s="81"/>
      <c r="D192" s="65"/>
      <c r="E192" s="65"/>
      <c r="F192" s="65"/>
      <c r="G192" s="65"/>
      <c r="H192" s="65"/>
      <c r="I192" s="28"/>
      <c r="J192" s="30"/>
      <c r="K192" s="30"/>
      <c r="L192" s="28"/>
      <c r="M192" s="30"/>
      <c r="N192" s="30"/>
      <c r="P192" s="21"/>
    </row>
    <row r="193" ht="12.75" customHeight="1">
      <c r="A193" s="80"/>
      <c r="B193" s="81"/>
      <c r="C193" s="81"/>
      <c r="D193" s="65"/>
      <c r="E193" s="65"/>
      <c r="F193" s="65"/>
      <c r="G193" s="65"/>
      <c r="H193" s="65"/>
      <c r="I193" s="28"/>
      <c r="J193" s="30"/>
      <c r="K193" s="30"/>
      <c r="L193" s="28"/>
      <c r="M193" s="30"/>
      <c r="N193" s="30"/>
      <c r="P193" s="21"/>
    </row>
    <row r="194" ht="12.75" customHeight="1">
      <c r="A194" s="80"/>
      <c r="B194" s="81"/>
      <c r="C194" s="81"/>
      <c r="D194" s="65"/>
      <c r="E194" s="65"/>
      <c r="F194" s="65"/>
      <c r="G194" s="65"/>
      <c r="H194" s="65"/>
      <c r="I194" s="28"/>
      <c r="J194" s="30"/>
      <c r="K194" s="30"/>
      <c r="L194" s="28"/>
      <c r="M194" s="30"/>
      <c r="N194" s="30"/>
      <c r="P194" s="21"/>
    </row>
    <row r="195" ht="12.75" customHeight="1">
      <c r="A195" s="80"/>
      <c r="B195" s="81"/>
      <c r="C195" s="81"/>
      <c r="D195" s="65"/>
      <c r="E195" s="65"/>
      <c r="F195" s="65"/>
      <c r="G195" s="65"/>
      <c r="H195" s="65"/>
      <c r="I195" s="28"/>
      <c r="J195" s="30"/>
      <c r="K195" s="30"/>
      <c r="L195" s="28"/>
      <c r="M195" s="30"/>
      <c r="N195" s="30"/>
      <c r="P195" s="16"/>
    </row>
    <row r="196" ht="12.75" customHeight="1">
      <c r="A196" s="80"/>
      <c r="B196" s="81"/>
      <c r="C196" s="81"/>
      <c r="D196" s="65"/>
      <c r="E196" s="65"/>
      <c r="F196" s="65"/>
      <c r="G196" s="65"/>
      <c r="H196" s="65"/>
      <c r="I196" s="28"/>
      <c r="J196" s="30"/>
      <c r="K196" s="30"/>
      <c r="L196" s="28"/>
      <c r="M196" s="30"/>
      <c r="N196" s="30"/>
      <c r="P196" s="21"/>
    </row>
    <row r="197" ht="12.75" customHeight="1">
      <c r="A197" s="80"/>
      <c r="B197" s="81"/>
      <c r="C197" s="81"/>
      <c r="D197" s="65"/>
      <c r="E197" s="65"/>
      <c r="F197" s="65"/>
      <c r="G197" s="65"/>
      <c r="H197" s="65"/>
      <c r="I197" s="28"/>
      <c r="J197" s="30"/>
      <c r="K197" s="30"/>
      <c r="L197" s="28"/>
      <c r="M197" s="30"/>
      <c r="N197" s="30"/>
      <c r="P197" s="21"/>
    </row>
    <row r="198" ht="12.75" customHeight="1">
      <c r="A198" s="21"/>
      <c r="B198" s="21"/>
      <c r="C198" s="21"/>
      <c r="D198" s="60"/>
      <c r="E198" s="58"/>
      <c r="F198" s="58"/>
      <c r="G198" s="58"/>
      <c r="H198" s="58"/>
      <c r="I198" s="59"/>
      <c r="J198" s="21"/>
      <c r="K198" s="21"/>
      <c r="L198" s="59"/>
      <c r="M198" s="21"/>
      <c r="N198" s="21"/>
      <c r="P198" s="16"/>
    </row>
    <row r="199" ht="12.75" customHeight="1">
      <c r="A199" s="21"/>
      <c r="B199" s="21"/>
      <c r="C199" s="21"/>
      <c r="D199" s="60"/>
      <c r="E199" s="58"/>
      <c r="F199" s="58"/>
      <c r="G199" s="58"/>
      <c r="H199" s="58"/>
      <c r="I199" s="59"/>
      <c r="J199" s="37"/>
      <c r="K199" s="37"/>
      <c r="L199" s="59"/>
      <c r="M199" s="37"/>
      <c r="N199" s="37"/>
      <c r="P199" s="20"/>
    </row>
    <row r="200" ht="12.75" customHeight="1">
      <c r="A200" s="21"/>
      <c r="B200" s="21"/>
      <c r="C200" s="21"/>
      <c r="D200" s="60"/>
      <c r="E200" s="58"/>
      <c r="F200" s="58"/>
      <c r="G200" s="58"/>
      <c r="H200" s="58"/>
      <c r="I200" s="59"/>
      <c r="J200" s="37"/>
      <c r="K200" s="37"/>
      <c r="L200" s="59"/>
      <c r="M200" s="37"/>
      <c r="N200" s="37"/>
      <c r="P200" s="21"/>
    </row>
    <row r="201" ht="12.75" customHeight="1">
      <c r="A201" s="21"/>
      <c r="B201" s="21"/>
      <c r="C201" s="21"/>
      <c r="D201" s="60"/>
      <c r="E201" s="58"/>
      <c r="F201" s="58"/>
      <c r="G201" s="58"/>
      <c r="H201" s="58"/>
      <c r="I201" s="59"/>
      <c r="J201" s="37"/>
      <c r="K201" s="37"/>
      <c r="L201" s="59"/>
      <c r="M201" s="37"/>
      <c r="N201" s="37"/>
      <c r="P201" s="21"/>
    </row>
    <row r="202" ht="12.75" customHeight="1">
      <c r="A202" s="21"/>
      <c r="B202" s="21"/>
      <c r="C202" s="21"/>
      <c r="D202" s="60"/>
      <c r="E202" s="58"/>
      <c r="F202" s="58"/>
      <c r="G202" s="58"/>
      <c r="H202" s="58"/>
      <c r="I202" s="59"/>
      <c r="J202" s="37"/>
      <c r="K202" s="37"/>
      <c r="L202" s="59"/>
      <c r="M202" s="37"/>
      <c r="N202" s="37"/>
      <c r="P202" s="21"/>
    </row>
    <row r="203" ht="12.75" customHeight="1">
      <c r="A203" s="21"/>
      <c r="B203" s="21"/>
      <c r="C203" s="21"/>
      <c r="D203" s="60"/>
      <c r="E203" s="58"/>
      <c r="F203" s="58"/>
      <c r="G203" s="58"/>
      <c r="H203" s="58"/>
      <c r="I203" s="59"/>
      <c r="J203" s="37"/>
      <c r="K203" s="37"/>
      <c r="L203" s="59"/>
      <c r="M203" s="37"/>
      <c r="N203" s="37"/>
      <c r="P203" s="21"/>
    </row>
    <row r="204" ht="12.75" customHeight="1">
      <c r="A204" s="21"/>
      <c r="B204" s="21"/>
      <c r="C204" s="21"/>
      <c r="D204" s="60"/>
      <c r="E204" s="58"/>
      <c r="F204" s="58"/>
      <c r="G204" s="58"/>
      <c r="H204" s="58"/>
      <c r="I204" s="59"/>
      <c r="J204" s="37"/>
      <c r="K204" s="37"/>
      <c r="L204" s="59"/>
      <c r="M204" s="37"/>
      <c r="N204" s="37"/>
      <c r="P204" s="21"/>
    </row>
    <row r="205" ht="12.75" customHeight="1">
      <c r="A205" s="21"/>
      <c r="B205" s="21"/>
      <c r="C205" s="21"/>
      <c r="D205" s="60"/>
      <c r="E205" s="58"/>
      <c r="F205" s="58"/>
      <c r="G205" s="58"/>
      <c r="H205" s="58"/>
      <c r="I205" s="59"/>
      <c r="J205" s="37"/>
      <c r="K205" s="37"/>
      <c r="L205" s="59"/>
      <c r="M205" s="37"/>
      <c r="N205" s="37"/>
      <c r="P205" s="21"/>
    </row>
    <row r="206" ht="12.75" customHeight="1">
      <c r="A206" s="21"/>
      <c r="B206" s="21"/>
      <c r="C206" s="21"/>
      <c r="D206" s="60"/>
      <c r="E206" s="58"/>
      <c r="F206" s="58"/>
      <c r="G206" s="58"/>
      <c r="H206" s="58"/>
      <c r="I206" s="59"/>
      <c r="J206" s="37"/>
      <c r="K206" s="37"/>
      <c r="L206" s="59"/>
      <c r="M206" s="37"/>
      <c r="N206" s="37"/>
      <c r="P206" s="21"/>
    </row>
    <row r="207" ht="12.75" customHeight="1">
      <c r="A207" s="21"/>
      <c r="B207" s="21"/>
      <c r="C207" s="21"/>
      <c r="D207" s="60"/>
      <c r="E207" s="58"/>
      <c r="F207" s="58"/>
      <c r="G207" s="58"/>
      <c r="H207" s="58"/>
      <c r="I207" s="59"/>
      <c r="J207" s="37"/>
      <c r="K207" s="37"/>
      <c r="L207" s="59"/>
      <c r="M207" s="37"/>
      <c r="N207" s="37"/>
      <c r="P207" s="21"/>
    </row>
    <row r="208" ht="12.75" customHeight="1">
      <c r="A208" s="21"/>
      <c r="B208" s="21"/>
      <c r="C208" s="21"/>
      <c r="D208" s="60"/>
      <c r="E208" s="58"/>
      <c r="F208" s="58"/>
      <c r="G208" s="58"/>
      <c r="H208" s="58"/>
      <c r="I208" s="59"/>
      <c r="J208" s="37"/>
      <c r="K208" s="37"/>
      <c r="L208" s="59"/>
      <c r="M208" s="37"/>
      <c r="N208" s="37"/>
      <c r="P208" s="21"/>
    </row>
    <row r="209" ht="12.75" customHeight="1">
      <c r="A209" s="21"/>
      <c r="B209" s="21"/>
      <c r="C209" s="21"/>
      <c r="D209" s="60"/>
      <c r="E209" s="58"/>
      <c r="F209" s="58"/>
      <c r="G209" s="58"/>
      <c r="H209" s="58"/>
      <c r="I209" s="59"/>
      <c r="J209" s="37"/>
      <c r="K209" s="37"/>
      <c r="L209" s="59"/>
      <c r="M209" s="37"/>
      <c r="N209" s="37"/>
      <c r="P209" s="21"/>
    </row>
    <row r="210" ht="12.75" customHeight="1">
      <c r="A210" s="21"/>
      <c r="B210" s="21"/>
      <c r="C210" s="21"/>
      <c r="D210" s="60"/>
      <c r="E210" s="58"/>
      <c r="F210" s="58"/>
      <c r="G210" s="58"/>
      <c r="H210" s="58"/>
      <c r="I210" s="59"/>
      <c r="J210" s="37"/>
      <c r="K210" s="37"/>
      <c r="L210" s="59"/>
      <c r="M210" s="37"/>
      <c r="N210" s="37"/>
      <c r="P210" s="21"/>
    </row>
    <row r="211" ht="12.75" customHeight="1">
      <c r="A211" s="21"/>
      <c r="B211" s="21"/>
      <c r="C211" s="21"/>
      <c r="D211" s="60"/>
      <c r="E211" s="58"/>
      <c r="F211" s="58"/>
      <c r="G211" s="58"/>
      <c r="H211" s="58"/>
      <c r="I211" s="59"/>
      <c r="J211" s="37"/>
      <c r="K211" s="37"/>
      <c r="L211" s="59"/>
      <c r="M211" s="37"/>
      <c r="N211" s="37"/>
      <c r="P211" s="21"/>
    </row>
    <row r="212" ht="12.75" customHeight="1">
      <c r="A212" s="21"/>
      <c r="B212" s="21"/>
      <c r="C212" s="21"/>
      <c r="D212" s="60"/>
      <c r="E212" s="58"/>
      <c r="F212" s="58"/>
      <c r="G212" s="58"/>
      <c r="H212" s="58"/>
      <c r="I212" s="59"/>
      <c r="J212" s="37"/>
      <c r="K212" s="37"/>
      <c r="L212" s="59"/>
      <c r="M212" s="37"/>
      <c r="N212" s="37"/>
      <c r="P212" s="21"/>
    </row>
    <row r="213" ht="12.75" customHeight="1">
      <c r="A213" s="21"/>
      <c r="B213" s="21"/>
      <c r="C213" s="21"/>
      <c r="D213" s="60"/>
      <c r="E213" s="58"/>
      <c r="F213" s="58"/>
      <c r="G213" s="58"/>
      <c r="H213" s="58"/>
      <c r="I213" s="59"/>
      <c r="J213" s="37"/>
      <c r="K213" s="37"/>
      <c r="L213" s="59"/>
      <c r="M213" s="37"/>
      <c r="N213" s="37"/>
      <c r="P213" s="21"/>
    </row>
    <row r="214" ht="12.75" customHeight="1">
      <c r="A214" s="21"/>
      <c r="B214" s="21"/>
      <c r="C214" s="21"/>
      <c r="D214" s="60"/>
      <c r="E214" s="58"/>
      <c r="F214" s="58"/>
      <c r="G214" s="58"/>
      <c r="H214" s="58"/>
      <c r="I214" s="59"/>
      <c r="J214" s="37"/>
      <c r="K214" s="37"/>
      <c r="L214" s="59"/>
      <c r="M214" s="37"/>
      <c r="N214" s="37"/>
      <c r="P214" s="21"/>
    </row>
    <row r="215" ht="12.75" customHeight="1">
      <c r="A215" s="21"/>
      <c r="B215" s="21"/>
      <c r="C215" s="21"/>
      <c r="D215" s="60"/>
      <c r="E215" s="58"/>
      <c r="F215" s="58"/>
      <c r="G215" s="58"/>
      <c r="H215" s="58"/>
      <c r="I215" s="59"/>
      <c r="J215" s="37"/>
      <c r="K215" s="37"/>
      <c r="L215" s="59"/>
      <c r="M215" s="37"/>
      <c r="N215" s="37"/>
      <c r="P215" s="21"/>
    </row>
    <row r="216" ht="12.75" customHeight="1">
      <c r="A216" s="21"/>
      <c r="B216" s="21"/>
      <c r="C216" s="21"/>
      <c r="D216" s="60"/>
      <c r="E216" s="58"/>
      <c r="F216" s="58"/>
      <c r="G216" s="58"/>
      <c r="H216" s="58"/>
      <c r="I216" s="59"/>
      <c r="J216" s="37"/>
      <c r="K216" s="37"/>
      <c r="L216" s="59"/>
      <c r="M216" s="37"/>
      <c r="N216" s="37"/>
      <c r="P216" s="21"/>
    </row>
    <row r="217" ht="12.75" customHeight="1">
      <c r="A217" s="21"/>
      <c r="B217" s="21"/>
      <c r="C217" s="21"/>
      <c r="D217" s="60"/>
      <c r="E217" s="58"/>
      <c r="F217" s="58"/>
      <c r="G217" s="58"/>
      <c r="H217" s="58"/>
      <c r="I217" s="59"/>
      <c r="J217" s="37"/>
      <c r="K217" s="37"/>
      <c r="L217" s="59"/>
      <c r="M217" s="37"/>
      <c r="N217" s="37"/>
      <c r="P217" s="21"/>
    </row>
    <row r="218" ht="12.75" customHeight="1">
      <c r="A218" s="21"/>
      <c r="B218" s="21"/>
      <c r="C218" s="21"/>
      <c r="D218" s="60"/>
      <c r="E218" s="58"/>
      <c r="F218" s="58"/>
      <c r="G218" s="58"/>
      <c r="H218" s="58"/>
      <c r="I218" s="59"/>
      <c r="J218" s="37"/>
      <c r="K218" s="37"/>
      <c r="L218" s="59"/>
      <c r="M218" s="37"/>
      <c r="N218" s="37"/>
      <c r="P218" s="21"/>
    </row>
    <row r="219" ht="12.75" customHeight="1">
      <c r="A219" s="21"/>
      <c r="B219" s="21"/>
      <c r="C219" s="21"/>
      <c r="D219" s="60"/>
      <c r="E219" s="58"/>
      <c r="F219" s="58"/>
      <c r="G219" s="58"/>
      <c r="H219" s="58"/>
      <c r="I219" s="59"/>
      <c r="J219" s="37"/>
      <c r="K219" s="37"/>
      <c r="L219" s="59"/>
      <c r="M219" s="37"/>
      <c r="N219" s="37"/>
      <c r="P219" s="21"/>
    </row>
    <row r="220" ht="12.75" customHeight="1">
      <c r="A220" s="21"/>
      <c r="B220" s="21"/>
      <c r="C220" s="21"/>
      <c r="D220" s="60"/>
      <c r="E220" s="58"/>
      <c r="F220" s="58"/>
      <c r="G220" s="58"/>
      <c r="H220" s="58"/>
      <c r="I220" s="59"/>
      <c r="J220" s="37"/>
      <c r="K220" s="37"/>
      <c r="L220" s="59"/>
      <c r="M220" s="37"/>
      <c r="N220" s="37"/>
      <c r="P220" s="16"/>
    </row>
    <row r="221" ht="12.75" customHeight="1">
      <c r="A221" s="21"/>
      <c r="B221" s="21"/>
      <c r="C221" s="21"/>
      <c r="D221" s="60"/>
      <c r="E221" s="58"/>
      <c r="F221" s="58"/>
      <c r="G221" s="58"/>
      <c r="H221" s="58"/>
      <c r="I221" s="59"/>
      <c r="J221" s="37"/>
      <c r="K221" s="37"/>
      <c r="L221" s="59"/>
      <c r="M221" s="37"/>
      <c r="N221" s="37"/>
      <c r="P221" s="21"/>
    </row>
    <row r="222" ht="12.75" customHeight="1">
      <c r="A222" s="21"/>
      <c r="B222" s="21"/>
      <c r="C222" s="21"/>
      <c r="D222" s="60"/>
      <c r="E222" s="58"/>
      <c r="F222" s="58"/>
      <c r="G222" s="58"/>
      <c r="H222" s="58"/>
      <c r="I222" s="59"/>
      <c r="J222" s="37"/>
      <c r="K222" s="37"/>
      <c r="L222" s="59"/>
      <c r="M222" s="37"/>
      <c r="N222" s="37"/>
      <c r="P222" s="21"/>
    </row>
    <row r="223" ht="12.75" customHeight="1">
      <c r="A223" s="21"/>
      <c r="B223" s="21"/>
      <c r="C223" s="21"/>
      <c r="D223" s="60"/>
      <c r="E223" s="58"/>
      <c r="F223" s="58"/>
      <c r="G223" s="58"/>
      <c r="H223" s="58"/>
      <c r="I223" s="59"/>
      <c r="J223" s="37"/>
      <c r="K223" s="37"/>
      <c r="L223" s="59"/>
      <c r="M223" s="37"/>
      <c r="N223" s="37"/>
      <c r="P223" s="21"/>
    </row>
    <row r="224" ht="12.75" customHeight="1">
      <c r="A224" s="21"/>
      <c r="B224" s="21"/>
      <c r="C224" s="21"/>
      <c r="D224" s="60"/>
      <c r="E224" s="58"/>
      <c r="F224" s="58"/>
      <c r="G224" s="58"/>
      <c r="H224" s="58"/>
      <c r="I224" s="59"/>
      <c r="J224" s="37"/>
      <c r="K224" s="37"/>
      <c r="L224" s="59"/>
      <c r="M224" s="37"/>
      <c r="N224" s="37"/>
      <c r="P224" s="21"/>
    </row>
    <row r="225" ht="12.75" customHeight="1">
      <c r="A225" s="21"/>
      <c r="B225" s="21"/>
      <c r="C225" s="21"/>
      <c r="D225" s="60"/>
      <c r="E225" s="58"/>
      <c r="F225" s="58"/>
      <c r="G225" s="58"/>
      <c r="H225" s="58"/>
      <c r="I225" s="59"/>
      <c r="J225" s="37"/>
      <c r="K225" s="37"/>
      <c r="L225" s="59"/>
      <c r="M225" s="37"/>
      <c r="N225" s="37"/>
      <c r="P225" s="21"/>
    </row>
    <row r="226" ht="12.75" customHeight="1">
      <c r="A226" s="21"/>
      <c r="B226" s="21"/>
      <c r="C226" s="21"/>
      <c r="D226" s="60"/>
      <c r="E226" s="58"/>
      <c r="F226" s="58"/>
      <c r="G226" s="58"/>
      <c r="H226" s="58"/>
      <c r="I226" s="59"/>
      <c r="J226" s="37"/>
      <c r="K226" s="37"/>
      <c r="L226" s="59"/>
      <c r="M226" s="37"/>
      <c r="N226" s="37"/>
      <c r="P226" s="21"/>
    </row>
    <row r="227" ht="12.75" customHeight="1">
      <c r="A227" s="21"/>
      <c r="B227" s="21"/>
      <c r="C227" s="21"/>
      <c r="D227" s="60"/>
      <c r="E227" s="58"/>
      <c r="F227" s="58"/>
      <c r="G227" s="58"/>
      <c r="H227" s="58"/>
      <c r="I227" s="59"/>
      <c r="J227" s="37"/>
      <c r="K227" s="37"/>
      <c r="L227" s="59"/>
      <c r="M227" s="37"/>
      <c r="N227" s="37"/>
      <c r="P227" s="21"/>
    </row>
    <row r="228" ht="12.75" customHeight="1">
      <c r="A228" s="21"/>
      <c r="B228" s="21"/>
      <c r="C228" s="21"/>
      <c r="D228" s="60"/>
      <c r="E228" s="58"/>
      <c r="F228" s="58"/>
      <c r="G228" s="58"/>
      <c r="H228" s="58"/>
      <c r="I228" s="59"/>
      <c r="J228" s="37"/>
      <c r="K228" s="37"/>
      <c r="L228" s="59"/>
      <c r="M228" s="37"/>
      <c r="N228" s="37"/>
      <c r="P228" s="21"/>
    </row>
    <row r="229" ht="12.75" customHeight="1">
      <c r="A229" s="21"/>
      <c r="B229" s="21"/>
      <c r="C229" s="21"/>
      <c r="D229" s="60"/>
      <c r="E229" s="58"/>
      <c r="F229" s="58"/>
      <c r="G229" s="58"/>
      <c r="H229" s="58"/>
      <c r="I229" s="59"/>
      <c r="J229" s="37"/>
      <c r="K229" s="37"/>
      <c r="L229" s="59"/>
      <c r="M229" s="37"/>
      <c r="N229" s="37"/>
      <c r="P229" s="21"/>
    </row>
    <row r="230" ht="12.75" customHeight="1">
      <c r="A230" s="21"/>
      <c r="B230" s="21"/>
      <c r="C230" s="21"/>
      <c r="D230" s="60"/>
      <c r="E230" s="58"/>
      <c r="F230" s="58"/>
      <c r="G230" s="58"/>
      <c r="H230" s="58"/>
      <c r="I230" s="59"/>
      <c r="J230" s="37"/>
      <c r="K230" s="37"/>
      <c r="L230" s="59"/>
      <c r="M230" s="37"/>
      <c r="N230" s="37"/>
      <c r="P230" s="21"/>
    </row>
    <row r="231" ht="12.75" customHeight="1">
      <c r="A231" s="21"/>
      <c r="B231" s="21"/>
      <c r="C231" s="21"/>
      <c r="D231" s="60"/>
      <c r="E231" s="58"/>
      <c r="F231" s="58"/>
      <c r="G231" s="58"/>
      <c r="H231" s="58"/>
      <c r="I231" s="59"/>
      <c r="J231" s="37"/>
      <c r="K231" s="37"/>
      <c r="L231" s="59"/>
      <c r="M231" s="37"/>
      <c r="N231" s="37"/>
      <c r="P231" s="21"/>
    </row>
    <row r="232" ht="12.75" customHeight="1">
      <c r="A232" s="21"/>
      <c r="B232" s="21"/>
      <c r="C232" s="21"/>
      <c r="D232" s="60"/>
      <c r="E232" s="58"/>
      <c r="F232" s="58"/>
      <c r="G232" s="58"/>
      <c r="H232" s="58"/>
      <c r="I232" s="59"/>
      <c r="J232" s="37"/>
      <c r="K232" s="37"/>
      <c r="L232" s="59"/>
      <c r="M232" s="37"/>
      <c r="N232" s="37"/>
      <c r="P232" s="21"/>
    </row>
    <row r="233" ht="12.75" customHeight="1">
      <c r="A233" s="21"/>
      <c r="B233" s="21"/>
      <c r="C233" s="21"/>
      <c r="D233" s="60"/>
      <c r="E233" s="58"/>
      <c r="F233" s="58"/>
      <c r="G233" s="58"/>
      <c r="H233" s="58"/>
      <c r="I233" s="59"/>
      <c r="J233" s="37"/>
      <c r="K233" s="37"/>
      <c r="L233" s="59"/>
      <c r="M233" s="37"/>
      <c r="N233" s="37"/>
      <c r="P233" s="20"/>
    </row>
    <row r="234" ht="12.75" customHeight="1">
      <c r="A234" s="21"/>
      <c r="B234" s="21"/>
      <c r="C234" s="21"/>
      <c r="D234" s="60"/>
      <c r="E234" s="58"/>
      <c r="F234" s="58"/>
      <c r="G234" s="58"/>
      <c r="H234" s="58"/>
      <c r="I234" s="59"/>
      <c r="J234" s="37"/>
      <c r="K234" s="37"/>
      <c r="L234" s="59"/>
      <c r="M234" s="37"/>
      <c r="N234" s="37"/>
      <c r="P234" s="21"/>
    </row>
    <row r="235" ht="12.75" customHeight="1">
      <c r="A235" s="21"/>
      <c r="B235" s="21"/>
      <c r="C235" s="21"/>
      <c r="D235" s="60"/>
      <c r="E235" s="58"/>
      <c r="F235" s="58"/>
      <c r="G235" s="58"/>
      <c r="H235" s="58"/>
      <c r="I235" s="59"/>
      <c r="J235" s="37"/>
      <c r="K235" s="37"/>
      <c r="L235" s="59"/>
      <c r="M235" s="37"/>
      <c r="N235" s="37"/>
      <c r="P235" s="21"/>
    </row>
    <row r="236" ht="12.75" customHeight="1">
      <c r="A236" s="21"/>
      <c r="B236" s="21"/>
      <c r="C236" s="21"/>
      <c r="D236" s="60"/>
      <c r="E236" s="58"/>
      <c r="F236" s="58"/>
      <c r="G236" s="58"/>
      <c r="H236" s="58"/>
      <c r="I236" s="59"/>
      <c r="J236" s="37"/>
      <c r="K236" s="37"/>
      <c r="L236" s="59"/>
      <c r="M236" s="37"/>
      <c r="N236" s="37"/>
      <c r="P236" s="21"/>
    </row>
    <row r="237" ht="12.75" customHeight="1">
      <c r="A237" s="21"/>
      <c r="B237" s="21"/>
      <c r="C237" s="21"/>
      <c r="D237" s="60"/>
      <c r="E237" s="58"/>
      <c r="F237" s="58"/>
      <c r="G237" s="58"/>
      <c r="H237" s="58"/>
      <c r="I237" s="59"/>
      <c r="J237" s="37"/>
      <c r="K237" s="37"/>
      <c r="L237" s="59"/>
      <c r="M237" s="37"/>
      <c r="N237" s="37"/>
      <c r="P237" s="21"/>
    </row>
    <row r="238" ht="12.75" customHeight="1">
      <c r="A238" s="21"/>
      <c r="B238" s="21"/>
      <c r="C238" s="21"/>
      <c r="D238" s="60"/>
      <c r="E238" s="58"/>
      <c r="F238" s="58"/>
      <c r="G238" s="58"/>
      <c r="H238" s="58"/>
      <c r="I238" s="59"/>
      <c r="J238" s="37"/>
      <c r="K238" s="37"/>
      <c r="L238" s="59"/>
      <c r="M238" s="37"/>
      <c r="N238" s="37"/>
      <c r="P238" s="21"/>
    </row>
    <row r="239" ht="12.75" customHeight="1">
      <c r="A239" s="21"/>
      <c r="B239" s="21"/>
      <c r="C239" s="21"/>
      <c r="D239" s="60"/>
      <c r="E239" s="58"/>
      <c r="F239" s="58"/>
      <c r="G239" s="58"/>
      <c r="H239" s="58"/>
      <c r="I239" s="59"/>
      <c r="J239" s="37"/>
      <c r="K239" s="37"/>
      <c r="L239" s="59"/>
      <c r="M239" s="37"/>
      <c r="N239" s="37"/>
      <c r="P239" s="21"/>
    </row>
    <row r="240" ht="12.75" customHeight="1">
      <c r="A240" s="21"/>
      <c r="B240" s="21"/>
      <c r="C240" s="21"/>
      <c r="D240" s="60"/>
      <c r="E240" s="58"/>
      <c r="F240" s="58"/>
      <c r="G240" s="58"/>
      <c r="H240" s="58"/>
      <c r="I240" s="59"/>
      <c r="J240" s="37"/>
      <c r="K240" s="37"/>
      <c r="L240" s="59"/>
      <c r="M240" s="37"/>
      <c r="N240" s="37"/>
      <c r="P240" s="21"/>
    </row>
    <row r="241" ht="12.75" customHeight="1">
      <c r="A241" s="21"/>
      <c r="B241" s="21"/>
      <c r="C241" s="21"/>
      <c r="D241" s="60"/>
      <c r="E241" s="58"/>
      <c r="F241" s="58"/>
      <c r="G241" s="58"/>
      <c r="H241" s="58"/>
      <c r="I241" s="59"/>
      <c r="J241" s="37"/>
      <c r="K241" s="37"/>
      <c r="L241" s="59"/>
      <c r="M241" s="37"/>
      <c r="N241" s="37"/>
      <c r="P241" s="21"/>
    </row>
    <row r="242" ht="12.75" customHeight="1">
      <c r="A242" s="21"/>
      <c r="B242" s="21"/>
      <c r="C242" s="21"/>
      <c r="D242" s="60"/>
      <c r="E242" s="58"/>
      <c r="F242" s="58"/>
      <c r="G242" s="58"/>
      <c r="H242" s="58"/>
      <c r="I242" s="59"/>
      <c r="J242" s="37"/>
      <c r="K242" s="37"/>
      <c r="L242" s="59"/>
      <c r="M242" s="37"/>
      <c r="N242" s="37"/>
      <c r="P242" s="21"/>
    </row>
    <row r="243" ht="12.75" customHeight="1">
      <c r="A243" s="21"/>
      <c r="B243" s="21"/>
      <c r="C243" s="21"/>
      <c r="D243" s="60"/>
      <c r="E243" s="58"/>
      <c r="F243" s="58"/>
      <c r="G243" s="58"/>
      <c r="H243" s="58"/>
      <c r="I243" s="59"/>
      <c r="J243" s="37"/>
      <c r="K243" s="37"/>
      <c r="L243" s="59"/>
      <c r="M243" s="37"/>
      <c r="N243" s="37"/>
      <c r="P243" s="21"/>
    </row>
    <row r="244" ht="12.75" customHeight="1">
      <c r="A244" s="21"/>
      <c r="B244" s="21"/>
      <c r="C244" s="21"/>
      <c r="D244" s="60"/>
      <c r="E244" s="58"/>
      <c r="F244" s="58"/>
      <c r="G244" s="58"/>
      <c r="H244" s="58"/>
      <c r="I244" s="59"/>
      <c r="J244" s="37"/>
      <c r="K244" s="37"/>
      <c r="L244" s="59"/>
      <c r="M244" s="37"/>
      <c r="N244" s="37"/>
      <c r="P244" s="21"/>
    </row>
    <row r="245" ht="12.75" customHeight="1">
      <c r="A245" s="21"/>
      <c r="B245" s="21"/>
      <c r="C245" s="21"/>
      <c r="D245" s="60"/>
      <c r="E245" s="58"/>
      <c r="F245" s="58"/>
      <c r="G245" s="58"/>
      <c r="H245" s="58"/>
      <c r="I245" s="59"/>
      <c r="J245" s="37"/>
      <c r="K245" s="37"/>
      <c r="L245" s="59"/>
      <c r="M245" s="37"/>
      <c r="N245" s="37"/>
      <c r="P245" s="21"/>
    </row>
    <row r="246" ht="12.75" customHeight="1">
      <c r="A246" s="21"/>
      <c r="B246" s="21"/>
      <c r="C246" s="21"/>
      <c r="D246" s="60"/>
      <c r="E246" s="58"/>
      <c r="F246" s="58"/>
      <c r="G246" s="58"/>
      <c r="H246" s="58"/>
      <c r="I246" s="59"/>
      <c r="J246" s="37"/>
      <c r="K246" s="37"/>
      <c r="L246" s="59"/>
      <c r="M246" s="37"/>
      <c r="N246" s="37"/>
      <c r="P246" s="21"/>
    </row>
    <row r="247" ht="12.75" customHeight="1">
      <c r="A247" s="21"/>
      <c r="B247" s="21"/>
      <c r="C247" s="21"/>
      <c r="D247" s="60"/>
      <c r="E247" s="58"/>
      <c r="F247" s="58"/>
      <c r="G247" s="58"/>
      <c r="H247" s="58"/>
      <c r="I247" s="59"/>
      <c r="J247" s="37"/>
      <c r="K247" s="37"/>
      <c r="L247" s="59"/>
      <c r="M247" s="37"/>
      <c r="N247" s="37"/>
      <c r="P247" s="21"/>
    </row>
    <row r="248" ht="12.75" customHeight="1">
      <c r="A248" s="21"/>
      <c r="B248" s="21"/>
      <c r="C248" s="21"/>
      <c r="D248" s="60"/>
      <c r="E248" s="58"/>
      <c r="F248" s="58"/>
      <c r="G248" s="58"/>
      <c r="H248" s="58"/>
      <c r="I248" s="59"/>
      <c r="J248" s="37"/>
      <c r="K248" s="37"/>
      <c r="L248" s="59"/>
      <c r="M248" s="37"/>
      <c r="N248" s="37"/>
      <c r="P248" s="21"/>
    </row>
    <row r="249" ht="12.75" customHeight="1">
      <c r="A249" s="21"/>
      <c r="B249" s="21"/>
      <c r="C249" s="21"/>
      <c r="D249" s="60"/>
      <c r="E249" s="58"/>
      <c r="F249" s="58"/>
      <c r="G249" s="58"/>
      <c r="H249" s="58"/>
      <c r="I249" s="59"/>
      <c r="J249" s="37"/>
      <c r="K249" s="37"/>
      <c r="L249" s="59"/>
      <c r="M249" s="37"/>
      <c r="N249" s="37"/>
      <c r="P249" s="21"/>
    </row>
    <row r="250" ht="12.75" customHeight="1">
      <c r="A250" s="21"/>
      <c r="B250" s="21"/>
      <c r="C250" s="21"/>
      <c r="D250" s="60"/>
      <c r="E250" s="58"/>
      <c r="F250" s="58"/>
      <c r="G250" s="58"/>
      <c r="H250" s="58"/>
      <c r="I250" s="59"/>
      <c r="J250" s="37"/>
      <c r="K250" s="37"/>
      <c r="L250" s="59"/>
      <c r="M250" s="37"/>
      <c r="N250" s="37"/>
      <c r="P250" s="21"/>
    </row>
    <row r="251" ht="12.75" customHeight="1">
      <c r="A251" s="21"/>
      <c r="B251" s="21"/>
      <c r="C251" s="21"/>
      <c r="D251" s="60"/>
      <c r="E251" s="58"/>
      <c r="F251" s="58"/>
      <c r="G251" s="58"/>
      <c r="H251" s="58"/>
      <c r="I251" s="59"/>
      <c r="J251" s="37"/>
      <c r="K251" s="37"/>
      <c r="L251" s="59"/>
      <c r="M251" s="37"/>
      <c r="N251" s="37"/>
      <c r="P251" s="21"/>
    </row>
    <row r="252" ht="12.75" customHeight="1">
      <c r="A252" s="21"/>
      <c r="B252" s="21"/>
      <c r="C252" s="21"/>
      <c r="D252" s="60"/>
      <c r="E252" s="58"/>
      <c r="F252" s="58"/>
      <c r="G252" s="58"/>
      <c r="H252" s="58"/>
      <c r="I252" s="59"/>
      <c r="J252" s="37"/>
      <c r="K252" s="37"/>
      <c r="L252" s="59"/>
      <c r="M252" s="37"/>
      <c r="N252" s="37"/>
      <c r="P252" s="21"/>
    </row>
    <row r="253" ht="12.75" customHeight="1">
      <c r="A253" s="21"/>
      <c r="B253" s="21"/>
      <c r="C253" s="21"/>
      <c r="D253" s="60"/>
      <c r="E253" s="58"/>
      <c r="F253" s="58"/>
      <c r="G253" s="58"/>
      <c r="H253" s="58"/>
      <c r="I253" s="59"/>
      <c r="J253" s="37"/>
      <c r="K253" s="37"/>
      <c r="L253" s="59"/>
      <c r="M253" s="37"/>
      <c r="N253" s="37"/>
      <c r="P253" s="21"/>
    </row>
    <row r="254" ht="12.75" customHeight="1">
      <c r="A254" s="21"/>
      <c r="B254" s="21"/>
      <c r="C254" s="21"/>
      <c r="D254" s="60"/>
      <c r="E254" s="58"/>
      <c r="F254" s="58"/>
      <c r="G254" s="58"/>
      <c r="H254" s="58"/>
      <c r="I254" s="59"/>
      <c r="J254" s="37"/>
      <c r="K254" s="37"/>
      <c r="L254" s="59"/>
      <c r="M254" s="37"/>
      <c r="N254" s="37"/>
      <c r="P254" s="21"/>
    </row>
    <row r="255" ht="12.75" customHeight="1">
      <c r="A255" s="21"/>
      <c r="B255" s="21"/>
      <c r="C255" s="21"/>
      <c r="D255" s="60"/>
      <c r="E255" s="58"/>
      <c r="F255" s="58"/>
      <c r="G255" s="58"/>
      <c r="H255" s="58"/>
      <c r="I255" s="59"/>
      <c r="J255" s="37"/>
      <c r="K255" s="37"/>
      <c r="L255" s="59"/>
      <c r="M255" s="37"/>
      <c r="N255" s="37"/>
      <c r="P255" s="20"/>
    </row>
    <row r="256" ht="12.75" customHeight="1">
      <c r="A256" s="21"/>
      <c r="B256" s="21"/>
      <c r="C256" s="21"/>
      <c r="D256" s="60"/>
      <c r="E256" s="58"/>
      <c r="F256" s="58"/>
      <c r="G256" s="58"/>
      <c r="H256" s="58"/>
      <c r="I256" s="59"/>
      <c r="J256" s="37"/>
      <c r="K256" s="37"/>
      <c r="L256" s="59"/>
      <c r="M256" s="37"/>
      <c r="N256" s="37"/>
      <c r="P256" s="21"/>
    </row>
    <row r="257" ht="12.75" customHeight="1">
      <c r="A257" s="21"/>
      <c r="B257" s="21"/>
      <c r="C257" s="21"/>
      <c r="D257" s="60"/>
      <c r="E257" s="58"/>
      <c r="F257" s="58"/>
      <c r="G257" s="58"/>
      <c r="H257" s="58"/>
      <c r="I257" s="59"/>
      <c r="J257" s="37"/>
      <c r="K257" s="37"/>
      <c r="L257" s="59"/>
      <c r="M257" s="37"/>
      <c r="N257" s="37"/>
      <c r="P257" s="21"/>
    </row>
    <row r="258" ht="12.75" customHeight="1">
      <c r="A258" s="21"/>
      <c r="B258" s="21"/>
      <c r="C258" s="21"/>
      <c r="D258" s="60"/>
      <c r="E258" s="58"/>
      <c r="F258" s="58"/>
      <c r="G258" s="58"/>
      <c r="H258" s="58"/>
      <c r="I258" s="59"/>
      <c r="J258" s="37"/>
      <c r="K258" s="37"/>
      <c r="L258" s="59"/>
      <c r="M258" s="37"/>
      <c r="N258" s="37"/>
      <c r="P258" s="21"/>
    </row>
    <row r="259" ht="12.75" customHeight="1">
      <c r="A259" s="21"/>
      <c r="B259" s="21"/>
      <c r="C259" s="21"/>
      <c r="D259" s="60"/>
      <c r="E259" s="58"/>
      <c r="F259" s="58"/>
      <c r="G259" s="58"/>
      <c r="H259" s="58"/>
      <c r="I259" s="59"/>
      <c r="J259" s="37"/>
      <c r="K259" s="37"/>
      <c r="L259" s="59"/>
      <c r="M259" s="37"/>
      <c r="N259" s="37"/>
      <c r="P259" s="21"/>
    </row>
    <row r="260" ht="12.75" customHeight="1">
      <c r="A260" s="21"/>
      <c r="B260" s="21"/>
      <c r="C260" s="21"/>
      <c r="D260" s="60"/>
      <c r="E260" s="58"/>
      <c r="F260" s="58"/>
      <c r="G260" s="58"/>
      <c r="H260" s="58"/>
      <c r="I260" s="59"/>
      <c r="J260" s="37"/>
      <c r="K260" s="37"/>
      <c r="L260" s="59"/>
      <c r="M260" s="37"/>
      <c r="N260" s="37"/>
      <c r="P260" s="21"/>
    </row>
    <row r="261" ht="12.75" customHeight="1">
      <c r="A261" s="21"/>
      <c r="B261" s="21"/>
      <c r="C261" s="21"/>
      <c r="D261" s="60"/>
      <c r="E261" s="58"/>
      <c r="F261" s="58"/>
      <c r="G261" s="58"/>
      <c r="H261" s="58"/>
      <c r="I261" s="59"/>
      <c r="J261" s="37"/>
      <c r="K261" s="37"/>
      <c r="L261" s="59"/>
      <c r="M261" s="37"/>
      <c r="N261" s="37"/>
      <c r="P261" s="21"/>
    </row>
    <row r="262" ht="12.75" customHeight="1">
      <c r="A262" s="21"/>
      <c r="B262" s="21"/>
      <c r="C262" s="21"/>
      <c r="D262" s="60"/>
      <c r="E262" s="58"/>
      <c r="F262" s="58"/>
      <c r="G262" s="58"/>
      <c r="H262" s="58"/>
      <c r="I262" s="59"/>
      <c r="J262" s="37"/>
      <c r="K262" s="37"/>
      <c r="L262" s="59"/>
      <c r="M262" s="37"/>
      <c r="N262" s="37"/>
      <c r="P262" s="21"/>
    </row>
    <row r="263" ht="12.75" customHeight="1">
      <c r="A263" s="21"/>
      <c r="B263" s="21"/>
      <c r="C263" s="21"/>
      <c r="D263" s="60"/>
      <c r="E263" s="58"/>
      <c r="F263" s="58"/>
      <c r="G263" s="58"/>
      <c r="H263" s="58"/>
      <c r="I263" s="59"/>
      <c r="J263" s="37"/>
      <c r="K263" s="37"/>
      <c r="L263" s="59"/>
      <c r="M263" s="37"/>
      <c r="N263" s="37"/>
      <c r="P263" s="21"/>
    </row>
    <row r="264" ht="12.75" customHeight="1">
      <c r="A264" s="21"/>
      <c r="B264" s="21"/>
      <c r="C264" s="21"/>
      <c r="D264" s="60"/>
      <c r="E264" s="58"/>
      <c r="F264" s="58"/>
      <c r="G264" s="58"/>
      <c r="H264" s="58"/>
      <c r="I264" s="59"/>
      <c r="J264" s="37"/>
      <c r="K264" s="37"/>
      <c r="L264" s="59"/>
      <c r="M264" s="37"/>
      <c r="N264" s="37"/>
      <c r="P264" s="21"/>
    </row>
    <row r="265" ht="12.75" customHeight="1">
      <c r="A265" s="21"/>
      <c r="B265" s="21"/>
      <c r="C265" s="21"/>
      <c r="D265" s="60"/>
      <c r="E265" s="58"/>
      <c r="F265" s="58"/>
      <c r="G265" s="58"/>
      <c r="H265" s="58"/>
      <c r="I265" s="59"/>
      <c r="J265" s="37"/>
      <c r="K265" s="37"/>
      <c r="L265" s="59"/>
      <c r="M265" s="37"/>
      <c r="N265" s="37"/>
      <c r="P265" s="21"/>
    </row>
    <row r="266" ht="12.75" customHeight="1">
      <c r="A266" s="21"/>
      <c r="B266" s="21"/>
      <c r="C266" s="21"/>
      <c r="D266" s="60"/>
      <c r="E266" s="58"/>
      <c r="F266" s="58"/>
      <c r="G266" s="58"/>
      <c r="H266" s="58"/>
      <c r="I266" s="59"/>
      <c r="J266" s="37"/>
      <c r="K266" s="37"/>
      <c r="L266" s="59"/>
      <c r="M266" s="37"/>
      <c r="N266" s="37"/>
      <c r="P266" s="21"/>
    </row>
    <row r="267" ht="12.75" customHeight="1">
      <c r="A267" s="21"/>
      <c r="B267" s="21"/>
      <c r="C267" s="21"/>
      <c r="D267" s="60"/>
      <c r="E267" s="58"/>
      <c r="F267" s="58"/>
      <c r="G267" s="58"/>
      <c r="H267" s="58"/>
      <c r="I267" s="59"/>
      <c r="J267" s="37"/>
      <c r="K267" s="37"/>
      <c r="L267" s="59"/>
      <c r="M267" s="37"/>
      <c r="N267" s="37"/>
      <c r="P267" s="21"/>
    </row>
    <row r="268" ht="12.75" customHeight="1">
      <c r="A268" s="21"/>
      <c r="B268" s="21"/>
      <c r="C268" s="21"/>
      <c r="D268" s="60"/>
      <c r="E268" s="58"/>
      <c r="F268" s="58"/>
      <c r="G268" s="58"/>
      <c r="H268" s="58"/>
      <c r="I268" s="59"/>
      <c r="J268" s="37"/>
      <c r="K268" s="37"/>
      <c r="L268" s="59"/>
      <c r="M268" s="37"/>
      <c r="N268" s="37"/>
      <c r="P268" s="21"/>
    </row>
    <row r="269" ht="12.75" customHeight="1">
      <c r="A269" s="21"/>
      <c r="B269" s="21"/>
      <c r="C269" s="21"/>
      <c r="D269" s="60"/>
      <c r="E269" s="58"/>
      <c r="F269" s="58"/>
      <c r="G269" s="58"/>
      <c r="H269" s="58"/>
      <c r="I269" s="59"/>
      <c r="J269" s="37"/>
      <c r="K269" s="37"/>
      <c r="L269" s="59"/>
      <c r="M269" s="37"/>
      <c r="N269" s="37"/>
      <c r="P269" s="21"/>
    </row>
    <row r="270" ht="12.75" customHeight="1">
      <c r="A270" s="21"/>
      <c r="B270" s="21"/>
      <c r="C270" s="21"/>
      <c r="D270" s="60"/>
      <c r="E270" s="58"/>
      <c r="F270" s="58"/>
      <c r="G270" s="58"/>
      <c r="H270" s="58"/>
      <c r="I270" s="59"/>
      <c r="J270" s="37"/>
      <c r="K270" s="37"/>
      <c r="L270" s="59"/>
      <c r="M270" s="37"/>
      <c r="N270" s="37"/>
      <c r="P270" s="21"/>
    </row>
    <row r="271" ht="12.75" customHeight="1">
      <c r="A271" s="21"/>
      <c r="B271" s="21"/>
      <c r="C271" s="21"/>
      <c r="D271" s="60"/>
      <c r="E271" s="58"/>
      <c r="F271" s="58"/>
      <c r="G271" s="58"/>
      <c r="H271" s="58"/>
      <c r="I271" s="59"/>
      <c r="J271" s="37"/>
      <c r="K271" s="37"/>
      <c r="L271" s="59"/>
      <c r="M271" s="37"/>
      <c r="N271" s="37"/>
      <c r="P271" s="21"/>
    </row>
    <row r="272" ht="12.75" customHeight="1">
      <c r="A272" s="21"/>
      <c r="B272" s="21"/>
      <c r="C272" s="21"/>
      <c r="D272" s="60"/>
      <c r="E272" s="58"/>
      <c r="F272" s="58"/>
      <c r="G272" s="58"/>
      <c r="H272" s="58"/>
      <c r="I272" s="59"/>
      <c r="J272" s="37"/>
      <c r="K272" s="37"/>
      <c r="L272" s="59"/>
      <c r="M272" s="37"/>
      <c r="N272" s="37"/>
      <c r="P272" s="21"/>
    </row>
    <row r="273" ht="12.75" customHeight="1">
      <c r="A273" s="21"/>
      <c r="B273" s="21"/>
      <c r="C273" s="21"/>
      <c r="D273" s="60"/>
      <c r="E273" s="58"/>
      <c r="F273" s="58"/>
      <c r="G273" s="58"/>
      <c r="H273" s="58"/>
      <c r="I273" s="59"/>
      <c r="J273" s="37"/>
      <c r="K273" s="37"/>
      <c r="L273" s="59"/>
      <c r="M273" s="37"/>
      <c r="N273" s="37"/>
      <c r="P273" s="21"/>
    </row>
    <row r="274" ht="12.75" customHeight="1">
      <c r="A274" s="21"/>
      <c r="B274" s="21"/>
      <c r="C274" s="21"/>
      <c r="D274" s="60"/>
      <c r="E274" s="58"/>
      <c r="F274" s="58"/>
      <c r="G274" s="58"/>
      <c r="H274" s="58"/>
      <c r="I274" s="59"/>
      <c r="J274" s="37"/>
      <c r="K274" s="37"/>
      <c r="L274" s="59"/>
      <c r="M274" s="37"/>
      <c r="N274" s="37"/>
      <c r="P274" s="21"/>
    </row>
    <row r="275" ht="12.75" customHeight="1">
      <c r="A275" s="21"/>
      <c r="B275" s="21"/>
      <c r="C275" s="21"/>
      <c r="D275" s="60"/>
      <c r="E275" s="58"/>
      <c r="F275" s="58"/>
      <c r="G275" s="58"/>
      <c r="H275" s="58"/>
      <c r="I275" s="59"/>
      <c r="J275" s="37"/>
      <c r="K275" s="37"/>
      <c r="L275" s="59"/>
      <c r="M275" s="37"/>
      <c r="N275" s="37"/>
      <c r="P275" s="21"/>
    </row>
    <row r="276" ht="12.75" customHeight="1">
      <c r="A276" s="21"/>
      <c r="B276" s="21"/>
      <c r="C276" s="21"/>
      <c r="D276" s="60"/>
      <c r="E276" s="58"/>
      <c r="F276" s="58"/>
      <c r="G276" s="58"/>
      <c r="H276" s="58"/>
      <c r="I276" s="59"/>
      <c r="J276" s="37"/>
      <c r="K276" s="37"/>
      <c r="L276" s="59"/>
      <c r="M276" s="37"/>
      <c r="N276" s="37"/>
      <c r="P276" s="21"/>
    </row>
    <row r="277" ht="12.75" customHeight="1">
      <c r="A277" s="21"/>
      <c r="B277" s="21"/>
      <c r="C277" s="21"/>
      <c r="D277" s="60"/>
      <c r="E277" s="58"/>
      <c r="F277" s="58"/>
      <c r="G277" s="58"/>
      <c r="H277" s="58"/>
      <c r="I277" s="59"/>
      <c r="J277" s="37"/>
      <c r="K277" s="37"/>
      <c r="L277" s="59"/>
      <c r="M277" s="37"/>
      <c r="N277" s="37"/>
      <c r="P277" s="21"/>
    </row>
    <row r="278" ht="12.75" customHeight="1">
      <c r="A278" s="21"/>
      <c r="B278" s="21"/>
      <c r="C278" s="21"/>
      <c r="D278" s="60"/>
      <c r="E278" s="58"/>
      <c r="F278" s="58"/>
      <c r="G278" s="58"/>
      <c r="H278" s="58"/>
      <c r="I278" s="59"/>
      <c r="J278" s="37"/>
      <c r="K278" s="37"/>
      <c r="L278" s="59"/>
      <c r="M278" s="37"/>
      <c r="N278" s="37"/>
      <c r="P278" s="21"/>
    </row>
    <row r="279" ht="12.75" customHeight="1">
      <c r="A279" s="21"/>
      <c r="B279" s="21"/>
      <c r="C279" s="21"/>
      <c r="D279" s="60"/>
      <c r="E279" s="58"/>
      <c r="F279" s="58"/>
      <c r="G279" s="58"/>
      <c r="H279" s="58"/>
      <c r="I279" s="59"/>
      <c r="J279" s="37"/>
      <c r="K279" s="37"/>
      <c r="L279" s="59"/>
      <c r="M279" s="37"/>
      <c r="N279" s="37"/>
      <c r="P279" s="21"/>
    </row>
    <row r="280" ht="12.75" customHeight="1">
      <c r="A280" s="21"/>
      <c r="B280" s="21"/>
      <c r="C280" s="21"/>
      <c r="D280" s="60"/>
      <c r="E280" s="58"/>
      <c r="F280" s="58"/>
      <c r="G280" s="58"/>
      <c r="H280" s="58"/>
      <c r="I280" s="59"/>
      <c r="J280" s="37"/>
      <c r="K280" s="37"/>
      <c r="L280" s="59"/>
      <c r="M280" s="37"/>
      <c r="N280" s="37"/>
      <c r="P280" s="21"/>
    </row>
    <row r="281" ht="12.75" customHeight="1">
      <c r="A281" s="21"/>
      <c r="B281" s="21"/>
      <c r="C281" s="21"/>
      <c r="D281" s="60"/>
      <c r="E281" s="58"/>
      <c r="F281" s="58"/>
      <c r="G281" s="58"/>
      <c r="H281" s="58"/>
      <c r="I281" s="59"/>
      <c r="J281" s="37"/>
      <c r="K281" s="37"/>
      <c r="L281" s="59"/>
      <c r="M281" s="37"/>
      <c r="N281" s="37"/>
      <c r="P281" s="21"/>
    </row>
    <row r="282" ht="12.75" customHeight="1">
      <c r="A282" s="21"/>
      <c r="B282" s="21"/>
      <c r="C282" s="21"/>
      <c r="D282" s="60"/>
      <c r="E282" s="58"/>
      <c r="F282" s="58"/>
      <c r="G282" s="58"/>
      <c r="H282" s="58"/>
      <c r="I282" s="59"/>
      <c r="J282" s="37"/>
      <c r="K282" s="37"/>
      <c r="L282" s="59"/>
      <c r="M282" s="37"/>
      <c r="N282" s="37"/>
      <c r="P282" s="21"/>
    </row>
    <row r="283" ht="12.75" customHeight="1">
      <c r="A283" s="21"/>
      <c r="B283" s="21"/>
      <c r="C283" s="21"/>
      <c r="D283" s="60"/>
      <c r="E283" s="58"/>
      <c r="F283" s="58"/>
      <c r="G283" s="58"/>
      <c r="H283" s="58"/>
      <c r="I283" s="59"/>
      <c r="J283" s="37"/>
      <c r="K283" s="37"/>
      <c r="L283" s="59"/>
      <c r="M283" s="37"/>
      <c r="N283" s="37"/>
      <c r="P283" s="21"/>
    </row>
    <row r="284" ht="12.75" customHeight="1">
      <c r="A284" s="21"/>
      <c r="B284" s="21"/>
      <c r="C284" s="21"/>
      <c r="D284" s="60"/>
      <c r="E284" s="58"/>
      <c r="F284" s="58"/>
      <c r="G284" s="58"/>
      <c r="H284" s="58"/>
      <c r="I284" s="59"/>
      <c r="J284" s="37"/>
      <c r="K284" s="37"/>
      <c r="L284" s="59"/>
      <c r="M284" s="37"/>
      <c r="N284" s="37"/>
      <c r="P284" s="21"/>
    </row>
    <row r="285" ht="12.75" customHeight="1">
      <c r="A285" s="21"/>
      <c r="B285" s="21"/>
      <c r="C285" s="21"/>
      <c r="D285" s="60"/>
      <c r="E285" s="58"/>
      <c r="F285" s="58"/>
      <c r="G285" s="58"/>
      <c r="H285" s="58"/>
      <c r="I285" s="59"/>
      <c r="J285" s="37"/>
      <c r="K285" s="37"/>
      <c r="L285" s="59"/>
      <c r="M285" s="37"/>
      <c r="N285" s="37"/>
      <c r="P285" s="21"/>
    </row>
    <row r="286" ht="12.75" customHeight="1">
      <c r="A286" s="21"/>
      <c r="B286" s="21"/>
      <c r="C286" s="21"/>
      <c r="D286" s="60"/>
      <c r="E286" s="58"/>
      <c r="F286" s="58"/>
      <c r="G286" s="58"/>
      <c r="H286" s="58"/>
      <c r="I286" s="59"/>
      <c r="J286" s="37"/>
      <c r="K286" s="37"/>
      <c r="L286" s="59"/>
      <c r="M286" s="37"/>
      <c r="N286" s="37"/>
      <c r="P286" s="21"/>
    </row>
    <row r="287" ht="12.75" customHeight="1">
      <c r="A287" s="21"/>
      <c r="B287" s="21"/>
      <c r="C287" s="21"/>
      <c r="D287" s="60"/>
      <c r="E287" s="58"/>
      <c r="F287" s="58"/>
      <c r="G287" s="58"/>
      <c r="H287" s="58"/>
      <c r="I287" s="59"/>
      <c r="J287" s="37"/>
      <c r="K287" s="37"/>
      <c r="L287" s="59"/>
      <c r="M287" s="37"/>
      <c r="N287" s="37"/>
      <c r="P287" s="21"/>
    </row>
    <row r="288" ht="12.75" customHeight="1">
      <c r="A288" s="21"/>
      <c r="B288" s="21"/>
      <c r="C288" s="21"/>
      <c r="D288" s="60"/>
      <c r="E288" s="58"/>
      <c r="F288" s="58"/>
      <c r="G288" s="58"/>
      <c r="H288" s="58"/>
      <c r="I288" s="59"/>
      <c r="J288" s="37"/>
      <c r="K288" s="37"/>
      <c r="L288" s="59"/>
      <c r="M288" s="37"/>
      <c r="N288" s="37"/>
      <c r="P288" s="21"/>
    </row>
    <row r="289" ht="12.75" customHeight="1">
      <c r="A289" s="21"/>
      <c r="B289" s="21"/>
      <c r="C289" s="21"/>
      <c r="D289" s="60"/>
      <c r="E289" s="58"/>
      <c r="F289" s="58"/>
      <c r="G289" s="58"/>
      <c r="H289" s="58"/>
      <c r="I289" s="59"/>
      <c r="J289" s="37"/>
      <c r="K289" s="37"/>
      <c r="L289" s="59"/>
      <c r="M289" s="37"/>
      <c r="N289" s="37"/>
      <c r="P289" s="21"/>
    </row>
    <row r="290" ht="12.75" customHeight="1">
      <c r="A290" s="21"/>
      <c r="B290" s="21"/>
      <c r="C290" s="21"/>
      <c r="D290" s="60"/>
      <c r="E290" s="58"/>
      <c r="F290" s="58"/>
      <c r="G290" s="58"/>
      <c r="H290" s="58"/>
      <c r="I290" s="59"/>
      <c r="J290" s="37"/>
      <c r="K290" s="37"/>
      <c r="L290" s="59"/>
      <c r="M290" s="37"/>
      <c r="N290" s="37"/>
      <c r="P290" s="21"/>
    </row>
    <row r="291" ht="12.75" customHeight="1">
      <c r="A291" s="21"/>
      <c r="B291" s="21"/>
      <c r="C291" s="21"/>
      <c r="D291" s="60"/>
      <c r="E291" s="58"/>
      <c r="F291" s="58"/>
      <c r="G291" s="58"/>
      <c r="H291" s="58"/>
      <c r="I291" s="59"/>
      <c r="J291" s="37"/>
      <c r="K291" s="37"/>
      <c r="L291" s="59"/>
      <c r="M291" s="37"/>
      <c r="N291" s="37"/>
      <c r="P291" s="21"/>
    </row>
    <row r="292" ht="12.75" customHeight="1">
      <c r="A292" s="21"/>
      <c r="B292" s="21"/>
      <c r="C292" s="21"/>
      <c r="D292" s="60"/>
      <c r="E292" s="58"/>
      <c r="F292" s="58"/>
      <c r="G292" s="58"/>
      <c r="H292" s="58"/>
      <c r="I292" s="59"/>
      <c r="J292" s="37"/>
      <c r="K292" s="37"/>
      <c r="L292" s="59"/>
      <c r="M292" s="37"/>
      <c r="N292" s="37"/>
      <c r="P292" s="21"/>
    </row>
    <row r="293" ht="12.75" customHeight="1">
      <c r="A293" s="21"/>
      <c r="B293" s="21"/>
      <c r="C293" s="21"/>
      <c r="D293" s="60"/>
      <c r="E293" s="58"/>
      <c r="F293" s="58"/>
      <c r="G293" s="58"/>
      <c r="H293" s="58"/>
      <c r="I293" s="59"/>
      <c r="J293" s="37"/>
      <c r="K293" s="37"/>
      <c r="L293" s="59"/>
      <c r="M293" s="37"/>
      <c r="N293" s="37"/>
      <c r="P293" s="21"/>
    </row>
    <row r="294" ht="12.75" customHeight="1">
      <c r="A294" s="21"/>
      <c r="B294" s="21"/>
      <c r="C294" s="21"/>
      <c r="D294" s="60"/>
      <c r="E294" s="58"/>
      <c r="F294" s="58"/>
      <c r="G294" s="58"/>
      <c r="H294" s="58"/>
      <c r="I294" s="59"/>
      <c r="J294" s="37"/>
      <c r="K294" s="37"/>
      <c r="L294" s="59"/>
      <c r="M294" s="37"/>
      <c r="N294" s="37"/>
      <c r="P294" s="21"/>
    </row>
    <row r="295" ht="12.75" customHeight="1">
      <c r="A295" s="21"/>
      <c r="B295" s="21"/>
      <c r="C295" s="21"/>
      <c r="D295" s="60"/>
      <c r="E295" s="58"/>
      <c r="F295" s="58"/>
      <c r="G295" s="58"/>
      <c r="H295" s="58"/>
      <c r="I295" s="59"/>
      <c r="J295" s="37"/>
      <c r="K295" s="37"/>
      <c r="L295" s="59"/>
      <c r="M295" s="37"/>
      <c r="N295" s="37"/>
      <c r="P295" s="21"/>
    </row>
    <row r="296" ht="12.75" customHeight="1">
      <c r="A296" s="21"/>
      <c r="B296" s="21"/>
      <c r="C296" s="21"/>
      <c r="D296" s="60"/>
      <c r="E296" s="58"/>
      <c r="F296" s="58"/>
      <c r="G296" s="58"/>
      <c r="H296" s="58"/>
      <c r="I296" s="59"/>
      <c r="J296" s="37"/>
      <c r="K296" s="37"/>
      <c r="L296" s="59"/>
      <c r="M296" s="37"/>
      <c r="N296" s="37"/>
      <c r="P296" s="21"/>
    </row>
    <row r="297" ht="12.75" customHeight="1">
      <c r="A297" s="21"/>
      <c r="B297" s="21"/>
      <c r="C297" s="21"/>
      <c r="D297" s="60"/>
      <c r="E297" s="58"/>
      <c r="F297" s="58"/>
      <c r="G297" s="58"/>
      <c r="H297" s="58"/>
      <c r="I297" s="59"/>
      <c r="J297" s="37"/>
      <c r="K297" s="37"/>
      <c r="L297" s="59"/>
      <c r="M297" s="37"/>
      <c r="N297" s="37"/>
      <c r="P297" s="21"/>
    </row>
    <row r="298" ht="12.75" customHeight="1">
      <c r="A298" s="21"/>
      <c r="B298" s="21"/>
      <c r="C298" s="21"/>
      <c r="D298" s="60"/>
      <c r="E298" s="58"/>
      <c r="F298" s="58"/>
      <c r="G298" s="58"/>
      <c r="H298" s="58"/>
      <c r="I298" s="59"/>
      <c r="J298" s="37"/>
      <c r="K298" s="37"/>
      <c r="L298" s="59"/>
      <c r="M298" s="37"/>
      <c r="N298" s="37"/>
      <c r="P298" s="21"/>
    </row>
    <row r="299" ht="12.75" customHeight="1">
      <c r="A299" s="21"/>
      <c r="B299" s="21"/>
      <c r="C299" s="21"/>
      <c r="D299" s="60"/>
      <c r="E299" s="58"/>
      <c r="F299" s="58"/>
      <c r="G299" s="58"/>
      <c r="H299" s="58"/>
      <c r="I299" s="59"/>
      <c r="J299" s="37"/>
      <c r="K299" s="37"/>
      <c r="L299" s="59"/>
      <c r="M299" s="37"/>
      <c r="N299" s="37"/>
      <c r="P299" s="21"/>
    </row>
    <row r="300" ht="12.75" customHeight="1">
      <c r="A300" s="21"/>
      <c r="B300" s="21"/>
      <c r="C300" s="21"/>
      <c r="D300" s="60"/>
      <c r="E300" s="58"/>
      <c r="F300" s="58"/>
      <c r="G300" s="58"/>
      <c r="H300" s="58"/>
      <c r="I300" s="59"/>
      <c r="J300" s="37"/>
      <c r="K300" s="37"/>
      <c r="L300" s="59"/>
      <c r="M300" s="37"/>
      <c r="N300" s="37"/>
      <c r="P300" s="21"/>
    </row>
    <row r="301" ht="12.75" customHeight="1">
      <c r="A301" s="21"/>
      <c r="B301" s="21"/>
      <c r="C301" s="21"/>
      <c r="D301" s="60"/>
      <c r="E301" s="58"/>
      <c r="F301" s="58"/>
      <c r="G301" s="58"/>
      <c r="H301" s="58"/>
      <c r="I301" s="59"/>
      <c r="J301" s="37"/>
      <c r="K301" s="37"/>
      <c r="L301" s="59"/>
      <c r="M301" s="37"/>
      <c r="N301" s="37"/>
      <c r="P301" s="21"/>
    </row>
    <row r="302" ht="12.75" customHeight="1">
      <c r="A302" s="21"/>
      <c r="B302" s="21"/>
      <c r="C302" s="21"/>
      <c r="D302" s="60"/>
      <c r="E302" s="58"/>
      <c r="F302" s="58"/>
      <c r="G302" s="58"/>
      <c r="H302" s="58"/>
      <c r="I302" s="59"/>
      <c r="J302" s="37"/>
      <c r="K302" s="37"/>
      <c r="L302" s="59"/>
      <c r="M302" s="37"/>
      <c r="N302" s="37"/>
      <c r="P302" s="21"/>
    </row>
    <row r="303" ht="12.75" customHeight="1">
      <c r="A303" s="21"/>
      <c r="B303" s="21"/>
      <c r="C303" s="21"/>
      <c r="D303" s="60"/>
      <c r="E303" s="58"/>
      <c r="F303" s="58"/>
      <c r="G303" s="58"/>
      <c r="H303" s="58"/>
      <c r="I303" s="59"/>
      <c r="J303" s="37"/>
      <c r="K303" s="37"/>
      <c r="L303" s="59"/>
      <c r="M303" s="37"/>
      <c r="N303" s="37"/>
      <c r="P303" s="21"/>
    </row>
    <row r="304" ht="12.75" customHeight="1">
      <c r="A304" s="21"/>
      <c r="B304" s="21"/>
      <c r="C304" s="21"/>
      <c r="D304" s="60"/>
      <c r="E304" s="58"/>
      <c r="F304" s="58"/>
      <c r="G304" s="58"/>
      <c r="H304" s="58"/>
      <c r="I304" s="59"/>
      <c r="J304" s="37"/>
      <c r="K304" s="37"/>
      <c r="L304" s="59"/>
      <c r="M304" s="37"/>
      <c r="N304" s="37"/>
      <c r="P304" s="21"/>
    </row>
    <row r="305" ht="12.75" customHeight="1">
      <c r="A305" s="21"/>
      <c r="B305" s="21"/>
      <c r="C305" s="21"/>
      <c r="D305" s="60"/>
      <c r="E305" s="58"/>
      <c r="F305" s="58"/>
      <c r="G305" s="58"/>
      <c r="H305" s="58"/>
      <c r="I305" s="59"/>
      <c r="J305" s="37"/>
      <c r="K305" s="37"/>
      <c r="L305" s="59"/>
      <c r="M305" s="37"/>
      <c r="N305" s="37"/>
      <c r="P305" s="21"/>
    </row>
    <row r="306" ht="12.75" customHeight="1">
      <c r="A306" s="21"/>
      <c r="B306" s="21"/>
      <c r="C306" s="21"/>
      <c r="D306" s="60"/>
      <c r="E306" s="58"/>
      <c r="F306" s="58"/>
      <c r="G306" s="58"/>
      <c r="H306" s="58"/>
      <c r="I306" s="59"/>
      <c r="J306" s="37"/>
      <c r="K306" s="37"/>
      <c r="L306" s="59"/>
      <c r="M306" s="37"/>
      <c r="N306" s="37"/>
      <c r="P306" s="21"/>
    </row>
    <row r="307" ht="12.75" customHeight="1">
      <c r="A307" s="21"/>
      <c r="B307" s="21"/>
      <c r="C307" s="21"/>
      <c r="D307" s="60"/>
      <c r="E307" s="58"/>
      <c r="F307" s="58"/>
      <c r="G307" s="58"/>
      <c r="H307" s="58"/>
      <c r="I307" s="59"/>
      <c r="J307" s="37"/>
      <c r="K307" s="37"/>
      <c r="L307" s="59"/>
      <c r="M307" s="37"/>
      <c r="N307" s="37"/>
      <c r="P307" s="21"/>
    </row>
    <row r="308" ht="12.75" customHeight="1">
      <c r="A308" s="21"/>
      <c r="B308" s="21"/>
      <c r="C308" s="21"/>
      <c r="D308" s="60"/>
      <c r="E308" s="58"/>
      <c r="F308" s="58"/>
      <c r="G308" s="58"/>
      <c r="H308" s="58"/>
      <c r="I308" s="59"/>
      <c r="J308" s="37"/>
      <c r="K308" s="37"/>
      <c r="L308" s="59"/>
      <c r="M308" s="37"/>
      <c r="N308" s="37"/>
      <c r="P308" s="21"/>
    </row>
    <row r="309" ht="12.75" customHeight="1">
      <c r="A309" s="21"/>
      <c r="B309" s="21"/>
      <c r="C309" s="21"/>
      <c r="D309" s="60"/>
      <c r="E309" s="58"/>
      <c r="F309" s="58"/>
      <c r="G309" s="58"/>
      <c r="H309" s="58"/>
      <c r="I309" s="59"/>
      <c r="J309" s="37"/>
      <c r="K309" s="37"/>
      <c r="L309" s="59"/>
      <c r="M309" s="37"/>
      <c r="N309" s="37"/>
      <c r="P309" s="21"/>
    </row>
    <row r="310" ht="12.75" customHeight="1">
      <c r="A310" s="21"/>
      <c r="B310" s="21"/>
      <c r="C310" s="21"/>
      <c r="D310" s="60"/>
      <c r="E310" s="58"/>
      <c r="F310" s="58"/>
      <c r="G310" s="58"/>
      <c r="H310" s="58"/>
      <c r="I310" s="59"/>
      <c r="J310" s="37"/>
      <c r="K310" s="37"/>
      <c r="L310" s="59"/>
      <c r="M310" s="37"/>
      <c r="N310" s="37"/>
      <c r="P310" s="21"/>
    </row>
    <row r="311" ht="12.75" customHeight="1">
      <c r="A311" s="21"/>
      <c r="B311" s="21"/>
      <c r="C311" s="21"/>
      <c r="D311" s="60"/>
      <c r="E311" s="58"/>
      <c r="F311" s="58"/>
      <c r="G311" s="58"/>
      <c r="H311" s="58"/>
      <c r="I311" s="59"/>
      <c r="J311" s="37"/>
      <c r="K311" s="37"/>
      <c r="L311" s="59"/>
      <c r="M311" s="37"/>
      <c r="N311" s="37"/>
      <c r="P311" s="21"/>
    </row>
    <row r="312" ht="12.75" customHeight="1">
      <c r="A312" s="21"/>
      <c r="B312" s="21"/>
      <c r="C312" s="21"/>
      <c r="D312" s="60"/>
      <c r="E312" s="58"/>
      <c r="F312" s="58"/>
      <c r="G312" s="58"/>
      <c r="H312" s="58"/>
      <c r="I312" s="59"/>
      <c r="J312" s="37"/>
      <c r="K312" s="37"/>
      <c r="L312" s="59"/>
      <c r="M312" s="37"/>
      <c r="N312" s="37"/>
      <c r="P312" s="21"/>
    </row>
    <row r="313" ht="12.75" customHeight="1">
      <c r="A313" s="21"/>
      <c r="B313" s="21"/>
      <c r="C313" s="21"/>
      <c r="D313" s="60"/>
      <c r="E313" s="58"/>
      <c r="F313" s="58"/>
      <c r="G313" s="58"/>
      <c r="H313" s="58"/>
      <c r="I313" s="59"/>
      <c r="J313" s="37"/>
      <c r="K313" s="37"/>
      <c r="L313" s="59"/>
      <c r="M313" s="37"/>
      <c r="N313" s="37"/>
      <c r="P313" s="21"/>
    </row>
    <row r="314" ht="12.75" customHeight="1">
      <c r="A314" s="21"/>
      <c r="B314" s="21"/>
      <c r="C314" s="21"/>
      <c r="D314" s="60"/>
      <c r="E314" s="58"/>
      <c r="F314" s="58"/>
      <c r="G314" s="58"/>
      <c r="H314" s="58"/>
      <c r="I314" s="59"/>
      <c r="J314" s="37"/>
      <c r="K314" s="37"/>
      <c r="L314" s="59"/>
      <c r="M314" s="37"/>
      <c r="N314" s="37"/>
      <c r="P314" s="21"/>
    </row>
    <row r="315" ht="12.75" customHeight="1">
      <c r="A315" s="21"/>
      <c r="B315" s="21"/>
      <c r="C315" s="21"/>
      <c r="D315" s="60"/>
      <c r="E315" s="58"/>
      <c r="F315" s="58"/>
      <c r="G315" s="58"/>
      <c r="H315" s="58"/>
      <c r="I315" s="59"/>
      <c r="J315" s="37"/>
      <c r="K315" s="37"/>
      <c r="L315" s="59"/>
      <c r="M315" s="37"/>
      <c r="N315" s="37"/>
      <c r="P315" s="21"/>
    </row>
    <row r="316" ht="12.75" customHeight="1">
      <c r="A316" s="21"/>
      <c r="B316" s="21"/>
      <c r="C316" s="21"/>
      <c r="D316" s="60"/>
      <c r="E316" s="58"/>
      <c r="F316" s="58"/>
      <c r="G316" s="58"/>
      <c r="H316" s="58"/>
      <c r="I316" s="59"/>
      <c r="J316" s="37"/>
      <c r="K316" s="37"/>
      <c r="L316" s="59"/>
      <c r="M316" s="37"/>
      <c r="N316" s="37"/>
      <c r="P316" s="21"/>
    </row>
    <row r="317" ht="12.75" customHeight="1">
      <c r="A317" s="21"/>
      <c r="B317" s="21"/>
      <c r="C317" s="21"/>
      <c r="D317" s="60"/>
      <c r="E317" s="58"/>
      <c r="F317" s="58"/>
      <c r="G317" s="58"/>
      <c r="H317" s="58"/>
      <c r="I317" s="59"/>
      <c r="J317" s="37"/>
      <c r="K317" s="37"/>
      <c r="L317" s="59"/>
      <c r="M317" s="37"/>
      <c r="N317" s="37"/>
      <c r="P317" s="21"/>
    </row>
    <row r="318" ht="12.75" customHeight="1">
      <c r="A318" s="21"/>
      <c r="B318" s="21"/>
      <c r="C318" s="21"/>
      <c r="D318" s="60"/>
      <c r="E318" s="58"/>
      <c r="F318" s="58"/>
      <c r="G318" s="58"/>
      <c r="H318" s="58"/>
      <c r="I318" s="59"/>
      <c r="J318" s="37"/>
      <c r="K318" s="37"/>
      <c r="L318" s="59"/>
      <c r="M318" s="37"/>
      <c r="N318" s="37"/>
      <c r="P318" s="21"/>
    </row>
    <row r="319" ht="12.75" customHeight="1">
      <c r="A319" s="21"/>
      <c r="B319" s="21"/>
      <c r="C319" s="21"/>
      <c r="D319" s="60"/>
      <c r="E319" s="58"/>
      <c r="F319" s="58"/>
      <c r="G319" s="58"/>
      <c r="H319" s="58"/>
      <c r="I319" s="59"/>
      <c r="J319" s="37"/>
      <c r="K319" s="37"/>
      <c r="L319" s="59"/>
      <c r="M319" s="37"/>
      <c r="N319" s="37"/>
      <c r="P319" s="21"/>
    </row>
    <row r="320" ht="12.75" customHeight="1">
      <c r="A320" s="21"/>
      <c r="B320" s="21"/>
      <c r="C320" s="21"/>
      <c r="D320" s="60"/>
      <c r="E320" s="58"/>
      <c r="F320" s="58"/>
      <c r="G320" s="58"/>
      <c r="H320" s="58"/>
      <c r="I320" s="59"/>
      <c r="J320" s="37"/>
      <c r="K320" s="37"/>
      <c r="L320" s="59"/>
      <c r="M320" s="37"/>
      <c r="N320" s="37"/>
      <c r="P320" s="21"/>
    </row>
    <row r="321" ht="12.75" customHeight="1">
      <c r="A321" s="21"/>
      <c r="B321" s="21"/>
      <c r="C321" s="21"/>
      <c r="D321" s="60"/>
      <c r="E321" s="58"/>
      <c r="F321" s="58"/>
      <c r="G321" s="58"/>
      <c r="H321" s="58"/>
      <c r="I321" s="59"/>
      <c r="J321" s="37"/>
      <c r="K321" s="37"/>
      <c r="L321" s="59"/>
      <c r="M321" s="37"/>
      <c r="N321" s="37"/>
      <c r="P321" s="21"/>
    </row>
    <row r="322" ht="12.75" customHeight="1">
      <c r="A322" s="21"/>
      <c r="B322" s="21"/>
      <c r="C322" s="21"/>
      <c r="D322" s="60"/>
      <c r="E322" s="58"/>
      <c r="F322" s="58"/>
      <c r="G322" s="58"/>
      <c r="H322" s="58"/>
      <c r="I322" s="59"/>
      <c r="J322" s="37"/>
      <c r="K322" s="37"/>
      <c r="L322" s="59"/>
      <c r="M322" s="37"/>
      <c r="N322" s="37"/>
      <c r="P322" s="21"/>
    </row>
    <row r="323" ht="12.75" customHeight="1">
      <c r="A323" s="21"/>
      <c r="B323" s="21"/>
      <c r="C323" s="21"/>
      <c r="D323" s="60"/>
      <c r="E323" s="58"/>
      <c r="F323" s="58"/>
      <c r="G323" s="58"/>
      <c r="H323" s="58"/>
      <c r="I323" s="59"/>
      <c r="J323" s="37"/>
      <c r="K323" s="37"/>
      <c r="L323" s="59"/>
      <c r="M323" s="37"/>
      <c r="N323" s="37"/>
      <c r="P323" s="21"/>
    </row>
    <row r="324" ht="12.75" customHeight="1">
      <c r="A324" s="21"/>
      <c r="B324" s="21"/>
      <c r="C324" s="21"/>
      <c r="D324" s="60"/>
      <c r="E324" s="58"/>
      <c r="F324" s="58"/>
      <c r="G324" s="58"/>
      <c r="H324" s="58"/>
      <c r="I324" s="59"/>
      <c r="J324" s="37"/>
      <c r="K324" s="37"/>
      <c r="L324" s="59"/>
      <c r="M324" s="37"/>
      <c r="N324" s="37"/>
      <c r="P324" s="21"/>
    </row>
    <row r="325" ht="12.75" customHeight="1">
      <c r="A325" s="21"/>
      <c r="B325" s="21"/>
      <c r="C325" s="21"/>
      <c r="D325" s="60"/>
      <c r="E325" s="58"/>
      <c r="F325" s="58"/>
      <c r="G325" s="58"/>
      <c r="H325" s="58"/>
      <c r="I325" s="59"/>
      <c r="J325" s="37"/>
      <c r="K325" s="37"/>
      <c r="L325" s="59"/>
      <c r="M325" s="37"/>
      <c r="N325" s="37"/>
      <c r="P325" s="21"/>
    </row>
    <row r="326" ht="12.75" customHeight="1">
      <c r="A326" s="21"/>
      <c r="B326" s="21"/>
      <c r="C326" s="21"/>
      <c r="D326" s="60"/>
      <c r="E326" s="58"/>
      <c r="F326" s="58"/>
      <c r="G326" s="58"/>
      <c r="H326" s="58"/>
      <c r="I326" s="59"/>
      <c r="J326" s="37"/>
      <c r="K326" s="37"/>
      <c r="L326" s="59"/>
      <c r="M326" s="37"/>
      <c r="N326" s="37"/>
      <c r="P326" s="21"/>
    </row>
    <row r="327" ht="12.75" customHeight="1">
      <c r="A327" s="21"/>
      <c r="B327" s="21"/>
      <c r="C327" s="21"/>
      <c r="D327" s="60"/>
      <c r="E327" s="58"/>
      <c r="F327" s="58"/>
      <c r="G327" s="58"/>
      <c r="H327" s="58"/>
      <c r="I327" s="59"/>
      <c r="J327" s="37"/>
      <c r="K327" s="37"/>
      <c r="L327" s="59"/>
      <c r="M327" s="37"/>
      <c r="N327" s="37"/>
      <c r="P327" s="21"/>
    </row>
    <row r="328" ht="12.75" customHeight="1">
      <c r="A328" s="21"/>
      <c r="B328" s="21"/>
      <c r="C328" s="21"/>
      <c r="D328" s="60"/>
      <c r="E328" s="58"/>
      <c r="F328" s="58"/>
      <c r="G328" s="58"/>
      <c r="H328" s="58"/>
      <c r="I328" s="59"/>
      <c r="J328" s="37"/>
      <c r="K328" s="37"/>
      <c r="L328" s="59"/>
      <c r="M328" s="37"/>
      <c r="N328" s="37"/>
      <c r="P328" s="21"/>
    </row>
    <row r="329" ht="12.75" customHeight="1">
      <c r="A329" s="21"/>
      <c r="B329" s="21"/>
      <c r="C329" s="21"/>
      <c r="D329" s="60"/>
      <c r="E329" s="58"/>
      <c r="F329" s="58"/>
      <c r="G329" s="58"/>
      <c r="H329" s="58"/>
      <c r="I329" s="59"/>
      <c r="J329" s="37"/>
      <c r="K329" s="37"/>
      <c r="L329" s="59"/>
      <c r="M329" s="37"/>
      <c r="N329" s="37"/>
      <c r="P329" s="21"/>
    </row>
    <row r="330" ht="12.75" customHeight="1">
      <c r="A330" s="21"/>
      <c r="B330" s="21"/>
      <c r="C330" s="21"/>
      <c r="D330" s="60"/>
      <c r="E330" s="58"/>
      <c r="F330" s="58"/>
      <c r="G330" s="58"/>
      <c r="H330" s="58"/>
      <c r="I330" s="59"/>
      <c r="J330" s="37"/>
      <c r="K330" s="37"/>
      <c r="L330" s="59"/>
      <c r="M330" s="37"/>
      <c r="N330" s="37"/>
      <c r="P330" s="21"/>
    </row>
    <row r="331" ht="12.75" customHeight="1">
      <c r="A331" s="21"/>
      <c r="B331" s="21"/>
      <c r="C331" s="21"/>
      <c r="D331" s="60"/>
      <c r="E331" s="58"/>
      <c r="F331" s="58"/>
      <c r="G331" s="58"/>
      <c r="H331" s="58"/>
      <c r="I331" s="59"/>
      <c r="J331" s="37"/>
      <c r="K331" s="37"/>
      <c r="L331" s="59"/>
      <c r="M331" s="37"/>
      <c r="N331" s="37"/>
      <c r="P331" s="21"/>
    </row>
    <row r="332" ht="12.75" customHeight="1">
      <c r="A332" s="21"/>
      <c r="B332" s="21"/>
      <c r="C332" s="21"/>
      <c r="D332" s="60"/>
      <c r="E332" s="58"/>
      <c r="F332" s="58"/>
      <c r="G332" s="58"/>
      <c r="H332" s="58"/>
      <c r="I332" s="59"/>
      <c r="J332" s="37"/>
      <c r="K332" s="37"/>
      <c r="L332" s="59"/>
      <c r="M332" s="37"/>
      <c r="N332" s="37"/>
      <c r="P332" s="21"/>
    </row>
    <row r="333" ht="12.75" customHeight="1">
      <c r="A333" s="21"/>
      <c r="B333" s="21"/>
      <c r="C333" s="21"/>
      <c r="D333" s="60"/>
      <c r="E333" s="58"/>
      <c r="F333" s="58"/>
      <c r="G333" s="58"/>
      <c r="H333" s="58"/>
      <c r="I333" s="59"/>
      <c r="J333" s="37"/>
      <c r="K333" s="37"/>
      <c r="L333" s="59"/>
      <c r="M333" s="37"/>
      <c r="N333" s="37"/>
      <c r="P333" s="21"/>
    </row>
    <row r="334" ht="12.75" customHeight="1">
      <c r="A334" s="21"/>
      <c r="B334" s="21"/>
      <c r="C334" s="21"/>
      <c r="D334" s="60"/>
      <c r="E334" s="58"/>
      <c r="F334" s="58"/>
      <c r="G334" s="58"/>
      <c r="H334" s="58"/>
      <c r="I334" s="59"/>
      <c r="J334" s="37"/>
      <c r="K334" s="37"/>
      <c r="L334" s="59"/>
      <c r="M334" s="37"/>
      <c r="N334" s="37"/>
      <c r="P334" s="21"/>
    </row>
    <row r="335" ht="12.75" customHeight="1">
      <c r="A335" s="21"/>
      <c r="B335" s="21"/>
      <c r="C335" s="21"/>
      <c r="D335" s="60"/>
      <c r="E335" s="58"/>
      <c r="F335" s="58"/>
      <c r="G335" s="58"/>
      <c r="H335" s="58"/>
      <c r="I335" s="59"/>
      <c r="J335" s="37"/>
      <c r="K335" s="37"/>
      <c r="L335" s="59"/>
      <c r="M335" s="37"/>
      <c r="N335" s="37"/>
      <c r="P335" s="21"/>
    </row>
    <row r="336" ht="12.75" customHeight="1">
      <c r="A336" s="21"/>
      <c r="B336" s="21"/>
      <c r="C336" s="21"/>
      <c r="D336" s="60"/>
      <c r="E336" s="58"/>
      <c r="F336" s="58"/>
      <c r="G336" s="58"/>
      <c r="H336" s="58"/>
      <c r="I336" s="59"/>
      <c r="J336" s="37"/>
      <c r="K336" s="37"/>
      <c r="L336" s="59"/>
      <c r="M336" s="37"/>
      <c r="N336" s="37"/>
      <c r="P336" s="21"/>
    </row>
    <row r="337" ht="12.75" customHeight="1">
      <c r="A337" s="21"/>
      <c r="B337" s="21"/>
      <c r="C337" s="21"/>
      <c r="D337" s="60"/>
      <c r="E337" s="58"/>
      <c r="F337" s="58"/>
      <c r="G337" s="58"/>
      <c r="H337" s="58"/>
      <c r="I337" s="59"/>
      <c r="J337" s="37"/>
      <c r="K337" s="37"/>
      <c r="L337" s="59"/>
      <c r="M337" s="37"/>
      <c r="N337" s="37"/>
      <c r="P337" s="21"/>
    </row>
    <row r="338" ht="12.75" customHeight="1">
      <c r="A338" s="21"/>
      <c r="B338" s="21"/>
      <c r="C338" s="21"/>
      <c r="D338" s="60"/>
      <c r="E338" s="58"/>
      <c r="F338" s="58"/>
      <c r="G338" s="58"/>
      <c r="H338" s="58"/>
      <c r="I338" s="59"/>
      <c r="J338" s="37"/>
      <c r="K338" s="37"/>
      <c r="L338" s="59"/>
      <c r="M338" s="37"/>
      <c r="N338" s="37"/>
      <c r="P338" s="21"/>
    </row>
    <row r="339" ht="12.75" customHeight="1">
      <c r="A339" s="21"/>
      <c r="B339" s="21"/>
      <c r="C339" s="21"/>
      <c r="D339" s="60"/>
      <c r="E339" s="58"/>
      <c r="F339" s="58"/>
      <c r="G339" s="58"/>
      <c r="H339" s="58"/>
      <c r="I339" s="59"/>
      <c r="J339" s="37"/>
      <c r="K339" s="37"/>
      <c r="L339" s="59"/>
      <c r="M339" s="37"/>
      <c r="N339" s="37"/>
      <c r="P339" s="21"/>
    </row>
    <row r="340" ht="12.75" customHeight="1">
      <c r="A340" s="21"/>
      <c r="B340" s="21"/>
      <c r="C340" s="21"/>
      <c r="D340" s="60"/>
      <c r="E340" s="58"/>
      <c r="F340" s="58"/>
      <c r="G340" s="58"/>
      <c r="H340" s="58"/>
      <c r="I340" s="59"/>
      <c r="J340" s="37"/>
      <c r="K340" s="37"/>
      <c r="L340" s="59"/>
      <c r="M340" s="37"/>
      <c r="N340" s="37"/>
      <c r="P340" s="21"/>
    </row>
    <row r="341" ht="12.75" customHeight="1">
      <c r="A341" s="21"/>
      <c r="B341" s="21"/>
      <c r="C341" s="21"/>
      <c r="D341" s="60"/>
      <c r="E341" s="58"/>
      <c r="F341" s="58"/>
      <c r="G341" s="58"/>
      <c r="H341" s="58"/>
      <c r="I341" s="59"/>
      <c r="J341" s="37"/>
      <c r="K341" s="37"/>
      <c r="L341" s="59"/>
      <c r="M341" s="37"/>
      <c r="N341" s="37"/>
      <c r="P341" s="21"/>
    </row>
    <row r="342" ht="12.75" customHeight="1">
      <c r="A342" s="21"/>
      <c r="B342" s="21"/>
      <c r="C342" s="21"/>
      <c r="D342" s="60"/>
      <c r="E342" s="58"/>
      <c r="F342" s="58"/>
      <c r="G342" s="58"/>
      <c r="H342" s="58"/>
      <c r="I342" s="59"/>
      <c r="J342" s="37"/>
      <c r="K342" s="37"/>
      <c r="L342" s="59"/>
      <c r="M342" s="37"/>
      <c r="N342" s="37"/>
      <c r="P342" s="21"/>
    </row>
    <row r="343" ht="12.75" customHeight="1">
      <c r="A343" s="21"/>
      <c r="B343" s="21"/>
      <c r="C343" s="21"/>
      <c r="D343" s="60"/>
      <c r="E343" s="58"/>
      <c r="F343" s="58"/>
      <c r="G343" s="58"/>
      <c r="H343" s="58"/>
      <c r="I343" s="59"/>
      <c r="J343" s="37"/>
      <c r="K343" s="37"/>
      <c r="L343" s="59"/>
      <c r="M343" s="37"/>
      <c r="N343" s="37"/>
      <c r="P343" s="21"/>
    </row>
    <row r="344" ht="12.75" customHeight="1">
      <c r="A344" s="21"/>
      <c r="B344" s="21"/>
      <c r="C344" s="21"/>
      <c r="D344" s="60"/>
      <c r="E344" s="58"/>
      <c r="F344" s="58"/>
      <c r="G344" s="58"/>
      <c r="H344" s="58"/>
      <c r="I344" s="59"/>
      <c r="J344" s="37"/>
      <c r="K344" s="37"/>
      <c r="L344" s="59"/>
      <c r="M344" s="37"/>
      <c r="N344" s="37"/>
      <c r="P344" s="21"/>
    </row>
    <row r="345" ht="12.75" customHeight="1">
      <c r="A345" s="21"/>
      <c r="B345" s="21"/>
      <c r="C345" s="21"/>
      <c r="D345" s="60"/>
      <c r="E345" s="58"/>
      <c r="F345" s="58"/>
      <c r="G345" s="58"/>
      <c r="H345" s="58"/>
      <c r="I345" s="59"/>
      <c r="J345" s="37"/>
      <c r="K345" s="37"/>
      <c r="L345" s="59"/>
      <c r="M345" s="37"/>
      <c r="N345" s="37"/>
      <c r="P345" s="21"/>
    </row>
    <row r="346" ht="12.75" customHeight="1">
      <c r="A346" s="21"/>
      <c r="B346" s="21"/>
      <c r="C346" s="21"/>
      <c r="D346" s="60"/>
      <c r="E346" s="58"/>
      <c r="F346" s="58"/>
      <c r="G346" s="58"/>
      <c r="H346" s="58"/>
      <c r="I346" s="59"/>
      <c r="J346" s="37"/>
      <c r="K346" s="37"/>
      <c r="L346" s="59"/>
      <c r="M346" s="37"/>
      <c r="N346" s="37"/>
      <c r="P346" s="21"/>
    </row>
    <row r="347" ht="12.75" customHeight="1">
      <c r="A347" s="21"/>
      <c r="B347" s="21"/>
      <c r="C347" s="21"/>
      <c r="D347" s="60"/>
      <c r="E347" s="58"/>
      <c r="F347" s="58"/>
      <c r="G347" s="58"/>
      <c r="H347" s="58"/>
      <c r="I347" s="59"/>
      <c r="J347" s="37"/>
      <c r="K347" s="37"/>
      <c r="L347" s="59"/>
      <c r="M347" s="37"/>
      <c r="N347" s="37"/>
      <c r="P347" s="21"/>
    </row>
    <row r="348" ht="12.75" customHeight="1">
      <c r="A348" s="21"/>
      <c r="B348" s="21"/>
      <c r="C348" s="21"/>
      <c r="D348" s="60"/>
      <c r="E348" s="58"/>
      <c r="F348" s="58"/>
      <c r="G348" s="58"/>
      <c r="H348" s="58"/>
      <c r="I348" s="59"/>
      <c r="J348" s="37"/>
      <c r="K348" s="37"/>
      <c r="L348" s="59"/>
      <c r="M348" s="37"/>
      <c r="N348" s="37"/>
      <c r="P348" s="21"/>
    </row>
    <row r="349" ht="12.75" customHeight="1">
      <c r="A349" s="21"/>
      <c r="B349" s="21"/>
      <c r="C349" s="21"/>
      <c r="D349" s="60"/>
      <c r="E349" s="58"/>
      <c r="F349" s="58"/>
      <c r="G349" s="58"/>
      <c r="H349" s="58"/>
      <c r="I349" s="59"/>
      <c r="J349" s="37"/>
      <c r="K349" s="37"/>
      <c r="L349" s="59"/>
      <c r="M349" s="37"/>
      <c r="N349" s="37"/>
      <c r="P349" s="21"/>
    </row>
    <row r="350" ht="12.75" customHeight="1">
      <c r="A350" s="21"/>
      <c r="B350" s="21"/>
      <c r="C350" s="21"/>
      <c r="D350" s="60"/>
      <c r="E350" s="58"/>
      <c r="F350" s="58"/>
      <c r="G350" s="58"/>
      <c r="H350" s="58"/>
      <c r="I350" s="59"/>
      <c r="J350" s="37"/>
      <c r="K350" s="37"/>
      <c r="L350" s="59"/>
      <c r="M350" s="37"/>
      <c r="N350" s="37"/>
      <c r="P350" s="21"/>
    </row>
    <row r="351" ht="12.75" customHeight="1">
      <c r="A351" s="21"/>
      <c r="B351" s="21"/>
      <c r="C351" s="21"/>
      <c r="D351" s="60"/>
      <c r="E351" s="58"/>
      <c r="F351" s="58"/>
      <c r="G351" s="58"/>
      <c r="H351" s="58"/>
      <c r="I351" s="59"/>
      <c r="J351" s="37"/>
      <c r="K351" s="37"/>
      <c r="L351" s="59"/>
      <c r="M351" s="37"/>
      <c r="N351" s="37"/>
      <c r="P351" s="21"/>
    </row>
    <row r="352" ht="12.75" customHeight="1">
      <c r="A352" s="21"/>
      <c r="B352" s="21"/>
      <c r="C352" s="21"/>
      <c r="D352" s="60"/>
      <c r="E352" s="58"/>
      <c r="F352" s="58"/>
      <c r="G352" s="58"/>
      <c r="H352" s="58"/>
      <c r="I352" s="59"/>
      <c r="J352" s="37"/>
      <c r="K352" s="37"/>
      <c r="L352" s="59"/>
      <c r="M352" s="37"/>
      <c r="N352" s="37"/>
      <c r="P352" s="21"/>
    </row>
    <row r="353" ht="12.75" customHeight="1">
      <c r="A353" s="21"/>
      <c r="B353" s="21"/>
      <c r="C353" s="21"/>
      <c r="D353" s="60"/>
      <c r="E353" s="58"/>
      <c r="F353" s="58"/>
      <c r="G353" s="58"/>
      <c r="H353" s="58"/>
      <c r="I353" s="59"/>
      <c r="J353" s="37"/>
      <c r="K353" s="37"/>
      <c r="L353" s="59"/>
      <c r="M353" s="37"/>
      <c r="N353" s="37"/>
      <c r="P353" s="21"/>
    </row>
    <row r="354" ht="12.75" customHeight="1">
      <c r="A354" s="21"/>
      <c r="B354" s="21"/>
      <c r="C354" s="21"/>
      <c r="D354" s="60"/>
      <c r="E354" s="58"/>
      <c r="F354" s="58"/>
      <c r="G354" s="58"/>
      <c r="H354" s="58"/>
      <c r="I354" s="59"/>
      <c r="J354" s="37"/>
      <c r="K354" s="37"/>
      <c r="L354" s="59"/>
      <c r="M354" s="37"/>
      <c r="N354" s="37"/>
      <c r="P354" s="21"/>
    </row>
    <row r="355" ht="12.75" customHeight="1">
      <c r="A355" s="21"/>
      <c r="B355" s="21"/>
      <c r="C355" s="21"/>
      <c r="D355" s="60"/>
      <c r="E355" s="58"/>
      <c r="F355" s="58"/>
      <c r="G355" s="58"/>
      <c r="H355" s="58"/>
      <c r="I355" s="59"/>
      <c r="J355" s="37"/>
      <c r="K355" s="37"/>
      <c r="L355" s="59"/>
      <c r="M355" s="37"/>
      <c r="N355" s="37"/>
      <c r="P355" s="21"/>
    </row>
    <row r="356" ht="12.75" customHeight="1">
      <c r="A356" s="21"/>
      <c r="B356" s="21"/>
      <c r="C356" s="21"/>
      <c r="D356" s="60"/>
      <c r="E356" s="58"/>
      <c r="F356" s="58"/>
      <c r="G356" s="58"/>
      <c r="H356" s="58"/>
      <c r="I356" s="59"/>
      <c r="J356" s="37"/>
      <c r="K356" s="37"/>
      <c r="L356" s="59"/>
      <c r="M356" s="37"/>
      <c r="N356" s="37"/>
      <c r="P356" s="21"/>
    </row>
    <row r="357" ht="12.75" customHeight="1">
      <c r="A357" s="21"/>
      <c r="B357" s="21"/>
      <c r="C357" s="21"/>
      <c r="D357" s="60"/>
      <c r="E357" s="58"/>
      <c r="F357" s="58"/>
      <c r="G357" s="58"/>
      <c r="H357" s="58"/>
      <c r="I357" s="59"/>
      <c r="J357" s="37"/>
      <c r="K357" s="37"/>
      <c r="L357" s="59"/>
      <c r="M357" s="37"/>
      <c r="N357" s="37"/>
      <c r="P357" s="21"/>
    </row>
    <row r="358" ht="12.75" customHeight="1">
      <c r="A358" s="21"/>
      <c r="B358" s="21"/>
      <c r="C358" s="21"/>
      <c r="D358" s="60"/>
      <c r="E358" s="58"/>
      <c r="F358" s="58"/>
      <c r="G358" s="58"/>
      <c r="H358" s="58"/>
      <c r="I358" s="59"/>
      <c r="J358" s="37"/>
      <c r="K358" s="37"/>
      <c r="L358" s="59"/>
      <c r="M358" s="37"/>
      <c r="N358" s="37"/>
      <c r="P358" s="21"/>
    </row>
    <row r="359" ht="12.75" customHeight="1">
      <c r="A359" s="21"/>
      <c r="B359" s="21"/>
      <c r="C359" s="21"/>
      <c r="D359" s="60"/>
      <c r="E359" s="58"/>
      <c r="F359" s="58"/>
      <c r="G359" s="58"/>
      <c r="H359" s="58"/>
      <c r="I359" s="59"/>
      <c r="J359" s="37"/>
      <c r="K359" s="37"/>
      <c r="L359" s="59"/>
      <c r="M359" s="37"/>
      <c r="N359" s="37"/>
      <c r="P359" s="21"/>
    </row>
    <row r="360" ht="12.75" customHeight="1">
      <c r="A360" s="21"/>
      <c r="B360" s="21"/>
      <c r="C360" s="21"/>
      <c r="D360" s="60"/>
      <c r="E360" s="58"/>
      <c r="F360" s="58"/>
      <c r="G360" s="58"/>
      <c r="H360" s="58"/>
      <c r="I360" s="59"/>
      <c r="J360" s="37"/>
      <c r="K360" s="37"/>
      <c r="L360" s="59"/>
      <c r="M360" s="37"/>
      <c r="N360" s="37"/>
      <c r="P360" s="21"/>
    </row>
    <row r="361" ht="12.75" customHeight="1">
      <c r="A361" s="21"/>
      <c r="B361" s="21"/>
      <c r="C361" s="21"/>
      <c r="D361" s="60"/>
      <c r="E361" s="58"/>
      <c r="F361" s="58"/>
      <c r="G361" s="58"/>
      <c r="H361" s="58"/>
      <c r="I361" s="59"/>
      <c r="J361" s="37"/>
      <c r="K361" s="37"/>
      <c r="L361" s="59"/>
      <c r="M361" s="37"/>
      <c r="N361" s="37"/>
      <c r="P361" s="21"/>
    </row>
    <row r="362" ht="12.75" customHeight="1">
      <c r="A362" s="21"/>
      <c r="B362" s="21"/>
      <c r="C362" s="21"/>
      <c r="D362" s="60"/>
      <c r="E362" s="58"/>
      <c r="F362" s="58"/>
      <c r="G362" s="58"/>
      <c r="H362" s="58"/>
      <c r="I362" s="59"/>
      <c r="J362" s="37"/>
      <c r="K362" s="37"/>
      <c r="L362" s="59"/>
      <c r="M362" s="37"/>
      <c r="N362" s="37"/>
      <c r="P362" s="21"/>
    </row>
    <row r="363" ht="12.75" customHeight="1">
      <c r="A363" s="21"/>
      <c r="B363" s="21"/>
      <c r="C363" s="21"/>
      <c r="D363" s="60"/>
      <c r="E363" s="58"/>
      <c r="F363" s="58"/>
      <c r="G363" s="58"/>
      <c r="H363" s="58"/>
      <c r="I363" s="59"/>
      <c r="J363" s="37"/>
      <c r="K363" s="37"/>
      <c r="L363" s="59"/>
      <c r="M363" s="37"/>
      <c r="N363" s="37"/>
      <c r="P363" s="21"/>
    </row>
    <row r="364" ht="12.75" customHeight="1">
      <c r="A364" s="21"/>
      <c r="B364" s="21"/>
      <c r="C364" s="21"/>
      <c r="D364" s="60"/>
      <c r="E364" s="58"/>
      <c r="F364" s="58"/>
      <c r="G364" s="58"/>
      <c r="H364" s="58"/>
      <c r="I364" s="59"/>
      <c r="J364" s="37"/>
      <c r="K364" s="37"/>
      <c r="L364" s="59"/>
      <c r="M364" s="37"/>
      <c r="N364" s="37"/>
      <c r="P364" s="21"/>
    </row>
    <row r="365" ht="12.75" customHeight="1">
      <c r="A365" s="21"/>
      <c r="B365" s="21"/>
      <c r="C365" s="21"/>
      <c r="D365" s="60"/>
      <c r="E365" s="58"/>
      <c r="F365" s="58"/>
      <c r="G365" s="58"/>
      <c r="H365" s="58"/>
      <c r="I365" s="59"/>
      <c r="J365" s="37"/>
      <c r="K365" s="37"/>
      <c r="L365" s="59"/>
      <c r="M365" s="37"/>
      <c r="N365" s="37"/>
      <c r="P365" s="21"/>
    </row>
    <row r="366" ht="12.75" customHeight="1">
      <c r="A366" s="21"/>
      <c r="B366" s="21"/>
      <c r="C366" s="21"/>
      <c r="D366" s="60"/>
      <c r="E366" s="58"/>
      <c r="F366" s="58"/>
      <c r="G366" s="58"/>
      <c r="H366" s="58"/>
      <c r="I366" s="59"/>
      <c r="J366" s="37"/>
      <c r="K366" s="37"/>
      <c r="L366" s="59"/>
      <c r="M366" s="37"/>
      <c r="N366" s="37"/>
      <c r="P366" s="21"/>
    </row>
    <row r="367" ht="12.75" customHeight="1">
      <c r="A367" s="21"/>
      <c r="B367" s="21"/>
      <c r="C367" s="21"/>
      <c r="D367" s="60"/>
      <c r="E367" s="58"/>
      <c r="F367" s="58"/>
      <c r="G367" s="58"/>
      <c r="H367" s="58"/>
      <c r="I367" s="59"/>
      <c r="J367" s="37"/>
      <c r="K367" s="37"/>
      <c r="L367" s="59"/>
      <c r="M367" s="37"/>
      <c r="N367" s="37"/>
      <c r="P367" s="21"/>
    </row>
    <row r="368" ht="12.75" customHeight="1">
      <c r="A368" s="21"/>
      <c r="B368" s="21"/>
      <c r="C368" s="21"/>
      <c r="D368" s="60"/>
      <c r="E368" s="58"/>
      <c r="F368" s="58"/>
      <c r="G368" s="58"/>
      <c r="H368" s="58"/>
      <c r="I368" s="59"/>
      <c r="J368" s="37"/>
      <c r="K368" s="37"/>
      <c r="L368" s="59"/>
      <c r="M368" s="37"/>
      <c r="N368" s="37"/>
      <c r="P368" s="21"/>
    </row>
    <row r="369" ht="12.75" customHeight="1">
      <c r="A369" s="21"/>
      <c r="B369" s="21"/>
      <c r="C369" s="21"/>
      <c r="D369" s="60"/>
      <c r="E369" s="58"/>
      <c r="F369" s="58"/>
      <c r="G369" s="58"/>
      <c r="H369" s="58"/>
      <c r="I369" s="59"/>
      <c r="J369" s="37"/>
      <c r="K369" s="37"/>
      <c r="L369" s="59"/>
      <c r="M369" s="37"/>
      <c r="N369" s="37"/>
      <c r="P369" s="21"/>
    </row>
    <row r="370" ht="12.75" customHeight="1">
      <c r="A370" s="21"/>
      <c r="B370" s="21"/>
      <c r="C370" s="21"/>
      <c r="D370" s="60"/>
      <c r="E370" s="58"/>
      <c r="F370" s="58"/>
      <c r="G370" s="58"/>
      <c r="H370" s="58"/>
      <c r="I370" s="59"/>
      <c r="J370" s="37"/>
      <c r="K370" s="37"/>
      <c r="L370" s="59"/>
      <c r="M370" s="37"/>
      <c r="N370" s="37"/>
      <c r="P370" s="21"/>
    </row>
    <row r="371" ht="12.75" customHeight="1">
      <c r="A371" s="21"/>
      <c r="B371" s="21"/>
      <c r="C371" s="21"/>
      <c r="D371" s="60"/>
      <c r="E371" s="58"/>
      <c r="F371" s="58"/>
      <c r="G371" s="58"/>
      <c r="H371" s="58"/>
      <c r="I371" s="59"/>
      <c r="J371" s="37"/>
      <c r="K371" s="37"/>
      <c r="L371" s="59"/>
      <c r="M371" s="37"/>
      <c r="N371" s="37"/>
      <c r="P371" s="21"/>
    </row>
    <row r="372" ht="12.75" customHeight="1">
      <c r="A372" s="21"/>
      <c r="B372" s="21"/>
      <c r="C372" s="21"/>
      <c r="D372" s="60"/>
      <c r="E372" s="58"/>
      <c r="F372" s="58"/>
      <c r="G372" s="58"/>
      <c r="H372" s="58"/>
      <c r="I372" s="59"/>
      <c r="J372" s="37"/>
      <c r="K372" s="37"/>
      <c r="L372" s="59"/>
      <c r="M372" s="37"/>
      <c r="N372" s="37"/>
      <c r="P372" s="21"/>
    </row>
    <row r="373" ht="12.75" customHeight="1">
      <c r="A373" s="21"/>
      <c r="B373" s="21"/>
      <c r="C373" s="21"/>
      <c r="D373" s="60"/>
      <c r="E373" s="58"/>
      <c r="F373" s="58"/>
      <c r="G373" s="58"/>
      <c r="H373" s="58"/>
      <c r="I373" s="59"/>
      <c r="J373" s="37"/>
      <c r="K373" s="37"/>
      <c r="L373" s="59"/>
      <c r="M373" s="37"/>
      <c r="N373" s="37"/>
      <c r="P373" s="21"/>
    </row>
    <row r="374" ht="12.75" customHeight="1">
      <c r="A374" s="21"/>
      <c r="B374" s="21"/>
      <c r="C374" s="21"/>
      <c r="D374" s="60"/>
      <c r="E374" s="58"/>
      <c r="F374" s="58"/>
      <c r="G374" s="58"/>
      <c r="H374" s="58"/>
      <c r="I374" s="59"/>
      <c r="J374" s="37"/>
      <c r="K374" s="37"/>
      <c r="L374" s="59"/>
      <c r="M374" s="37"/>
      <c r="N374" s="37"/>
      <c r="P374" s="21"/>
    </row>
    <row r="375" ht="12.75" customHeight="1">
      <c r="A375" s="21"/>
      <c r="B375" s="21"/>
      <c r="C375" s="21"/>
      <c r="D375" s="60"/>
      <c r="E375" s="58"/>
      <c r="F375" s="58"/>
      <c r="G375" s="58"/>
      <c r="H375" s="58"/>
      <c r="I375" s="59"/>
      <c r="J375" s="37"/>
      <c r="K375" s="37"/>
      <c r="L375" s="59"/>
      <c r="M375" s="37"/>
      <c r="N375" s="37"/>
      <c r="P375" s="21"/>
    </row>
    <row r="376" ht="12.75" customHeight="1">
      <c r="A376" s="21"/>
      <c r="B376" s="21"/>
      <c r="C376" s="21"/>
      <c r="D376" s="60"/>
      <c r="E376" s="58"/>
      <c r="F376" s="58"/>
      <c r="G376" s="58"/>
      <c r="H376" s="58"/>
      <c r="I376" s="59"/>
      <c r="J376" s="37"/>
      <c r="K376" s="37"/>
      <c r="L376" s="59"/>
      <c r="M376" s="37"/>
      <c r="N376" s="37"/>
      <c r="P376" s="21"/>
    </row>
    <row r="377" ht="12.75" customHeight="1">
      <c r="A377" s="21"/>
      <c r="B377" s="21"/>
      <c r="C377" s="21"/>
      <c r="D377" s="60"/>
      <c r="E377" s="58"/>
      <c r="F377" s="58"/>
      <c r="G377" s="58"/>
      <c r="H377" s="58"/>
      <c r="I377" s="59"/>
      <c r="J377" s="37"/>
      <c r="K377" s="37"/>
      <c r="L377" s="59"/>
      <c r="M377" s="37"/>
      <c r="N377" s="37"/>
      <c r="P377" s="21"/>
    </row>
    <row r="378" ht="12.75" customHeight="1">
      <c r="A378" s="21"/>
      <c r="B378" s="21"/>
      <c r="C378" s="21"/>
      <c r="D378" s="60"/>
      <c r="E378" s="58"/>
      <c r="F378" s="58"/>
      <c r="G378" s="58"/>
      <c r="H378" s="58"/>
      <c r="I378" s="59"/>
      <c r="J378" s="37"/>
      <c r="K378" s="37"/>
      <c r="L378" s="59"/>
      <c r="M378" s="37"/>
      <c r="N378" s="37"/>
      <c r="P378" s="21"/>
    </row>
    <row r="379" ht="12.75" customHeight="1">
      <c r="A379" s="21"/>
      <c r="B379" s="21"/>
      <c r="C379" s="21"/>
      <c r="D379" s="60"/>
      <c r="E379" s="58"/>
      <c r="F379" s="58"/>
      <c r="G379" s="58"/>
      <c r="H379" s="58"/>
      <c r="I379" s="59"/>
      <c r="J379" s="37"/>
      <c r="K379" s="37"/>
      <c r="L379" s="59"/>
      <c r="M379" s="37"/>
      <c r="N379" s="37"/>
      <c r="P379" s="21"/>
    </row>
    <row r="380" ht="12.75" customHeight="1">
      <c r="A380" s="21"/>
      <c r="B380" s="21"/>
      <c r="C380" s="21"/>
      <c r="D380" s="60"/>
      <c r="E380" s="58"/>
      <c r="F380" s="58"/>
      <c r="G380" s="58"/>
      <c r="H380" s="58"/>
      <c r="I380" s="59"/>
      <c r="J380" s="37"/>
      <c r="K380" s="37"/>
      <c r="L380" s="59"/>
      <c r="M380" s="37"/>
      <c r="N380" s="37"/>
      <c r="P380" s="21"/>
    </row>
    <row r="381" ht="12.75" customHeight="1">
      <c r="A381" s="21"/>
      <c r="B381" s="21"/>
      <c r="C381" s="21"/>
      <c r="D381" s="60"/>
      <c r="E381" s="58"/>
      <c r="F381" s="58"/>
      <c r="G381" s="58"/>
      <c r="H381" s="58"/>
      <c r="I381" s="59"/>
      <c r="J381" s="37"/>
      <c r="K381" s="37"/>
      <c r="L381" s="59"/>
      <c r="M381" s="37"/>
      <c r="N381" s="37"/>
      <c r="P381" s="21"/>
    </row>
    <row r="382" ht="12.75" customHeight="1">
      <c r="A382" s="21"/>
      <c r="B382" s="21"/>
      <c r="C382" s="21"/>
      <c r="D382" s="60"/>
      <c r="E382" s="58"/>
      <c r="F382" s="58"/>
      <c r="G382" s="58"/>
      <c r="H382" s="58"/>
      <c r="I382" s="59"/>
      <c r="J382" s="37"/>
      <c r="K382" s="37"/>
      <c r="L382" s="59"/>
      <c r="M382" s="37"/>
      <c r="N382" s="37"/>
      <c r="P382" s="21"/>
    </row>
    <row r="383" ht="12.75" customHeight="1">
      <c r="A383" s="21"/>
      <c r="B383" s="21"/>
      <c r="C383" s="21"/>
      <c r="D383" s="60"/>
      <c r="E383" s="58"/>
      <c r="F383" s="58"/>
      <c r="G383" s="58"/>
      <c r="H383" s="58"/>
      <c r="I383" s="59"/>
      <c r="J383" s="37"/>
      <c r="K383" s="37"/>
      <c r="L383" s="59"/>
      <c r="M383" s="37"/>
      <c r="N383" s="37"/>
      <c r="P383" s="21"/>
    </row>
    <row r="384" ht="12.75" customHeight="1">
      <c r="A384" s="21"/>
      <c r="B384" s="21"/>
      <c r="C384" s="21"/>
      <c r="D384" s="60"/>
      <c r="E384" s="58"/>
      <c r="F384" s="58"/>
      <c r="G384" s="58"/>
      <c r="H384" s="58"/>
      <c r="I384" s="59"/>
      <c r="J384" s="37"/>
      <c r="K384" s="37"/>
      <c r="L384" s="59"/>
      <c r="M384" s="37"/>
      <c r="N384" s="37"/>
      <c r="P384" s="21"/>
    </row>
    <row r="385" ht="12.75" customHeight="1">
      <c r="A385" s="21"/>
      <c r="B385" s="21"/>
      <c r="C385" s="21"/>
      <c r="D385" s="60"/>
      <c r="E385" s="58"/>
      <c r="F385" s="58"/>
      <c r="G385" s="58"/>
      <c r="H385" s="58"/>
      <c r="I385" s="59"/>
      <c r="J385" s="37"/>
      <c r="K385" s="37"/>
      <c r="L385" s="59"/>
      <c r="M385" s="37"/>
      <c r="N385" s="37"/>
      <c r="P385" s="21"/>
    </row>
    <row r="386" ht="12.75" customHeight="1">
      <c r="A386" s="21"/>
      <c r="B386" s="21"/>
      <c r="C386" s="21"/>
      <c r="D386" s="60"/>
      <c r="E386" s="58"/>
      <c r="F386" s="58"/>
      <c r="G386" s="58"/>
      <c r="H386" s="58"/>
      <c r="I386" s="59"/>
      <c r="J386" s="37"/>
      <c r="K386" s="37"/>
      <c r="L386" s="59"/>
      <c r="M386" s="37"/>
      <c r="N386" s="37"/>
      <c r="P386" s="21"/>
    </row>
    <row r="387" ht="12.75" customHeight="1">
      <c r="A387" s="21"/>
      <c r="B387" s="21"/>
      <c r="C387" s="21"/>
      <c r="D387" s="60"/>
      <c r="E387" s="58"/>
      <c r="F387" s="58"/>
      <c r="G387" s="58"/>
      <c r="H387" s="58"/>
      <c r="I387" s="59"/>
      <c r="J387" s="37"/>
      <c r="K387" s="37"/>
      <c r="L387" s="59"/>
      <c r="M387" s="37"/>
      <c r="N387" s="37"/>
      <c r="P387" s="21"/>
    </row>
    <row r="388" ht="12.75" customHeight="1">
      <c r="A388" s="21"/>
      <c r="B388" s="21"/>
      <c r="C388" s="21"/>
      <c r="D388" s="60"/>
      <c r="E388" s="58"/>
      <c r="F388" s="58"/>
      <c r="G388" s="58"/>
      <c r="H388" s="58"/>
      <c r="I388" s="59"/>
      <c r="J388" s="37"/>
      <c r="K388" s="37"/>
      <c r="L388" s="59"/>
      <c r="M388" s="37"/>
      <c r="N388" s="37"/>
      <c r="P388" s="21"/>
    </row>
    <row r="389" ht="12.75" customHeight="1">
      <c r="A389" s="21"/>
      <c r="B389" s="21"/>
      <c r="C389" s="21"/>
      <c r="D389" s="60"/>
      <c r="E389" s="58"/>
      <c r="F389" s="58"/>
      <c r="G389" s="58"/>
      <c r="H389" s="58"/>
      <c r="I389" s="59"/>
      <c r="J389" s="37"/>
      <c r="K389" s="37"/>
      <c r="L389" s="59"/>
      <c r="M389" s="37"/>
      <c r="N389" s="37"/>
      <c r="P389" s="21"/>
    </row>
    <row r="390" ht="12.75" customHeight="1">
      <c r="A390" s="21"/>
      <c r="B390" s="21"/>
      <c r="C390" s="21"/>
      <c r="D390" s="60"/>
      <c r="E390" s="58"/>
      <c r="F390" s="58"/>
      <c r="G390" s="58"/>
      <c r="H390" s="58"/>
      <c r="I390" s="59"/>
      <c r="J390" s="37"/>
      <c r="K390" s="37"/>
      <c r="L390" s="59"/>
      <c r="M390" s="37"/>
      <c r="N390" s="37"/>
      <c r="P390" s="21"/>
    </row>
    <row r="391" ht="12.75" customHeight="1">
      <c r="A391" s="21"/>
      <c r="B391" s="21"/>
      <c r="C391" s="21"/>
      <c r="D391" s="60"/>
      <c r="E391" s="58"/>
      <c r="F391" s="58"/>
      <c r="G391" s="58"/>
      <c r="H391" s="58"/>
      <c r="I391" s="59"/>
      <c r="J391" s="37"/>
      <c r="K391" s="37"/>
      <c r="L391" s="59"/>
      <c r="M391" s="37"/>
      <c r="N391" s="37"/>
      <c r="P391" s="21"/>
    </row>
    <row r="392" ht="12.75" customHeight="1">
      <c r="A392" s="21"/>
      <c r="B392" s="21"/>
      <c r="C392" s="21"/>
      <c r="D392" s="60"/>
      <c r="E392" s="58"/>
      <c r="F392" s="58"/>
      <c r="G392" s="58"/>
      <c r="H392" s="58"/>
      <c r="I392" s="59"/>
      <c r="J392" s="37"/>
      <c r="K392" s="37"/>
      <c r="L392" s="59"/>
      <c r="M392" s="37"/>
      <c r="N392" s="37"/>
      <c r="P392" s="21"/>
    </row>
    <row r="393" ht="12.75" customHeight="1">
      <c r="A393" s="21"/>
      <c r="B393" s="21"/>
      <c r="C393" s="21"/>
      <c r="D393" s="60"/>
      <c r="E393" s="58"/>
      <c r="F393" s="58"/>
      <c r="G393" s="58"/>
      <c r="H393" s="58"/>
      <c r="I393" s="59"/>
      <c r="J393" s="37"/>
      <c r="K393" s="37"/>
      <c r="L393" s="59"/>
      <c r="M393" s="37"/>
      <c r="N393" s="37"/>
      <c r="P393" s="21"/>
    </row>
    <row r="394" ht="12.75" customHeight="1">
      <c r="A394" s="21"/>
      <c r="B394" s="21"/>
      <c r="C394" s="21"/>
      <c r="D394" s="60"/>
      <c r="E394" s="58"/>
      <c r="F394" s="58"/>
      <c r="G394" s="58"/>
      <c r="H394" s="58"/>
      <c r="I394" s="59"/>
      <c r="J394" s="37"/>
      <c r="K394" s="37"/>
      <c r="L394" s="59"/>
      <c r="M394" s="37"/>
      <c r="N394" s="37"/>
      <c r="P394" s="21"/>
    </row>
    <row r="395" ht="12.75" customHeight="1">
      <c r="A395" s="21"/>
      <c r="B395" s="21"/>
      <c r="C395" s="21"/>
      <c r="D395" s="60"/>
      <c r="E395" s="58"/>
      <c r="F395" s="58"/>
      <c r="G395" s="58"/>
      <c r="H395" s="58"/>
      <c r="I395" s="59"/>
      <c r="J395" s="37"/>
      <c r="K395" s="37"/>
      <c r="L395" s="59"/>
      <c r="M395" s="37"/>
      <c r="N395" s="37"/>
      <c r="P395" s="21"/>
    </row>
    <row r="396" ht="12.75" customHeight="1">
      <c r="A396" s="21"/>
      <c r="B396" s="21"/>
      <c r="C396" s="21"/>
      <c r="D396" s="60"/>
      <c r="E396" s="58"/>
      <c r="F396" s="58"/>
      <c r="G396" s="58"/>
      <c r="H396" s="58"/>
      <c r="I396" s="59"/>
      <c r="J396" s="37"/>
      <c r="K396" s="37"/>
      <c r="L396" s="59"/>
      <c r="M396" s="37"/>
      <c r="N396" s="37"/>
      <c r="P396" s="21"/>
    </row>
    <row r="397" ht="12.75" customHeight="1">
      <c r="A397" s="21"/>
      <c r="B397" s="21"/>
      <c r="C397" s="21"/>
      <c r="D397" s="60"/>
      <c r="E397" s="58"/>
      <c r="F397" s="58"/>
      <c r="G397" s="58"/>
      <c r="H397" s="58"/>
      <c r="I397" s="59"/>
      <c r="J397" s="37"/>
      <c r="K397" s="37"/>
      <c r="L397" s="59"/>
      <c r="M397" s="37"/>
      <c r="N397" s="37"/>
      <c r="P397" s="21"/>
    </row>
    <row r="398" ht="12.75" customHeight="1">
      <c r="A398" s="21"/>
      <c r="B398" s="21"/>
      <c r="C398" s="21"/>
      <c r="D398" s="60"/>
      <c r="E398" s="58"/>
      <c r="F398" s="58"/>
      <c r="G398" s="58"/>
      <c r="H398" s="58"/>
      <c r="I398" s="59"/>
      <c r="J398" s="37"/>
      <c r="K398" s="37"/>
      <c r="L398" s="59"/>
      <c r="M398" s="37"/>
      <c r="N398" s="37"/>
      <c r="P398" s="21"/>
    </row>
    <row r="399" ht="12.75" customHeight="1">
      <c r="A399" s="21"/>
      <c r="B399" s="21"/>
      <c r="C399" s="21"/>
      <c r="D399" s="60"/>
      <c r="E399" s="58"/>
      <c r="F399" s="58"/>
      <c r="G399" s="58"/>
      <c r="H399" s="58"/>
      <c r="I399" s="59"/>
      <c r="J399" s="37"/>
      <c r="K399" s="37"/>
      <c r="L399" s="59"/>
      <c r="M399" s="37"/>
      <c r="N399" s="37"/>
      <c r="P399" s="21"/>
    </row>
    <row r="400" ht="12.75" customHeight="1">
      <c r="A400" s="21"/>
      <c r="B400" s="21"/>
      <c r="C400" s="21"/>
      <c r="D400" s="60"/>
      <c r="E400" s="58"/>
      <c r="F400" s="58"/>
      <c r="G400" s="58"/>
      <c r="H400" s="58"/>
      <c r="I400" s="59"/>
      <c r="J400" s="37"/>
      <c r="K400" s="37"/>
      <c r="L400" s="59"/>
      <c r="M400" s="37"/>
      <c r="N400" s="37"/>
      <c r="P400" s="21"/>
    </row>
    <row r="401" ht="12.75" customHeight="1">
      <c r="A401" s="21"/>
      <c r="B401" s="21"/>
      <c r="C401" s="21"/>
      <c r="D401" s="60"/>
      <c r="E401" s="58"/>
      <c r="F401" s="58"/>
      <c r="G401" s="58"/>
      <c r="H401" s="58"/>
      <c r="I401" s="59"/>
      <c r="J401" s="37"/>
      <c r="K401" s="37"/>
      <c r="L401" s="59"/>
      <c r="M401" s="37"/>
      <c r="N401" s="37"/>
      <c r="P401" s="21"/>
    </row>
    <row r="402" ht="12.75" customHeight="1">
      <c r="A402" s="21"/>
      <c r="B402" s="21"/>
      <c r="C402" s="21"/>
      <c r="D402" s="60"/>
      <c r="E402" s="58"/>
      <c r="F402" s="58"/>
      <c r="G402" s="58"/>
      <c r="H402" s="58"/>
      <c r="I402" s="59"/>
      <c r="J402" s="37"/>
      <c r="K402" s="37"/>
      <c r="L402" s="59"/>
      <c r="M402" s="37"/>
      <c r="N402" s="37"/>
      <c r="P402" s="21"/>
    </row>
    <row r="403" ht="12.75" customHeight="1">
      <c r="A403" s="21"/>
      <c r="B403" s="21"/>
      <c r="C403" s="21"/>
      <c r="D403" s="60"/>
      <c r="E403" s="58"/>
      <c r="F403" s="58"/>
      <c r="G403" s="58"/>
      <c r="H403" s="58"/>
      <c r="I403" s="59"/>
      <c r="J403" s="37"/>
      <c r="K403" s="37"/>
      <c r="L403" s="59"/>
      <c r="M403" s="37"/>
      <c r="N403" s="37"/>
      <c r="P403" s="21"/>
    </row>
    <row r="404" ht="12.75" customHeight="1">
      <c r="A404" s="21"/>
      <c r="B404" s="21"/>
      <c r="C404" s="21"/>
      <c r="D404" s="60"/>
      <c r="E404" s="58"/>
      <c r="F404" s="58"/>
      <c r="G404" s="58"/>
      <c r="H404" s="58"/>
      <c r="I404" s="59"/>
      <c r="J404" s="37"/>
      <c r="K404" s="37"/>
      <c r="L404" s="59"/>
      <c r="M404" s="37"/>
      <c r="N404" s="37"/>
      <c r="P404" s="21"/>
    </row>
    <row r="405" ht="12.75" customHeight="1">
      <c r="A405" s="21"/>
      <c r="B405" s="21"/>
      <c r="C405" s="21"/>
      <c r="D405" s="60"/>
      <c r="E405" s="58"/>
      <c r="F405" s="58"/>
      <c r="G405" s="58"/>
      <c r="H405" s="58"/>
      <c r="I405" s="59"/>
      <c r="J405" s="37"/>
      <c r="K405" s="37"/>
      <c r="L405" s="59"/>
      <c r="M405" s="37"/>
      <c r="N405" s="37"/>
      <c r="P405" s="21"/>
    </row>
    <row r="406" ht="12.75" customHeight="1">
      <c r="A406" s="21"/>
      <c r="B406" s="21"/>
      <c r="C406" s="21"/>
      <c r="D406" s="60"/>
      <c r="E406" s="58"/>
      <c r="F406" s="58"/>
      <c r="G406" s="58"/>
      <c r="H406" s="58"/>
      <c r="I406" s="59"/>
      <c r="J406" s="37"/>
      <c r="K406" s="37"/>
      <c r="L406" s="59"/>
      <c r="M406" s="37"/>
      <c r="N406" s="37"/>
      <c r="P406" s="21"/>
    </row>
    <row r="407" ht="12.75" customHeight="1">
      <c r="A407" s="21"/>
      <c r="B407" s="21"/>
      <c r="C407" s="21"/>
      <c r="D407" s="60"/>
      <c r="E407" s="58"/>
      <c r="F407" s="58"/>
      <c r="G407" s="58"/>
      <c r="H407" s="58"/>
      <c r="I407" s="59"/>
      <c r="J407" s="37"/>
      <c r="K407" s="37"/>
      <c r="L407" s="59"/>
      <c r="M407" s="37"/>
      <c r="N407" s="37"/>
      <c r="P407" s="21"/>
    </row>
    <row r="408" ht="12.75" customHeight="1">
      <c r="A408" s="21"/>
      <c r="B408" s="21"/>
      <c r="C408" s="21"/>
      <c r="D408" s="60"/>
      <c r="E408" s="58"/>
      <c r="F408" s="58"/>
      <c r="G408" s="58"/>
      <c r="H408" s="58"/>
      <c r="I408" s="59"/>
      <c r="J408" s="37"/>
      <c r="K408" s="37"/>
      <c r="L408" s="59"/>
      <c r="M408" s="37"/>
      <c r="N408" s="37"/>
      <c r="P408" s="21"/>
    </row>
    <row r="409" ht="12.75" customHeight="1">
      <c r="A409" s="21"/>
      <c r="B409" s="21"/>
      <c r="C409" s="21"/>
      <c r="D409" s="60"/>
      <c r="E409" s="58"/>
      <c r="F409" s="58"/>
      <c r="G409" s="58"/>
      <c r="H409" s="58"/>
      <c r="I409" s="59"/>
      <c r="J409" s="37"/>
      <c r="K409" s="37"/>
      <c r="L409" s="59"/>
      <c r="M409" s="37"/>
      <c r="N409" s="37"/>
      <c r="P409" s="21"/>
    </row>
    <row r="410" ht="12.75" customHeight="1">
      <c r="A410" s="21"/>
      <c r="B410" s="21"/>
      <c r="C410" s="21"/>
      <c r="D410" s="60"/>
      <c r="E410" s="58"/>
      <c r="F410" s="58"/>
      <c r="G410" s="58"/>
      <c r="H410" s="58"/>
      <c r="I410" s="59"/>
      <c r="J410" s="37"/>
      <c r="K410" s="37"/>
      <c r="L410" s="59"/>
      <c r="M410" s="37"/>
      <c r="N410" s="37"/>
      <c r="P410" s="21"/>
    </row>
    <row r="411" ht="12.75" customHeight="1">
      <c r="A411" s="21"/>
      <c r="B411" s="21"/>
      <c r="C411" s="21"/>
      <c r="D411" s="60"/>
      <c r="E411" s="58"/>
      <c r="F411" s="58"/>
      <c r="G411" s="58"/>
      <c r="H411" s="58"/>
      <c r="I411" s="59"/>
      <c r="J411" s="37"/>
      <c r="K411" s="37"/>
      <c r="L411" s="59"/>
      <c r="M411" s="37"/>
      <c r="N411" s="37"/>
      <c r="P411" s="21"/>
    </row>
    <row r="412" ht="12.75" customHeight="1">
      <c r="A412" s="21"/>
      <c r="B412" s="21"/>
      <c r="C412" s="21"/>
      <c r="D412" s="60"/>
      <c r="E412" s="58"/>
      <c r="F412" s="58"/>
      <c r="G412" s="58"/>
      <c r="H412" s="58"/>
      <c r="I412" s="59"/>
      <c r="J412" s="37"/>
      <c r="K412" s="37"/>
      <c r="L412" s="59"/>
      <c r="M412" s="37"/>
      <c r="N412" s="37"/>
      <c r="P412" s="21"/>
    </row>
    <row r="413" ht="12.75" customHeight="1">
      <c r="A413" s="21"/>
      <c r="B413" s="21"/>
      <c r="C413" s="21"/>
      <c r="D413" s="60"/>
      <c r="E413" s="58"/>
      <c r="F413" s="58"/>
      <c r="G413" s="58"/>
      <c r="H413" s="58"/>
      <c r="I413" s="59"/>
      <c r="J413" s="37"/>
      <c r="K413" s="37"/>
      <c r="L413" s="59"/>
      <c r="M413" s="37"/>
      <c r="N413" s="37"/>
      <c r="P413" s="21"/>
    </row>
    <row r="414" ht="12.75" customHeight="1">
      <c r="A414" s="21"/>
      <c r="B414" s="21"/>
      <c r="C414" s="21"/>
      <c r="D414" s="60"/>
      <c r="E414" s="58"/>
      <c r="F414" s="58"/>
      <c r="G414" s="58"/>
      <c r="H414" s="58"/>
      <c r="I414" s="59"/>
      <c r="J414" s="37"/>
      <c r="K414" s="37"/>
      <c r="L414" s="59"/>
      <c r="M414" s="37"/>
      <c r="N414" s="37"/>
      <c r="P414" s="21"/>
    </row>
    <row r="415" ht="12.75" customHeight="1">
      <c r="A415" s="21"/>
      <c r="B415" s="21"/>
      <c r="C415" s="21"/>
      <c r="D415" s="60"/>
      <c r="E415" s="58"/>
      <c r="F415" s="58"/>
      <c r="G415" s="58"/>
      <c r="H415" s="58"/>
      <c r="I415" s="59"/>
      <c r="J415" s="37"/>
      <c r="K415" s="37"/>
      <c r="L415" s="59"/>
      <c r="M415" s="37"/>
      <c r="N415" s="37"/>
      <c r="P415" s="21"/>
    </row>
    <row r="416" ht="12.75" customHeight="1">
      <c r="A416" s="21"/>
      <c r="B416" s="21"/>
      <c r="C416" s="21"/>
      <c r="D416" s="60"/>
      <c r="E416" s="58"/>
      <c r="F416" s="58"/>
      <c r="G416" s="58"/>
      <c r="H416" s="58"/>
      <c r="I416" s="59"/>
      <c r="J416" s="37"/>
      <c r="K416" s="37"/>
      <c r="L416" s="59"/>
      <c r="M416" s="37"/>
      <c r="N416" s="37"/>
      <c r="P416" s="21"/>
    </row>
    <row r="417" ht="12.75" customHeight="1">
      <c r="A417" s="21"/>
      <c r="B417" s="21"/>
      <c r="C417" s="21"/>
      <c r="D417" s="60"/>
      <c r="E417" s="58"/>
      <c r="F417" s="58"/>
      <c r="G417" s="58"/>
      <c r="H417" s="58"/>
      <c r="I417" s="59"/>
      <c r="J417" s="37"/>
      <c r="K417" s="37"/>
      <c r="L417" s="59"/>
      <c r="M417" s="37"/>
      <c r="N417" s="37"/>
      <c r="P417" s="21"/>
    </row>
    <row r="418" ht="12.75" customHeight="1">
      <c r="A418" s="21"/>
      <c r="B418" s="21"/>
      <c r="C418" s="21"/>
      <c r="D418" s="60"/>
      <c r="E418" s="58"/>
      <c r="F418" s="58"/>
      <c r="G418" s="58"/>
      <c r="H418" s="58"/>
      <c r="I418" s="59"/>
      <c r="J418" s="37"/>
      <c r="K418" s="37"/>
      <c r="L418" s="59"/>
      <c r="M418" s="37"/>
      <c r="N418" s="37"/>
      <c r="P418" s="21"/>
    </row>
    <row r="419" ht="12.75" customHeight="1">
      <c r="A419" s="21"/>
      <c r="B419" s="21"/>
      <c r="C419" s="21"/>
      <c r="D419" s="60"/>
      <c r="E419" s="58"/>
      <c r="F419" s="58"/>
      <c r="G419" s="58"/>
      <c r="H419" s="58"/>
      <c r="I419" s="59"/>
      <c r="J419" s="37"/>
      <c r="K419" s="37"/>
      <c r="L419" s="59"/>
      <c r="M419" s="37"/>
      <c r="N419" s="37"/>
      <c r="P419" s="21"/>
    </row>
    <row r="420" ht="12.75" customHeight="1">
      <c r="A420" s="21"/>
      <c r="B420" s="21"/>
      <c r="C420" s="21"/>
      <c r="D420" s="60"/>
      <c r="E420" s="58"/>
      <c r="F420" s="58"/>
      <c r="G420" s="58"/>
      <c r="H420" s="58"/>
      <c r="I420" s="59"/>
      <c r="J420" s="37"/>
      <c r="K420" s="37"/>
      <c r="L420" s="59"/>
      <c r="M420" s="37"/>
      <c r="N420" s="37"/>
      <c r="P420" s="21"/>
    </row>
    <row r="421" ht="12.75" customHeight="1">
      <c r="A421" s="21"/>
      <c r="B421" s="21"/>
      <c r="C421" s="21"/>
      <c r="D421" s="60"/>
      <c r="E421" s="58"/>
      <c r="F421" s="58"/>
      <c r="G421" s="58"/>
      <c r="H421" s="58"/>
      <c r="I421" s="59"/>
      <c r="J421" s="37"/>
      <c r="K421" s="37"/>
      <c r="L421" s="59"/>
      <c r="M421" s="37"/>
      <c r="N421" s="37"/>
      <c r="P421" s="21"/>
    </row>
    <row r="422" ht="12.75" customHeight="1">
      <c r="A422" s="21"/>
      <c r="B422" s="21"/>
      <c r="C422" s="21"/>
      <c r="D422" s="60"/>
      <c r="E422" s="58"/>
      <c r="F422" s="58"/>
      <c r="G422" s="58"/>
      <c r="H422" s="58"/>
      <c r="I422" s="59"/>
      <c r="J422" s="37"/>
      <c r="K422" s="37"/>
      <c r="L422" s="59"/>
      <c r="M422" s="37"/>
      <c r="N422" s="37"/>
      <c r="P422" s="21"/>
    </row>
    <row r="423" ht="12.75" customHeight="1">
      <c r="A423" s="21"/>
      <c r="B423" s="21"/>
      <c r="C423" s="21"/>
      <c r="D423" s="60"/>
      <c r="E423" s="58"/>
      <c r="F423" s="58"/>
      <c r="G423" s="58"/>
      <c r="H423" s="58"/>
      <c r="I423" s="59"/>
      <c r="J423" s="37"/>
      <c r="K423" s="37"/>
      <c r="L423" s="59"/>
      <c r="M423" s="37"/>
      <c r="N423" s="37"/>
      <c r="P423" s="21"/>
    </row>
    <row r="424" ht="12.75" customHeight="1">
      <c r="A424" s="21"/>
      <c r="B424" s="21"/>
      <c r="C424" s="21"/>
      <c r="D424" s="60"/>
      <c r="E424" s="58"/>
      <c r="F424" s="58"/>
      <c r="G424" s="58"/>
      <c r="H424" s="58"/>
      <c r="I424" s="59"/>
      <c r="J424" s="37"/>
      <c r="K424" s="37"/>
      <c r="L424" s="59"/>
      <c r="M424" s="37"/>
      <c r="N424" s="37"/>
      <c r="P424" s="21"/>
    </row>
    <row r="425" ht="12.75" customHeight="1">
      <c r="A425" s="21"/>
      <c r="B425" s="21"/>
      <c r="C425" s="21"/>
      <c r="D425" s="60"/>
      <c r="E425" s="58"/>
      <c r="F425" s="58"/>
      <c r="G425" s="58"/>
      <c r="H425" s="58"/>
      <c r="I425" s="59"/>
      <c r="J425" s="37"/>
      <c r="K425" s="37"/>
      <c r="L425" s="59"/>
      <c r="M425" s="37"/>
      <c r="N425" s="37"/>
      <c r="P425" s="21"/>
    </row>
    <row r="426" ht="12.75" customHeight="1">
      <c r="A426" s="21"/>
      <c r="B426" s="21"/>
      <c r="C426" s="21"/>
      <c r="D426" s="60"/>
      <c r="E426" s="58"/>
      <c r="F426" s="58"/>
      <c r="G426" s="58"/>
      <c r="H426" s="58"/>
      <c r="I426" s="59"/>
      <c r="J426" s="37"/>
      <c r="K426" s="37"/>
      <c r="L426" s="59"/>
      <c r="M426" s="37"/>
      <c r="N426" s="37"/>
      <c r="P426" s="21"/>
    </row>
    <row r="427" ht="12.75" customHeight="1">
      <c r="A427" s="21"/>
      <c r="B427" s="21"/>
      <c r="C427" s="21"/>
      <c r="D427" s="60"/>
      <c r="E427" s="58"/>
      <c r="F427" s="58"/>
      <c r="G427" s="58"/>
      <c r="H427" s="58"/>
      <c r="I427" s="59"/>
      <c r="J427" s="37"/>
      <c r="K427" s="37"/>
      <c r="L427" s="59"/>
      <c r="M427" s="37"/>
      <c r="N427" s="37"/>
      <c r="P427" s="21"/>
    </row>
    <row r="428" ht="12.75" customHeight="1">
      <c r="A428" s="21"/>
      <c r="B428" s="21"/>
      <c r="C428" s="21"/>
      <c r="D428" s="60"/>
      <c r="E428" s="58"/>
      <c r="F428" s="58"/>
      <c r="G428" s="58"/>
      <c r="H428" s="58"/>
      <c r="I428" s="59"/>
      <c r="J428" s="37"/>
      <c r="K428" s="37"/>
      <c r="L428" s="59"/>
      <c r="M428" s="37"/>
      <c r="N428" s="37"/>
      <c r="P428" s="21"/>
    </row>
    <row r="429" ht="12.75" customHeight="1">
      <c r="A429" s="21"/>
      <c r="B429" s="21"/>
      <c r="C429" s="21"/>
      <c r="D429" s="60"/>
      <c r="E429" s="58"/>
      <c r="F429" s="58"/>
      <c r="G429" s="58"/>
      <c r="H429" s="58"/>
      <c r="I429" s="59"/>
      <c r="J429" s="37"/>
      <c r="K429" s="37"/>
      <c r="L429" s="59"/>
      <c r="M429" s="37"/>
      <c r="N429" s="37"/>
      <c r="P429" s="21"/>
    </row>
    <row r="430" ht="12.75" customHeight="1">
      <c r="A430" s="21"/>
      <c r="B430" s="21"/>
      <c r="C430" s="21"/>
      <c r="D430" s="60"/>
      <c r="E430" s="58"/>
      <c r="F430" s="58"/>
      <c r="G430" s="58"/>
      <c r="H430" s="58"/>
      <c r="I430" s="59"/>
      <c r="J430" s="37"/>
      <c r="K430" s="37"/>
      <c r="L430" s="59"/>
      <c r="M430" s="37"/>
      <c r="N430" s="37"/>
      <c r="P430" s="21"/>
    </row>
    <row r="431" ht="12.75" customHeight="1">
      <c r="A431" s="21"/>
      <c r="B431" s="21"/>
      <c r="C431" s="21"/>
      <c r="D431" s="60"/>
      <c r="E431" s="58"/>
      <c r="F431" s="58"/>
      <c r="G431" s="58"/>
      <c r="H431" s="58"/>
      <c r="I431" s="59"/>
      <c r="J431" s="37"/>
      <c r="K431" s="37"/>
      <c r="L431" s="59"/>
      <c r="M431" s="37"/>
      <c r="N431" s="37"/>
      <c r="P431" s="21"/>
    </row>
    <row r="432" ht="12.75" customHeight="1">
      <c r="A432" s="21"/>
      <c r="B432" s="21"/>
      <c r="C432" s="21"/>
      <c r="D432" s="60"/>
      <c r="E432" s="58"/>
      <c r="F432" s="58"/>
      <c r="G432" s="58"/>
      <c r="H432" s="58"/>
      <c r="I432" s="59"/>
      <c r="J432" s="37"/>
      <c r="K432" s="37"/>
      <c r="L432" s="59"/>
      <c r="M432" s="37"/>
      <c r="N432" s="37"/>
      <c r="P432" s="21"/>
    </row>
    <row r="433" ht="12.75" customHeight="1">
      <c r="A433" s="21"/>
      <c r="B433" s="21"/>
      <c r="C433" s="21"/>
      <c r="D433" s="60"/>
      <c r="E433" s="58"/>
      <c r="F433" s="58"/>
      <c r="G433" s="58"/>
      <c r="H433" s="58"/>
      <c r="I433" s="59"/>
      <c r="J433" s="37"/>
      <c r="K433" s="37"/>
      <c r="L433" s="59"/>
      <c r="M433" s="37"/>
      <c r="N433" s="37"/>
      <c r="P433" s="21"/>
    </row>
    <row r="434" ht="12.75" customHeight="1">
      <c r="A434" s="21"/>
      <c r="B434" s="21"/>
      <c r="C434" s="21"/>
      <c r="D434" s="60"/>
      <c r="E434" s="58"/>
      <c r="F434" s="58"/>
      <c r="G434" s="58"/>
      <c r="H434" s="58"/>
      <c r="I434" s="59"/>
      <c r="J434" s="37"/>
      <c r="K434" s="37"/>
      <c r="L434" s="59"/>
      <c r="M434" s="37"/>
      <c r="N434" s="37"/>
      <c r="P434" s="21"/>
    </row>
    <row r="435" ht="12.75" customHeight="1">
      <c r="A435" s="21"/>
      <c r="B435" s="21"/>
      <c r="C435" s="21"/>
      <c r="D435" s="60"/>
      <c r="E435" s="58"/>
      <c r="F435" s="58"/>
      <c r="G435" s="58"/>
      <c r="H435" s="58"/>
      <c r="I435" s="59"/>
      <c r="J435" s="37"/>
      <c r="K435" s="37"/>
      <c r="L435" s="59"/>
      <c r="M435" s="37"/>
      <c r="N435" s="37"/>
      <c r="P435" s="21"/>
    </row>
    <row r="436" ht="12.75" customHeight="1">
      <c r="A436" s="21"/>
      <c r="B436" s="21"/>
      <c r="C436" s="21"/>
      <c r="D436" s="60"/>
      <c r="E436" s="58"/>
      <c r="F436" s="58"/>
      <c r="G436" s="58"/>
      <c r="H436" s="58"/>
      <c r="I436" s="59"/>
      <c r="J436" s="37"/>
      <c r="K436" s="37"/>
      <c r="L436" s="59"/>
      <c r="M436" s="37"/>
      <c r="N436" s="37"/>
      <c r="P436" s="21"/>
    </row>
    <row r="437" ht="12.75" customHeight="1">
      <c r="A437" s="21"/>
      <c r="B437" s="21"/>
      <c r="C437" s="21"/>
      <c r="D437" s="60"/>
      <c r="E437" s="58"/>
      <c r="F437" s="58"/>
      <c r="G437" s="58"/>
      <c r="H437" s="58"/>
      <c r="I437" s="59"/>
      <c r="J437" s="37"/>
      <c r="K437" s="37"/>
      <c r="L437" s="59"/>
      <c r="M437" s="37"/>
      <c r="N437" s="37"/>
      <c r="P437" s="21"/>
    </row>
    <row r="438" ht="12.75" customHeight="1">
      <c r="A438" s="21"/>
      <c r="B438" s="21"/>
      <c r="C438" s="21"/>
      <c r="D438" s="60"/>
      <c r="E438" s="58"/>
      <c r="F438" s="58"/>
      <c r="G438" s="58"/>
      <c r="H438" s="58"/>
      <c r="I438" s="59"/>
      <c r="J438" s="37"/>
      <c r="K438" s="37"/>
      <c r="L438" s="59"/>
      <c r="M438" s="37"/>
      <c r="N438" s="37"/>
      <c r="P438" s="21"/>
    </row>
    <row r="439" ht="12.75" customHeight="1">
      <c r="A439" s="21"/>
      <c r="B439" s="21"/>
      <c r="C439" s="21"/>
      <c r="D439" s="60"/>
      <c r="E439" s="58"/>
      <c r="F439" s="58"/>
      <c r="G439" s="58"/>
      <c r="H439" s="58"/>
      <c r="I439" s="59"/>
      <c r="J439" s="37"/>
      <c r="K439" s="37"/>
      <c r="L439" s="59"/>
      <c r="M439" s="37"/>
      <c r="N439" s="37"/>
      <c r="P439" s="21"/>
    </row>
    <row r="440" ht="12.75" customHeight="1">
      <c r="A440" s="21"/>
      <c r="B440" s="21"/>
      <c r="C440" s="21"/>
      <c r="D440" s="60"/>
      <c r="E440" s="58"/>
      <c r="F440" s="58"/>
      <c r="G440" s="58"/>
      <c r="H440" s="58"/>
      <c r="I440" s="59"/>
      <c r="J440" s="37"/>
      <c r="K440" s="37"/>
      <c r="L440" s="59"/>
      <c r="M440" s="37"/>
      <c r="N440" s="37"/>
      <c r="P440" s="21"/>
    </row>
    <row r="441" ht="12.75" customHeight="1">
      <c r="A441" s="21"/>
      <c r="B441" s="21"/>
      <c r="C441" s="21"/>
      <c r="D441" s="60"/>
      <c r="E441" s="58"/>
      <c r="F441" s="58"/>
      <c r="G441" s="58"/>
      <c r="H441" s="58"/>
      <c r="I441" s="59"/>
      <c r="J441" s="37"/>
      <c r="K441" s="37"/>
      <c r="L441" s="59"/>
      <c r="M441" s="37"/>
      <c r="N441" s="37"/>
      <c r="P441" s="21"/>
    </row>
    <row r="442" ht="12.75" customHeight="1">
      <c r="A442" s="21"/>
      <c r="B442" s="21"/>
      <c r="C442" s="21"/>
      <c r="D442" s="60"/>
      <c r="E442" s="58"/>
      <c r="F442" s="58"/>
      <c r="G442" s="58"/>
      <c r="H442" s="58"/>
      <c r="I442" s="59"/>
      <c r="J442" s="37"/>
      <c r="K442" s="37"/>
      <c r="L442" s="59"/>
      <c r="M442" s="37"/>
      <c r="N442" s="37"/>
      <c r="P442" s="21"/>
    </row>
    <row r="443" ht="12.75" customHeight="1">
      <c r="A443" s="21"/>
      <c r="B443" s="21"/>
      <c r="C443" s="21"/>
      <c r="D443" s="60"/>
      <c r="E443" s="58"/>
      <c r="F443" s="58"/>
      <c r="G443" s="58"/>
      <c r="H443" s="58"/>
      <c r="I443" s="59"/>
      <c r="J443" s="37"/>
      <c r="K443" s="37"/>
      <c r="L443" s="59"/>
      <c r="M443" s="37"/>
      <c r="N443" s="37"/>
      <c r="P443" s="21"/>
    </row>
    <row r="444" ht="12.75" customHeight="1">
      <c r="A444" s="21"/>
      <c r="B444" s="21"/>
      <c r="C444" s="21"/>
      <c r="D444" s="60"/>
      <c r="E444" s="58"/>
      <c r="F444" s="58"/>
      <c r="G444" s="58"/>
      <c r="H444" s="58"/>
      <c r="I444" s="59"/>
      <c r="J444" s="37"/>
      <c r="K444" s="37"/>
      <c r="L444" s="59"/>
      <c r="M444" s="37"/>
      <c r="N444" s="37"/>
      <c r="P444" s="21"/>
    </row>
    <row r="445" ht="12.75" customHeight="1">
      <c r="A445" s="21"/>
      <c r="B445" s="21"/>
      <c r="C445" s="21"/>
      <c r="D445" s="60"/>
      <c r="E445" s="58"/>
      <c r="F445" s="58"/>
      <c r="G445" s="58"/>
      <c r="H445" s="58"/>
      <c r="I445" s="59"/>
      <c r="J445" s="37"/>
      <c r="K445" s="37"/>
      <c r="L445" s="59"/>
      <c r="M445" s="37"/>
      <c r="N445" s="37"/>
      <c r="P445" s="21"/>
    </row>
    <row r="446" ht="12.75" customHeight="1">
      <c r="A446" s="21"/>
      <c r="B446" s="21"/>
      <c r="C446" s="21"/>
      <c r="D446" s="60"/>
      <c r="E446" s="58"/>
      <c r="F446" s="58"/>
      <c r="G446" s="58"/>
      <c r="H446" s="58"/>
      <c r="I446" s="59"/>
      <c r="J446" s="37"/>
      <c r="K446" s="37"/>
      <c r="L446" s="59"/>
      <c r="M446" s="37"/>
      <c r="N446" s="37"/>
      <c r="P446" s="21"/>
    </row>
    <row r="447" ht="12.75" customHeight="1">
      <c r="A447" s="21"/>
      <c r="B447" s="21"/>
      <c r="C447" s="21"/>
      <c r="D447" s="60"/>
      <c r="E447" s="58"/>
      <c r="F447" s="58"/>
      <c r="G447" s="58"/>
      <c r="H447" s="58"/>
      <c r="I447" s="59"/>
      <c r="J447" s="37"/>
      <c r="K447" s="37"/>
      <c r="L447" s="59"/>
      <c r="M447" s="37"/>
      <c r="N447" s="37"/>
      <c r="P447" s="21"/>
    </row>
    <row r="448" ht="12.75" customHeight="1">
      <c r="A448" s="21"/>
      <c r="B448" s="21"/>
      <c r="C448" s="21"/>
      <c r="D448" s="60"/>
      <c r="E448" s="58"/>
      <c r="F448" s="58"/>
      <c r="G448" s="58"/>
      <c r="H448" s="58"/>
      <c r="I448" s="59"/>
      <c r="J448" s="37"/>
      <c r="K448" s="37"/>
      <c r="L448" s="59"/>
      <c r="M448" s="37"/>
      <c r="N448" s="37"/>
      <c r="P448" s="21"/>
    </row>
    <row r="449" ht="12.75" customHeight="1">
      <c r="A449" s="21"/>
      <c r="B449" s="21"/>
      <c r="C449" s="21"/>
      <c r="D449" s="60"/>
      <c r="E449" s="58"/>
      <c r="F449" s="58"/>
      <c r="G449" s="58"/>
      <c r="H449" s="58"/>
      <c r="I449" s="59"/>
      <c r="J449" s="37"/>
      <c r="K449" s="37"/>
      <c r="L449" s="59"/>
      <c r="M449" s="37"/>
      <c r="N449" s="37"/>
      <c r="P449" s="21"/>
    </row>
    <row r="450" ht="12.75" customHeight="1">
      <c r="A450" s="21"/>
      <c r="B450" s="21"/>
      <c r="C450" s="21"/>
      <c r="D450" s="60"/>
      <c r="E450" s="58"/>
      <c r="F450" s="58"/>
      <c r="G450" s="58"/>
      <c r="H450" s="58"/>
      <c r="I450" s="59"/>
      <c r="J450" s="37"/>
      <c r="K450" s="37"/>
      <c r="L450" s="59"/>
      <c r="M450" s="37"/>
      <c r="N450" s="37"/>
      <c r="P450" s="21"/>
    </row>
    <row r="451" ht="12.75" customHeight="1">
      <c r="A451" s="21"/>
      <c r="B451" s="21"/>
      <c r="C451" s="21"/>
      <c r="D451" s="60"/>
      <c r="E451" s="58"/>
      <c r="F451" s="58"/>
      <c r="G451" s="58"/>
      <c r="H451" s="58"/>
      <c r="I451" s="59"/>
      <c r="J451" s="37"/>
      <c r="K451" s="37"/>
      <c r="L451" s="59"/>
      <c r="M451" s="37"/>
      <c r="N451" s="37"/>
      <c r="P451" s="21"/>
    </row>
    <row r="452" ht="12.75" customHeight="1">
      <c r="A452" s="21"/>
      <c r="B452" s="21"/>
      <c r="C452" s="21"/>
      <c r="D452" s="60"/>
      <c r="E452" s="58"/>
      <c r="F452" s="58"/>
      <c r="G452" s="58"/>
      <c r="H452" s="58"/>
      <c r="I452" s="59"/>
      <c r="J452" s="37"/>
      <c r="K452" s="37"/>
      <c r="L452" s="59"/>
      <c r="M452" s="37"/>
      <c r="N452" s="37"/>
      <c r="P452" s="21"/>
    </row>
    <row r="453" ht="12.75" customHeight="1">
      <c r="A453" s="21"/>
      <c r="B453" s="21"/>
      <c r="C453" s="21"/>
      <c r="D453" s="60"/>
      <c r="E453" s="58"/>
      <c r="F453" s="58"/>
      <c r="G453" s="58"/>
      <c r="H453" s="58"/>
      <c r="I453" s="59"/>
      <c r="J453" s="37"/>
      <c r="K453" s="37"/>
      <c r="L453" s="59"/>
      <c r="M453" s="37"/>
      <c r="N453" s="37"/>
      <c r="P453" s="21"/>
    </row>
    <row r="454" ht="12.75" customHeight="1">
      <c r="A454" s="21"/>
      <c r="B454" s="21"/>
      <c r="C454" s="21"/>
      <c r="D454" s="60"/>
      <c r="E454" s="58"/>
      <c r="F454" s="58"/>
      <c r="G454" s="58"/>
      <c r="H454" s="58"/>
      <c r="I454" s="59"/>
      <c r="J454" s="37"/>
      <c r="K454" s="37"/>
      <c r="L454" s="59"/>
      <c r="M454" s="37"/>
      <c r="N454" s="37"/>
      <c r="P454" s="21"/>
    </row>
    <row r="455" ht="12.75" customHeight="1">
      <c r="A455" s="21"/>
      <c r="B455" s="21"/>
      <c r="C455" s="21"/>
      <c r="D455" s="60"/>
      <c r="E455" s="58"/>
      <c r="F455" s="58"/>
      <c r="G455" s="58"/>
      <c r="H455" s="58"/>
      <c r="I455" s="59"/>
      <c r="J455" s="37"/>
      <c r="K455" s="37"/>
      <c r="L455" s="59"/>
      <c r="M455" s="37"/>
      <c r="N455" s="37"/>
      <c r="P455" s="21"/>
    </row>
    <row r="456" ht="12.75" customHeight="1">
      <c r="A456" s="21"/>
      <c r="B456" s="21"/>
      <c r="C456" s="21"/>
      <c r="D456" s="60"/>
      <c r="E456" s="58"/>
      <c r="F456" s="58"/>
      <c r="G456" s="58"/>
      <c r="H456" s="58"/>
      <c r="I456" s="59"/>
      <c r="J456" s="37"/>
      <c r="K456" s="37"/>
      <c r="L456" s="59"/>
      <c r="M456" s="37"/>
      <c r="N456" s="37"/>
      <c r="P456" s="21"/>
    </row>
    <row r="457" ht="12.75" customHeight="1">
      <c r="A457" s="21"/>
      <c r="B457" s="21"/>
      <c r="C457" s="21"/>
      <c r="D457" s="60"/>
      <c r="E457" s="58"/>
      <c r="F457" s="58"/>
      <c r="G457" s="58"/>
      <c r="H457" s="58"/>
      <c r="I457" s="59"/>
      <c r="J457" s="37"/>
      <c r="K457" s="37"/>
      <c r="L457" s="59"/>
      <c r="M457" s="37"/>
      <c r="N457" s="37"/>
      <c r="P457" s="21"/>
    </row>
    <row r="458" ht="12.75" customHeight="1">
      <c r="A458" s="21"/>
      <c r="B458" s="21"/>
      <c r="C458" s="21"/>
      <c r="D458" s="60"/>
      <c r="E458" s="58"/>
      <c r="F458" s="58"/>
      <c r="G458" s="58"/>
      <c r="H458" s="58"/>
      <c r="I458" s="59"/>
      <c r="J458" s="37"/>
      <c r="K458" s="37"/>
      <c r="L458" s="59"/>
      <c r="M458" s="37"/>
      <c r="N458" s="37"/>
      <c r="P458" s="21"/>
    </row>
    <row r="459" ht="12.75" customHeight="1">
      <c r="A459" s="21"/>
      <c r="B459" s="21"/>
      <c r="C459" s="21"/>
      <c r="D459" s="60"/>
      <c r="E459" s="58"/>
      <c r="F459" s="58"/>
      <c r="G459" s="58"/>
      <c r="H459" s="58"/>
      <c r="I459" s="59"/>
      <c r="J459" s="37"/>
      <c r="K459" s="37"/>
      <c r="L459" s="59"/>
      <c r="M459" s="37"/>
      <c r="N459" s="37"/>
      <c r="P459" s="21"/>
    </row>
    <row r="460" ht="12.75" customHeight="1">
      <c r="A460" s="21"/>
      <c r="B460" s="21"/>
      <c r="C460" s="21"/>
      <c r="D460" s="60"/>
      <c r="E460" s="58"/>
      <c r="F460" s="58"/>
      <c r="G460" s="58"/>
      <c r="H460" s="58"/>
      <c r="I460" s="59"/>
      <c r="J460" s="37"/>
      <c r="K460" s="37"/>
      <c r="L460" s="59"/>
      <c r="M460" s="37"/>
      <c r="N460" s="37"/>
      <c r="P460" s="21"/>
    </row>
    <row r="461" ht="12.75" customHeight="1">
      <c r="A461" s="21"/>
      <c r="B461" s="21"/>
      <c r="C461" s="21"/>
      <c r="D461" s="60"/>
      <c r="E461" s="58"/>
      <c r="F461" s="58"/>
      <c r="G461" s="58"/>
      <c r="H461" s="58"/>
      <c r="I461" s="59"/>
      <c r="J461" s="37"/>
      <c r="K461" s="37"/>
      <c r="L461" s="59"/>
      <c r="M461" s="37"/>
      <c r="N461" s="37"/>
      <c r="P461" s="21"/>
    </row>
    <row r="462" ht="12.75" customHeight="1">
      <c r="A462" s="21"/>
      <c r="B462" s="21"/>
      <c r="C462" s="21"/>
      <c r="D462" s="60"/>
      <c r="E462" s="58"/>
      <c r="F462" s="58"/>
      <c r="G462" s="58"/>
      <c r="H462" s="58"/>
      <c r="I462" s="59"/>
      <c r="J462" s="37"/>
      <c r="K462" s="37"/>
      <c r="L462" s="59"/>
      <c r="M462" s="37"/>
      <c r="N462" s="37"/>
      <c r="P462" s="21"/>
    </row>
    <row r="463" ht="12.75" customHeight="1">
      <c r="A463" s="21"/>
      <c r="B463" s="21"/>
      <c r="C463" s="21"/>
      <c r="D463" s="60"/>
      <c r="E463" s="58"/>
      <c r="F463" s="58"/>
      <c r="G463" s="58"/>
      <c r="H463" s="58"/>
      <c r="I463" s="59"/>
      <c r="J463" s="37"/>
      <c r="K463" s="37"/>
      <c r="L463" s="59"/>
      <c r="M463" s="37"/>
      <c r="N463" s="37"/>
      <c r="P463" s="21"/>
    </row>
    <row r="464" ht="12.75" customHeight="1">
      <c r="A464" s="21"/>
      <c r="B464" s="21"/>
      <c r="C464" s="21"/>
      <c r="D464" s="60"/>
      <c r="E464" s="58"/>
      <c r="F464" s="58"/>
      <c r="G464" s="58"/>
      <c r="H464" s="58"/>
      <c r="I464" s="59"/>
      <c r="J464" s="37"/>
      <c r="K464" s="37"/>
      <c r="L464" s="59"/>
      <c r="M464" s="37"/>
      <c r="N464" s="37"/>
      <c r="P464" s="21"/>
    </row>
    <row r="465" ht="12.75" customHeight="1">
      <c r="A465" s="21"/>
      <c r="B465" s="21"/>
      <c r="C465" s="21"/>
      <c r="D465" s="60"/>
      <c r="E465" s="58"/>
      <c r="F465" s="58"/>
      <c r="G465" s="58"/>
      <c r="H465" s="58"/>
      <c r="I465" s="59"/>
      <c r="J465" s="37"/>
      <c r="K465" s="37"/>
      <c r="L465" s="59"/>
      <c r="M465" s="37"/>
      <c r="N465" s="37"/>
      <c r="P465" s="21"/>
    </row>
    <row r="466" ht="12.75" customHeight="1">
      <c r="A466" s="21"/>
      <c r="B466" s="21"/>
      <c r="C466" s="21"/>
      <c r="D466" s="60"/>
      <c r="E466" s="58"/>
      <c r="F466" s="58"/>
      <c r="G466" s="58"/>
      <c r="H466" s="58"/>
      <c r="I466" s="59"/>
      <c r="J466" s="37"/>
      <c r="K466" s="37"/>
      <c r="L466" s="59"/>
      <c r="M466" s="37"/>
      <c r="N466" s="37"/>
      <c r="P466" s="21"/>
    </row>
    <row r="467" ht="12.75" customHeight="1">
      <c r="A467" s="21"/>
      <c r="B467" s="21"/>
      <c r="C467" s="21"/>
      <c r="D467" s="60"/>
      <c r="E467" s="58"/>
      <c r="F467" s="58"/>
      <c r="G467" s="58"/>
      <c r="H467" s="58"/>
      <c r="I467" s="59"/>
      <c r="J467" s="37"/>
      <c r="K467" s="37"/>
      <c r="L467" s="59"/>
      <c r="M467" s="37"/>
      <c r="N467" s="37"/>
      <c r="P467" s="21"/>
    </row>
    <row r="468" ht="12.75" customHeight="1">
      <c r="A468" s="21"/>
      <c r="B468" s="21"/>
      <c r="C468" s="21"/>
      <c r="D468" s="60"/>
      <c r="E468" s="58"/>
      <c r="F468" s="58"/>
      <c r="G468" s="58"/>
      <c r="H468" s="58"/>
      <c r="I468" s="59"/>
      <c r="J468" s="37"/>
      <c r="K468" s="37"/>
      <c r="L468" s="59"/>
      <c r="M468" s="37"/>
      <c r="N468" s="37"/>
      <c r="P468" s="21"/>
    </row>
    <row r="469" ht="12.75" customHeight="1">
      <c r="A469" s="21"/>
      <c r="B469" s="21"/>
      <c r="C469" s="21"/>
      <c r="D469" s="60"/>
      <c r="E469" s="58"/>
      <c r="F469" s="58"/>
      <c r="G469" s="58"/>
      <c r="H469" s="58"/>
      <c r="I469" s="59"/>
      <c r="J469" s="37"/>
      <c r="K469" s="37"/>
      <c r="L469" s="59"/>
      <c r="M469" s="37"/>
      <c r="N469" s="37"/>
      <c r="P469" s="21"/>
    </row>
    <row r="470" ht="12.75" customHeight="1">
      <c r="A470" s="21"/>
      <c r="B470" s="21"/>
      <c r="C470" s="21"/>
      <c r="D470" s="60"/>
      <c r="E470" s="58"/>
      <c r="F470" s="58"/>
      <c r="G470" s="58"/>
      <c r="H470" s="58"/>
      <c r="I470" s="59"/>
      <c r="J470" s="37"/>
      <c r="K470" s="37"/>
      <c r="L470" s="59"/>
      <c r="M470" s="37"/>
      <c r="N470" s="37"/>
      <c r="P470" s="21"/>
    </row>
    <row r="471" ht="12.75" customHeight="1">
      <c r="A471" s="21"/>
      <c r="B471" s="21"/>
      <c r="C471" s="21"/>
      <c r="D471" s="60"/>
      <c r="E471" s="58"/>
      <c r="F471" s="58"/>
      <c r="G471" s="58"/>
      <c r="H471" s="58"/>
      <c r="I471" s="59"/>
      <c r="J471" s="37"/>
      <c r="K471" s="37"/>
      <c r="L471" s="59"/>
      <c r="M471" s="37"/>
      <c r="N471" s="37"/>
      <c r="P471" s="21"/>
    </row>
    <row r="472" ht="12.75" customHeight="1">
      <c r="A472" s="21"/>
      <c r="B472" s="21"/>
      <c r="C472" s="21"/>
      <c r="D472" s="60"/>
      <c r="E472" s="58"/>
      <c r="F472" s="58"/>
      <c r="G472" s="58"/>
      <c r="H472" s="58"/>
      <c r="I472" s="59"/>
      <c r="J472" s="37"/>
      <c r="K472" s="37"/>
      <c r="L472" s="59"/>
      <c r="M472" s="37"/>
      <c r="N472" s="37"/>
      <c r="P472" s="21"/>
    </row>
    <row r="473" ht="12.75" customHeight="1">
      <c r="A473" s="21"/>
      <c r="B473" s="21"/>
      <c r="C473" s="21"/>
      <c r="D473" s="60"/>
      <c r="E473" s="58"/>
      <c r="F473" s="58"/>
      <c r="G473" s="58"/>
      <c r="H473" s="58"/>
      <c r="I473" s="59"/>
      <c r="J473" s="37"/>
      <c r="K473" s="37"/>
      <c r="L473" s="59"/>
      <c r="M473" s="37"/>
      <c r="N473" s="37"/>
      <c r="P473" s="21"/>
    </row>
    <row r="474" ht="12.75" customHeight="1">
      <c r="A474" s="21"/>
      <c r="B474" s="21"/>
      <c r="C474" s="21"/>
      <c r="D474" s="60"/>
      <c r="E474" s="58"/>
      <c r="F474" s="58"/>
      <c r="G474" s="58"/>
      <c r="H474" s="58"/>
      <c r="I474" s="59"/>
      <c r="J474" s="37"/>
      <c r="K474" s="37"/>
      <c r="L474" s="59"/>
      <c r="M474" s="37"/>
      <c r="N474" s="37"/>
      <c r="P474" s="21"/>
    </row>
    <row r="475" ht="12.75" customHeight="1">
      <c r="A475" s="21"/>
      <c r="B475" s="21"/>
      <c r="C475" s="21"/>
      <c r="D475" s="60"/>
      <c r="E475" s="58"/>
      <c r="F475" s="58"/>
      <c r="G475" s="58"/>
      <c r="H475" s="58"/>
      <c r="I475" s="59"/>
      <c r="J475" s="37"/>
      <c r="K475" s="37"/>
      <c r="L475" s="59"/>
      <c r="M475" s="37"/>
      <c r="N475" s="37"/>
      <c r="P475" s="21"/>
    </row>
    <row r="476" ht="12.75" customHeight="1">
      <c r="A476" s="21"/>
      <c r="B476" s="21"/>
      <c r="C476" s="21"/>
      <c r="D476" s="60"/>
      <c r="E476" s="58"/>
      <c r="F476" s="58"/>
      <c r="G476" s="58"/>
      <c r="H476" s="58"/>
      <c r="I476" s="59"/>
      <c r="J476" s="37"/>
      <c r="K476" s="37"/>
      <c r="L476" s="59"/>
      <c r="M476" s="37"/>
      <c r="N476" s="37"/>
      <c r="P476" s="21"/>
    </row>
    <row r="477" ht="12.75" customHeight="1">
      <c r="A477" s="21"/>
      <c r="B477" s="21"/>
      <c r="C477" s="21"/>
      <c r="D477" s="60"/>
      <c r="E477" s="58"/>
      <c r="F477" s="58"/>
      <c r="G477" s="58"/>
      <c r="H477" s="58"/>
      <c r="I477" s="59"/>
      <c r="J477" s="37"/>
      <c r="K477" s="37"/>
      <c r="L477" s="59"/>
      <c r="M477" s="37"/>
      <c r="N477" s="37"/>
      <c r="P477" s="21"/>
    </row>
    <row r="478" ht="12.75" customHeight="1">
      <c r="A478" s="21"/>
      <c r="B478" s="21"/>
      <c r="C478" s="21"/>
      <c r="D478" s="60"/>
      <c r="E478" s="58"/>
      <c r="F478" s="58"/>
      <c r="G478" s="58"/>
      <c r="H478" s="58"/>
      <c r="I478" s="59"/>
      <c r="J478" s="37"/>
      <c r="K478" s="37"/>
      <c r="L478" s="59"/>
      <c r="M478" s="37"/>
      <c r="N478" s="37"/>
      <c r="P478" s="21"/>
    </row>
    <row r="479" ht="12.75" customHeight="1">
      <c r="A479" s="21"/>
      <c r="B479" s="21"/>
      <c r="C479" s="21"/>
      <c r="D479" s="60"/>
      <c r="E479" s="58"/>
      <c r="F479" s="58"/>
      <c r="G479" s="58"/>
      <c r="H479" s="58"/>
      <c r="I479" s="59"/>
      <c r="J479" s="37"/>
      <c r="K479" s="37"/>
      <c r="L479" s="59"/>
      <c r="M479" s="37"/>
      <c r="N479" s="37"/>
      <c r="P479" s="21"/>
    </row>
    <row r="480" ht="12.75" customHeight="1">
      <c r="A480" s="21"/>
      <c r="B480" s="21"/>
      <c r="C480" s="21"/>
      <c r="D480" s="60"/>
      <c r="E480" s="58"/>
      <c r="F480" s="58"/>
      <c r="G480" s="58"/>
      <c r="H480" s="58"/>
      <c r="I480" s="59"/>
      <c r="J480" s="37"/>
      <c r="K480" s="37"/>
      <c r="L480" s="59"/>
      <c r="M480" s="37"/>
      <c r="N480" s="37"/>
      <c r="P480" s="21"/>
    </row>
    <row r="481" ht="12.75" customHeight="1">
      <c r="A481" s="21"/>
      <c r="B481" s="21"/>
      <c r="C481" s="21"/>
      <c r="D481" s="60"/>
      <c r="E481" s="58"/>
      <c r="F481" s="58"/>
      <c r="G481" s="58"/>
      <c r="H481" s="58"/>
      <c r="I481" s="59"/>
      <c r="J481" s="37"/>
      <c r="K481" s="37"/>
      <c r="L481" s="59"/>
      <c r="M481" s="37"/>
      <c r="N481" s="37"/>
      <c r="P481" s="21"/>
    </row>
    <row r="482" ht="12.75" customHeight="1">
      <c r="A482" s="21"/>
      <c r="B482" s="21"/>
      <c r="C482" s="21"/>
      <c r="D482" s="60"/>
      <c r="E482" s="58"/>
      <c r="F482" s="58"/>
      <c r="G482" s="58"/>
      <c r="H482" s="58"/>
      <c r="I482" s="59"/>
      <c r="J482" s="37"/>
      <c r="K482" s="37"/>
      <c r="L482" s="59"/>
      <c r="M482" s="37"/>
      <c r="N482" s="37"/>
      <c r="P482" s="21"/>
    </row>
    <row r="483" ht="12.75" customHeight="1">
      <c r="A483" s="21"/>
      <c r="B483" s="21"/>
      <c r="C483" s="21"/>
      <c r="D483" s="60"/>
      <c r="E483" s="58"/>
      <c r="F483" s="58"/>
      <c r="G483" s="58"/>
      <c r="H483" s="58"/>
      <c r="I483" s="59"/>
      <c r="J483" s="37"/>
      <c r="K483" s="37"/>
      <c r="L483" s="59"/>
      <c r="M483" s="37"/>
      <c r="N483" s="37"/>
      <c r="P483" s="21"/>
    </row>
    <row r="484" ht="12.75" customHeight="1">
      <c r="A484" s="21"/>
      <c r="B484" s="21"/>
      <c r="C484" s="21"/>
      <c r="D484" s="60"/>
      <c r="E484" s="58"/>
      <c r="F484" s="58"/>
      <c r="G484" s="58"/>
      <c r="H484" s="58"/>
      <c r="I484" s="59"/>
      <c r="J484" s="37"/>
      <c r="K484" s="37"/>
      <c r="L484" s="59"/>
      <c r="M484" s="37"/>
      <c r="N484" s="37"/>
      <c r="P484" s="21"/>
    </row>
    <row r="485" ht="12.75" customHeight="1">
      <c r="A485" s="21"/>
      <c r="B485" s="21"/>
      <c r="C485" s="21"/>
      <c r="D485" s="60"/>
      <c r="E485" s="58"/>
      <c r="F485" s="58"/>
      <c r="G485" s="58"/>
      <c r="H485" s="58"/>
      <c r="I485" s="59"/>
      <c r="J485" s="37"/>
      <c r="K485" s="37"/>
      <c r="L485" s="59"/>
      <c r="M485" s="37"/>
      <c r="N485" s="37"/>
      <c r="P485" s="21"/>
    </row>
    <row r="486" ht="12.75" customHeight="1">
      <c r="A486" s="21"/>
      <c r="B486" s="21"/>
      <c r="C486" s="21"/>
      <c r="D486" s="60"/>
      <c r="E486" s="58"/>
      <c r="F486" s="58"/>
      <c r="G486" s="58"/>
      <c r="H486" s="58"/>
      <c r="I486" s="59"/>
      <c r="J486" s="37"/>
      <c r="K486" s="37"/>
      <c r="L486" s="59"/>
      <c r="M486" s="37"/>
      <c r="N486" s="37"/>
      <c r="P486" s="21"/>
    </row>
    <row r="487" ht="12.75" customHeight="1">
      <c r="A487" s="21"/>
      <c r="B487" s="21"/>
      <c r="C487" s="21"/>
      <c r="D487" s="60"/>
      <c r="E487" s="58"/>
      <c r="F487" s="58"/>
      <c r="G487" s="58"/>
      <c r="H487" s="58"/>
      <c r="I487" s="59"/>
      <c r="J487" s="37"/>
      <c r="K487" s="37"/>
      <c r="L487" s="59"/>
      <c r="M487" s="37"/>
      <c r="N487" s="37"/>
      <c r="P487" s="21"/>
    </row>
    <row r="488" ht="12.75" customHeight="1">
      <c r="A488" s="21"/>
      <c r="B488" s="21"/>
      <c r="C488" s="21"/>
      <c r="D488" s="60"/>
      <c r="E488" s="58"/>
      <c r="F488" s="58"/>
      <c r="G488" s="58"/>
      <c r="H488" s="58"/>
      <c r="I488" s="59"/>
      <c r="J488" s="37"/>
      <c r="K488" s="37"/>
      <c r="L488" s="59"/>
      <c r="M488" s="37"/>
      <c r="N488" s="37"/>
      <c r="P488" s="21"/>
    </row>
    <row r="489" ht="12.75" customHeight="1">
      <c r="A489" s="21"/>
      <c r="B489" s="21"/>
      <c r="C489" s="21"/>
      <c r="D489" s="60"/>
      <c r="E489" s="58"/>
      <c r="F489" s="58"/>
      <c r="G489" s="58"/>
      <c r="H489" s="58"/>
      <c r="I489" s="59"/>
      <c r="J489" s="37"/>
      <c r="K489" s="37"/>
      <c r="L489" s="59"/>
      <c r="M489" s="37"/>
      <c r="N489" s="37"/>
      <c r="P489" s="21"/>
    </row>
    <row r="490" ht="12.75" customHeight="1">
      <c r="A490" s="21"/>
      <c r="B490" s="21"/>
      <c r="C490" s="21"/>
      <c r="D490" s="60"/>
      <c r="E490" s="58"/>
      <c r="F490" s="58"/>
      <c r="G490" s="58"/>
      <c r="H490" s="58"/>
      <c r="I490" s="59"/>
      <c r="J490" s="37"/>
      <c r="K490" s="37"/>
      <c r="L490" s="59"/>
      <c r="M490" s="37"/>
      <c r="N490" s="37"/>
      <c r="P490" s="21"/>
    </row>
    <row r="491" ht="12.75" customHeight="1">
      <c r="A491" s="21"/>
      <c r="B491" s="21"/>
      <c r="C491" s="21"/>
      <c r="D491" s="60"/>
      <c r="E491" s="58"/>
      <c r="F491" s="58"/>
      <c r="G491" s="58"/>
      <c r="H491" s="58"/>
      <c r="I491" s="59"/>
      <c r="J491" s="37"/>
      <c r="K491" s="37"/>
      <c r="L491" s="59"/>
      <c r="M491" s="37"/>
      <c r="N491" s="37"/>
      <c r="P491" s="21"/>
    </row>
    <row r="492" ht="12.75" customHeight="1">
      <c r="A492" s="21"/>
      <c r="B492" s="21"/>
      <c r="C492" s="21"/>
      <c r="D492" s="60"/>
      <c r="E492" s="58"/>
      <c r="F492" s="58"/>
      <c r="G492" s="58"/>
      <c r="H492" s="58"/>
      <c r="I492" s="59"/>
      <c r="J492" s="37"/>
      <c r="K492" s="37"/>
      <c r="L492" s="59"/>
      <c r="M492" s="37"/>
      <c r="N492" s="37"/>
      <c r="P492" s="21"/>
    </row>
    <row r="493" ht="12.75" customHeight="1">
      <c r="A493" s="21"/>
      <c r="B493" s="21"/>
      <c r="C493" s="21"/>
      <c r="D493" s="60"/>
      <c r="E493" s="58"/>
      <c r="F493" s="58"/>
      <c r="G493" s="58"/>
      <c r="H493" s="58"/>
      <c r="I493" s="59"/>
      <c r="J493" s="37"/>
      <c r="K493" s="37"/>
      <c r="L493" s="59"/>
      <c r="M493" s="37"/>
      <c r="N493" s="37"/>
      <c r="P493" s="21"/>
    </row>
    <row r="494" ht="12.75" customHeight="1">
      <c r="A494" s="21"/>
      <c r="B494" s="21"/>
      <c r="C494" s="21"/>
      <c r="D494" s="60"/>
      <c r="E494" s="58"/>
      <c r="F494" s="58"/>
      <c r="G494" s="58"/>
      <c r="H494" s="58"/>
      <c r="I494" s="59"/>
      <c r="J494" s="37"/>
      <c r="K494" s="37"/>
      <c r="L494" s="59"/>
      <c r="M494" s="37"/>
      <c r="N494" s="37"/>
      <c r="P494" s="21"/>
    </row>
    <row r="495" ht="12.75" customHeight="1">
      <c r="A495" s="21"/>
      <c r="B495" s="21"/>
      <c r="C495" s="21"/>
      <c r="D495" s="60"/>
      <c r="E495" s="58"/>
      <c r="F495" s="58"/>
      <c r="G495" s="58"/>
      <c r="H495" s="58"/>
      <c r="I495" s="59"/>
      <c r="J495" s="37"/>
      <c r="K495" s="37"/>
      <c r="L495" s="59"/>
      <c r="M495" s="37"/>
      <c r="N495" s="37"/>
      <c r="P495" s="21"/>
    </row>
    <row r="496" ht="12.75" customHeight="1">
      <c r="A496" s="21"/>
      <c r="B496" s="21"/>
      <c r="C496" s="21"/>
      <c r="D496" s="60"/>
      <c r="E496" s="58"/>
      <c r="F496" s="58"/>
      <c r="G496" s="58"/>
      <c r="H496" s="58"/>
      <c r="I496" s="59"/>
      <c r="J496" s="37"/>
      <c r="K496" s="37"/>
      <c r="L496" s="59"/>
      <c r="M496" s="37"/>
      <c r="N496" s="37"/>
      <c r="P496" s="21"/>
    </row>
    <row r="497" ht="12.75" customHeight="1">
      <c r="A497" s="21"/>
      <c r="B497" s="21"/>
      <c r="C497" s="21"/>
      <c r="D497" s="60"/>
      <c r="E497" s="58"/>
      <c r="F497" s="58"/>
      <c r="G497" s="58"/>
      <c r="H497" s="58"/>
      <c r="I497" s="59"/>
      <c r="J497" s="37"/>
      <c r="K497" s="37"/>
      <c r="L497" s="59"/>
      <c r="M497" s="37"/>
      <c r="N497" s="37"/>
      <c r="P497" s="21"/>
    </row>
    <row r="498" ht="12.75" customHeight="1">
      <c r="A498" s="21"/>
      <c r="B498" s="21"/>
      <c r="C498" s="21"/>
      <c r="D498" s="60"/>
      <c r="E498" s="58"/>
      <c r="F498" s="58"/>
      <c r="G498" s="58"/>
      <c r="H498" s="58"/>
      <c r="I498" s="59"/>
      <c r="J498" s="37"/>
      <c r="K498" s="37"/>
      <c r="L498" s="59"/>
      <c r="M498" s="37"/>
      <c r="N498" s="37"/>
      <c r="P498" s="21"/>
    </row>
    <row r="499" ht="12.75" customHeight="1">
      <c r="A499" s="21"/>
      <c r="B499" s="21"/>
      <c r="C499" s="21"/>
      <c r="D499" s="60"/>
      <c r="E499" s="58"/>
      <c r="F499" s="58"/>
      <c r="G499" s="58"/>
      <c r="H499" s="58"/>
      <c r="I499" s="59"/>
      <c r="J499" s="37"/>
      <c r="K499" s="37"/>
      <c r="L499" s="59"/>
      <c r="M499" s="37"/>
      <c r="N499" s="37"/>
      <c r="P499" s="21"/>
    </row>
    <row r="500" ht="12.75" customHeight="1">
      <c r="A500" s="21"/>
      <c r="B500" s="21"/>
      <c r="C500" s="21"/>
      <c r="D500" s="60"/>
      <c r="E500" s="58"/>
      <c r="F500" s="58"/>
      <c r="G500" s="58"/>
      <c r="H500" s="58"/>
      <c r="I500" s="59"/>
      <c r="J500" s="37"/>
      <c r="K500" s="37"/>
      <c r="L500" s="59"/>
      <c r="M500" s="37"/>
      <c r="N500" s="37"/>
      <c r="P500" s="21"/>
    </row>
    <row r="501" ht="12.75" customHeight="1">
      <c r="A501" s="21"/>
      <c r="B501" s="21"/>
      <c r="C501" s="21"/>
      <c r="D501" s="60"/>
      <c r="E501" s="58"/>
      <c r="F501" s="58"/>
      <c r="G501" s="58"/>
      <c r="H501" s="58"/>
      <c r="I501" s="59"/>
      <c r="J501" s="37"/>
      <c r="K501" s="37"/>
      <c r="L501" s="59"/>
      <c r="M501" s="37"/>
      <c r="N501" s="37"/>
      <c r="P501" s="21"/>
    </row>
    <row r="502" ht="12.75" customHeight="1">
      <c r="A502" s="21"/>
      <c r="B502" s="21"/>
      <c r="C502" s="21"/>
      <c r="D502" s="60"/>
      <c r="E502" s="58"/>
      <c r="F502" s="58"/>
      <c r="G502" s="58"/>
      <c r="H502" s="58"/>
      <c r="I502" s="59"/>
      <c r="J502" s="37"/>
      <c r="K502" s="37"/>
      <c r="L502" s="59"/>
      <c r="M502" s="37"/>
      <c r="N502" s="37"/>
      <c r="P502" s="21"/>
    </row>
    <row r="503" ht="12.75" customHeight="1">
      <c r="A503" s="21"/>
      <c r="B503" s="21"/>
      <c r="C503" s="21"/>
      <c r="D503" s="60"/>
      <c r="E503" s="58"/>
      <c r="F503" s="58"/>
      <c r="G503" s="58"/>
      <c r="H503" s="58"/>
      <c r="I503" s="59"/>
      <c r="J503" s="37"/>
      <c r="K503" s="37"/>
      <c r="L503" s="59"/>
      <c r="M503" s="37"/>
      <c r="N503" s="37"/>
      <c r="P503" s="21"/>
    </row>
    <row r="504" ht="12.75" customHeight="1">
      <c r="A504" s="21"/>
      <c r="B504" s="21"/>
      <c r="C504" s="21"/>
      <c r="D504" s="60"/>
      <c r="E504" s="58"/>
      <c r="F504" s="58"/>
      <c r="G504" s="58"/>
      <c r="H504" s="58"/>
      <c r="I504" s="59"/>
      <c r="J504" s="37"/>
      <c r="K504" s="37"/>
      <c r="L504" s="59"/>
      <c r="M504" s="37"/>
      <c r="N504" s="37"/>
      <c r="P504" s="21"/>
    </row>
    <row r="505" ht="12.75" customHeight="1">
      <c r="A505" s="21"/>
      <c r="B505" s="21"/>
      <c r="C505" s="21"/>
      <c r="D505" s="60"/>
      <c r="E505" s="58"/>
      <c r="F505" s="58"/>
      <c r="G505" s="58"/>
      <c r="H505" s="58"/>
      <c r="I505" s="59"/>
      <c r="J505" s="37"/>
      <c r="K505" s="37"/>
      <c r="L505" s="59"/>
      <c r="M505" s="37"/>
      <c r="N505" s="37"/>
      <c r="P505" s="21"/>
    </row>
    <row r="506" ht="12.75" customHeight="1">
      <c r="A506" s="21"/>
      <c r="B506" s="21"/>
      <c r="C506" s="21"/>
      <c r="D506" s="60"/>
      <c r="E506" s="58"/>
      <c r="F506" s="58"/>
      <c r="G506" s="58"/>
      <c r="H506" s="58"/>
      <c r="I506" s="59"/>
      <c r="J506" s="37"/>
      <c r="K506" s="37"/>
      <c r="L506" s="59"/>
      <c r="M506" s="37"/>
      <c r="N506" s="37"/>
      <c r="P506" s="21"/>
    </row>
    <row r="507" ht="12.75" customHeight="1">
      <c r="A507" s="21"/>
      <c r="B507" s="21"/>
      <c r="C507" s="21"/>
      <c r="D507" s="60"/>
      <c r="E507" s="58"/>
      <c r="F507" s="58"/>
      <c r="G507" s="58"/>
      <c r="H507" s="58"/>
      <c r="I507" s="59"/>
      <c r="J507" s="37"/>
      <c r="K507" s="37"/>
      <c r="L507" s="59"/>
      <c r="M507" s="37"/>
      <c r="N507" s="37"/>
      <c r="P507" s="21"/>
    </row>
    <row r="508" ht="12.75" customHeight="1">
      <c r="A508" s="21"/>
      <c r="B508" s="21"/>
      <c r="C508" s="21"/>
      <c r="D508" s="60"/>
      <c r="E508" s="58"/>
      <c r="F508" s="58"/>
      <c r="G508" s="58"/>
      <c r="H508" s="58"/>
      <c r="I508" s="59"/>
      <c r="J508" s="37"/>
      <c r="K508" s="37"/>
      <c r="L508" s="59"/>
      <c r="M508" s="37"/>
      <c r="N508" s="37"/>
      <c r="P508" s="21"/>
    </row>
    <row r="509" ht="12.75" customHeight="1">
      <c r="A509" s="21"/>
      <c r="B509" s="21"/>
      <c r="C509" s="21"/>
      <c r="D509" s="60"/>
      <c r="E509" s="58"/>
      <c r="F509" s="58"/>
      <c r="G509" s="58"/>
      <c r="H509" s="58"/>
      <c r="I509" s="59"/>
      <c r="J509" s="37"/>
      <c r="K509" s="37"/>
      <c r="L509" s="59"/>
      <c r="M509" s="37"/>
      <c r="N509" s="37"/>
      <c r="P509" s="21"/>
    </row>
    <row r="510" ht="12.75" customHeight="1">
      <c r="A510" s="21"/>
      <c r="B510" s="21"/>
      <c r="C510" s="21"/>
      <c r="D510" s="60"/>
      <c r="E510" s="58"/>
      <c r="F510" s="58"/>
      <c r="G510" s="58"/>
      <c r="H510" s="58"/>
      <c r="I510" s="59"/>
      <c r="J510" s="37"/>
      <c r="K510" s="37"/>
      <c r="L510" s="59"/>
      <c r="M510" s="37"/>
      <c r="N510" s="37"/>
      <c r="P510" s="21"/>
    </row>
    <row r="511" ht="12.75" customHeight="1">
      <c r="A511" s="21"/>
      <c r="B511" s="21"/>
      <c r="C511" s="21"/>
      <c r="D511" s="60"/>
      <c r="E511" s="58"/>
      <c r="F511" s="58"/>
      <c r="G511" s="58"/>
      <c r="H511" s="58"/>
      <c r="I511" s="59"/>
      <c r="J511" s="37"/>
      <c r="K511" s="37"/>
      <c r="L511" s="59"/>
      <c r="M511" s="37"/>
      <c r="N511" s="37"/>
      <c r="P511" s="21"/>
    </row>
    <row r="512" ht="12.75" customHeight="1">
      <c r="A512" s="21"/>
      <c r="B512" s="21"/>
      <c r="C512" s="21"/>
      <c r="D512" s="60"/>
      <c r="E512" s="58"/>
      <c r="F512" s="58"/>
      <c r="G512" s="58"/>
      <c r="H512" s="58"/>
      <c r="I512" s="59"/>
      <c r="J512" s="37"/>
      <c r="K512" s="37"/>
      <c r="L512" s="59"/>
      <c r="M512" s="37"/>
      <c r="N512" s="37"/>
      <c r="P512" s="21"/>
    </row>
    <row r="513" ht="12.75" customHeight="1">
      <c r="A513" s="21"/>
      <c r="B513" s="21"/>
      <c r="C513" s="21"/>
      <c r="D513" s="60"/>
      <c r="E513" s="58"/>
      <c r="F513" s="58"/>
      <c r="G513" s="58"/>
      <c r="H513" s="58"/>
      <c r="I513" s="59"/>
      <c r="J513" s="37"/>
      <c r="K513" s="37"/>
      <c r="L513" s="59"/>
      <c r="M513" s="37"/>
      <c r="N513" s="37"/>
      <c r="P513" s="21"/>
    </row>
    <row r="514" ht="12.75" customHeight="1">
      <c r="A514" s="21"/>
      <c r="B514" s="21"/>
      <c r="C514" s="21"/>
      <c r="D514" s="60"/>
      <c r="E514" s="58"/>
      <c r="F514" s="58"/>
      <c r="G514" s="58"/>
      <c r="H514" s="58"/>
      <c r="I514" s="59"/>
      <c r="J514" s="37"/>
      <c r="K514" s="37"/>
      <c r="L514" s="59"/>
      <c r="M514" s="37"/>
      <c r="N514" s="37"/>
      <c r="P514" s="21"/>
    </row>
    <row r="515" ht="12.75" customHeight="1">
      <c r="A515" s="21"/>
      <c r="B515" s="21"/>
      <c r="C515" s="21"/>
      <c r="D515" s="60"/>
      <c r="E515" s="58"/>
      <c r="F515" s="58"/>
      <c r="G515" s="58"/>
      <c r="H515" s="58"/>
      <c r="I515" s="59"/>
      <c r="J515" s="37"/>
      <c r="K515" s="37"/>
      <c r="L515" s="59"/>
      <c r="M515" s="37"/>
      <c r="N515" s="37"/>
      <c r="P515" s="21"/>
    </row>
    <row r="516" ht="12.75" customHeight="1">
      <c r="A516" s="21"/>
      <c r="B516" s="21"/>
      <c r="C516" s="21"/>
      <c r="D516" s="60"/>
      <c r="E516" s="58"/>
      <c r="F516" s="58"/>
      <c r="G516" s="58"/>
      <c r="H516" s="58"/>
      <c r="I516" s="59"/>
      <c r="J516" s="37"/>
      <c r="K516" s="37"/>
      <c r="L516" s="59"/>
      <c r="M516" s="37"/>
      <c r="N516" s="37"/>
      <c r="P516" s="21"/>
    </row>
    <row r="517" ht="12.75" customHeight="1">
      <c r="A517" s="21"/>
      <c r="B517" s="21"/>
      <c r="C517" s="21"/>
      <c r="D517" s="60"/>
      <c r="E517" s="58"/>
      <c r="F517" s="58"/>
      <c r="G517" s="58"/>
      <c r="H517" s="58"/>
      <c r="I517" s="59"/>
      <c r="J517" s="37"/>
      <c r="K517" s="37"/>
      <c r="L517" s="59"/>
      <c r="M517" s="37"/>
      <c r="N517" s="37"/>
      <c r="P517" s="21"/>
    </row>
    <row r="518" ht="12.75" customHeight="1">
      <c r="A518" s="21"/>
      <c r="B518" s="21"/>
      <c r="C518" s="21"/>
      <c r="D518" s="60"/>
      <c r="E518" s="58"/>
      <c r="F518" s="58"/>
      <c r="G518" s="58"/>
      <c r="H518" s="58"/>
      <c r="I518" s="59"/>
      <c r="J518" s="37"/>
      <c r="K518" s="37"/>
      <c r="L518" s="59"/>
      <c r="M518" s="37"/>
      <c r="N518" s="37"/>
      <c r="P518" s="21"/>
    </row>
    <row r="519" ht="12.75" customHeight="1">
      <c r="A519" s="21"/>
      <c r="B519" s="21"/>
      <c r="C519" s="21"/>
      <c r="D519" s="60"/>
      <c r="E519" s="58"/>
      <c r="F519" s="58"/>
      <c r="G519" s="58"/>
      <c r="H519" s="58"/>
      <c r="I519" s="59"/>
      <c r="J519" s="37"/>
      <c r="K519" s="37"/>
      <c r="L519" s="59"/>
      <c r="M519" s="37"/>
      <c r="N519" s="37"/>
      <c r="P519" s="21"/>
    </row>
    <row r="520" ht="12.75" customHeight="1">
      <c r="A520" s="21"/>
      <c r="B520" s="21"/>
      <c r="C520" s="21"/>
      <c r="D520" s="60"/>
      <c r="E520" s="58"/>
      <c r="F520" s="58"/>
      <c r="G520" s="58"/>
      <c r="H520" s="58"/>
      <c r="I520" s="59"/>
      <c r="J520" s="37"/>
      <c r="K520" s="37"/>
      <c r="L520" s="59"/>
      <c r="M520" s="37"/>
      <c r="N520" s="37"/>
      <c r="P520" s="21"/>
    </row>
    <row r="521" ht="12.75" customHeight="1">
      <c r="A521" s="21"/>
      <c r="B521" s="21"/>
      <c r="C521" s="21"/>
      <c r="D521" s="60"/>
      <c r="E521" s="58"/>
      <c r="F521" s="58"/>
      <c r="G521" s="58"/>
      <c r="H521" s="58"/>
      <c r="I521" s="59"/>
      <c r="J521" s="37"/>
      <c r="K521" s="37"/>
      <c r="L521" s="59"/>
      <c r="M521" s="37"/>
      <c r="N521" s="37"/>
      <c r="P521" s="21"/>
    </row>
    <row r="522" ht="12.75" customHeight="1">
      <c r="A522" s="21"/>
      <c r="B522" s="21"/>
      <c r="C522" s="21"/>
      <c r="D522" s="60"/>
      <c r="E522" s="58"/>
      <c r="F522" s="58"/>
      <c r="G522" s="58"/>
      <c r="H522" s="58"/>
      <c r="I522" s="59"/>
      <c r="J522" s="37"/>
      <c r="K522" s="37"/>
      <c r="L522" s="59"/>
      <c r="M522" s="37"/>
      <c r="N522" s="37"/>
      <c r="P522" s="21"/>
    </row>
    <row r="523" ht="12.75" customHeight="1">
      <c r="A523" s="21"/>
      <c r="B523" s="21"/>
      <c r="C523" s="21"/>
      <c r="D523" s="60"/>
      <c r="E523" s="58"/>
      <c r="F523" s="58"/>
      <c r="G523" s="58"/>
      <c r="H523" s="58"/>
      <c r="I523" s="59"/>
      <c r="J523" s="37"/>
      <c r="K523" s="37"/>
      <c r="L523" s="59"/>
      <c r="M523" s="37"/>
      <c r="N523" s="37"/>
      <c r="P523" s="21"/>
    </row>
    <row r="524" ht="12.75" customHeight="1">
      <c r="A524" s="21"/>
      <c r="B524" s="21"/>
      <c r="C524" s="21"/>
      <c r="D524" s="60"/>
      <c r="E524" s="58"/>
      <c r="F524" s="58"/>
      <c r="G524" s="58"/>
      <c r="H524" s="58"/>
      <c r="I524" s="59"/>
      <c r="J524" s="37"/>
      <c r="K524" s="37"/>
      <c r="L524" s="59"/>
      <c r="M524" s="37"/>
      <c r="N524" s="37"/>
      <c r="P524" s="21"/>
    </row>
    <row r="525" ht="12.75" customHeight="1">
      <c r="A525" s="21"/>
      <c r="B525" s="21"/>
      <c r="C525" s="21"/>
      <c r="D525" s="60"/>
      <c r="E525" s="58"/>
      <c r="F525" s="58"/>
      <c r="G525" s="58"/>
      <c r="H525" s="58"/>
      <c r="I525" s="59"/>
      <c r="J525" s="37"/>
      <c r="K525" s="37"/>
      <c r="L525" s="59"/>
      <c r="M525" s="37"/>
      <c r="N525" s="37"/>
      <c r="P525" s="21"/>
    </row>
    <row r="526" ht="12.75" customHeight="1">
      <c r="A526" s="21"/>
      <c r="B526" s="21"/>
      <c r="C526" s="21"/>
      <c r="D526" s="60"/>
      <c r="E526" s="58"/>
      <c r="F526" s="58"/>
      <c r="G526" s="58"/>
      <c r="H526" s="58"/>
      <c r="I526" s="59"/>
      <c r="J526" s="37"/>
      <c r="K526" s="37"/>
      <c r="L526" s="59"/>
      <c r="M526" s="37"/>
      <c r="N526" s="37"/>
      <c r="P526" s="21"/>
    </row>
    <row r="527" ht="12.75" customHeight="1">
      <c r="A527" s="21"/>
      <c r="B527" s="21"/>
      <c r="C527" s="21"/>
      <c r="D527" s="60"/>
      <c r="E527" s="58"/>
      <c r="F527" s="58"/>
      <c r="G527" s="58"/>
      <c r="H527" s="58"/>
      <c r="I527" s="59"/>
      <c r="J527" s="37"/>
      <c r="K527" s="37"/>
      <c r="L527" s="59"/>
      <c r="M527" s="37"/>
      <c r="N527" s="37"/>
      <c r="P527" s="21"/>
    </row>
    <row r="528" ht="12.75" customHeight="1">
      <c r="A528" s="21"/>
      <c r="B528" s="21"/>
      <c r="C528" s="21"/>
      <c r="D528" s="60"/>
      <c r="E528" s="58"/>
      <c r="F528" s="58"/>
      <c r="G528" s="58"/>
      <c r="H528" s="58"/>
      <c r="I528" s="59"/>
      <c r="J528" s="37"/>
      <c r="K528" s="37"/>
      <c r="L528" s="59"/>
      <c r="M528" s="37"/>
      <c r="N528" s="37"/>
      <c r="P528" s="21"/>
    </row>
    <row r="529" ht="12.75" customHeight="1">
      <c r="A529" s="21"/>
      <c r="B529" s="21"/>
      <c r="C529" s="21"/>
      <c r="D529" s="60"/>
      <c r="E529" s="58"/>
      <c r="F529" s="58"/>
      <c r="G529" s="58"/>
      <c r="H529" s="58"/>
      <c r="I529" s="59"/>
      <c r="J529" s="37"/>
      <c r="K529" s="37"/>
      <c r="L529" s="59"/>
      <c r="M529" s="37"/>
      <c r="N529" s="37"/>
      <c r="P529" s="21"/>
    </row>
    <row r="530" ht="12.75" customHeight="1">
      <c r="A530" s="21"/>
      <c r="B530" s="21"/>
      <c r="C530" s="21"/>
      <c r="D530" s="60"/>
      <c r="E530" s="58"/>
      <c r="F530" s="58"/>
      <c r="G530" s="58"/>
      <c r="H530" s="58"/>
      <c r="I530" s="59"/>
      <c r="J530" s="37"/>
      <c r="K530" s="37"/>
      <c r="L530" s="59"/>
      <c r="M530" s="37"/>
      <c r="N530" s="37"/>
      <c r="P530" s="21"/>
    </row>
    <row r="531" ht="12.75" customHeight="1">
      <c r="A531" s="21"/>
      <c r="B531" s="21"/>
      <c r="C531" s="21"/>
      <c r="D531" s="60"/>
      <c r="E531" s="58"/>
      <c r="F531" s="58"/>
      <c r="G531" s="58"/>
      <c r="H531" s="58"/>
      <c r="I531" s="59"/>
      <c r="J531" s="37"/>
      <c r="K531" s="37"/>
      <c r="L531" s="59"/>
      <c r="M531" s="37"/>
      <c r="N531" s="37"/>
      <c r="P531" s="21"/>
    </row>
    <row r="532" ht="12.75" customHeight="1">
      <c r="A532" s="21"/>
      <c r="B532" s="21"/>
      <c r="C532" s="21"/>
      <c r="D532" s="60"/>
      <c r="E532" s="58"/>
      <c r="F532" s="58"/>
      <c r="G532" s="58"/>
      <c r="H532" s="58"/>
      <c r="I532" s="59"/>
      <c r="J532" s="37"/>
      <c r="K532" s="37"/>
      <c r="L532" s="59"/>
      <c r="M532" s="37"/>
      <c r="N532" s="37"/>
      <c r="P532" s="21"/>
    </row>
    <row r="533" ht="12.75" customHeight="1">
      <c r="A533" s="21"/>
      <c r="B533" s="21"/>
      <c r="C533" s="21"/>
      <c r="D533" s="60"/>
      <c r="E533" s="58"/>
      <c r="F533" s="58"/>
      <c r="G533" s="58"/>
      <c r="H533" s="58"/>
      <c r="I533" s="59"/>
      <c r="J533" s="37"/>
      <c r="K533" s="37"/>
      <c r="L533" s="59"/>
      <c r="M533" s="37"/>
      <c r="N533" s="37"/>
      <c r="P533" s="21"/>
    </row>
    <row r="534" ht="12.75" customHeight="1">
      <c r="A534" s="21"/>
      <c r="B534" s="21"/>
      <c r="C534" s="21"/>
      <c r="D534" s="60"/>
      <c r="E534" s="58"/>
      <c r="F534" s="58"/>
      <c r="G534" s="58"/>
      <c r="H534" s="58"/>
      <c r="I534" s="59"/>
      <c r="J534" s="37"/>
      <c r="K534" s="37"/>
      <c r="L534" s="59"/>
      <c r="M534" s="37"/>
      <c r="N534" s="37"/>
      <c r="P534" s="21"/>
    </row>
    <row r="535" ht="12.75" customHeight="1">
      <c r="A535" s="21"/>
      <c r="B535" s="21"/>
      <c r="C535" s="21"/>
      <c r="D535" s="60"/>
      <c r="E535" s="58"/>
      <c r="F535" s="58"/>
      <c r="G535" s="58"/>
      <c r="H535" s="58"/>
      <c r="I535" s="59"/>
      <c r="J535" s="37"/>
      <c r="K535" s="37"/>
      <c r="L535" s="59"/>
      <c r="M535" s="37"/>
      <c r="N535" s="37"/>
      <c r="P535" s="21"/>
    </row>
    <row r="536" ht="12.75" customHeight="1">
      <c r="A536" s="21"/>
      <c r="B536" s="21"/>
      <c r="C536" s="21"/>
      <c r="D536" s="60"/>
      <c r="E536" s="58"/>
      <c r="F536" s="58"/>
      <c r="G536" s="58"/>
      <c r="H536" s="58"/>
      <c r="I536" s="59"/>
      <c r="J536" s="37"/>
      <c r="K536" s="37"/>
      <c r="L536" s="59"/>
      <c r="M536" s="37"/>
      <c r="N536" s="37"/>
      <c r="P536" s="21"/>
    </row>
    <row r="537" ht="12.75" customHeight="1">
      <c r="A537" s="21"/>
      <c r="B537" s="21"/>
      <c r="C537" s="21"/>
      <c r="D537" s="60"/>
      <c r="E537" s="58"/>
      <c r="F537" s="58"/>
      <c r="G537" s="58"/>
      <c r="H537" s="58"/>
      <c r="I537" s="59"/>
      <c r="J537" s="37"/>
      <c r="K537" s="37"/>
      <c r="L537" s="59"/>
      <c r="M537" s="37"/>
      <c r="N537" s="37"/>
      <c r="P537" s="21"/>
    </row>
    <row r="538" ht="12.75" customHeight="1">
      <c r="A538" s="21"/>
      <c r="B538" s="21"/>
      <c r="C538" s="21"/>
      <c r="D538" s="60"/>
      <c r="E538" s="58"/>
      <c r="F538" s="58"/>
      <c r="G538" s="58"/>
      <c r="H538" s="58"/>
      <c r="I538" s="59"/>
      <c r="J538" s="37"/>
      <c r="K538" s="37"/>
      <c r="L538" s="59"/>
      <c r="M538" s="37"/>
      <c r="N538" s="37"/>
      <c r="P538" s="21"/>
    </row>
    <row r="539" ht="12.75" customHeight="1">
      <c r="A539" s="21"/>
      <c r="B539" s="21"/>
      <c r="C539" s="21"/>
      <c r="D539" s="60"/>
      <c r="E539" s="58"/>
      <c r="F539" s="58"/>
      <c r="G539" s="58"/>
      <c r="H539" s="58"/>
      <c r="I539" s="59"/>
      <c r="J539" s="37"/>
      <c r="K539" s="37"/>
      <c r="L539" s="59"/>
      <c r="M539" s="37"/>
      <c r="N539" s="37"/>
      <c r="P539" s="21"/>
    </row>
    <row r="540" ht="12.75" customHeight="1">
      <c r="A540" s="21"/>
      <c r="B540" s="21"/>
      <c r="C540" s="21"/>
      <c r="D540" s="60"/>
      <c r="E540" s="58"/>
      <c r="F540" s="58"/>
      <c r="G540" s="58"/>
      <c r="H540" s="58"/>
      <c r="I540" s="59"/>
      <c r="J540" s="37"/>
      <c r="K540" s="37"/>
      <c r="L540" s="59"/>
      <c r="M540" s="37"/>
      <c r="N540" s="37"/>
      <c r="P540" s="21"/>
    </row>
    <row r="541" ht="12.75" customHeight="1">
      <c r="A541" s="21"/>
      <c r="B541" s="21"/>
      <c r="C541" s="21"/>
      <c r="D541" s="60"/>
      <c r="E541" s="58"/>
      <c r="F541" s="58"/>
      <c r="G541" s="58"/>
      <c r="H541" s="58"/>
      <c r="I541" s="59"/>
      <c r="J541" s="37"/>
      <c r="K541" s="37"/>
      <c r="L541" s="59"/>
      <c r="M541" s="37"/>
      <c r="N541" s="37"/>
      <c r="P541" s="21"/>
    </row>
    <row r="542" ht="12.75" customHeight="1">
      <c r="A542" s="21"/>
      <c r="B542" s="21"/>
      <c r="C542" s="21"/>
      <c r="D542" s="60"/>
      <c r="E542" s="58"/>
      <c r="F542" s="58"/>
      <c r="G542" s="58"/>
      <c r="H542" s="58"/>
      <c r="I542" s="59"/>
      <c r="J542" s="37"/>
      <c r="K542" s="37"/>
      <c r="L542" s="59"/>
      <c r="M542" s="37"/>
      <c r="N542" s="37"/>
      <c r="P542" s="21"/>
    </row>
    <row r="543" ht="12.75" customHeight="1">
      <c r="A543" s="21"/>
      <c r="B543" s="21"/>
      <c r="C543" s="21"/>
      <c r="D543" s="60"/>
      <c r="E543" s="58"/>
      <c r="F543" s="58"/>
      <c r="G543" s="58"/>
      <c r="H543" s="58"/>
      <c r="I543" s="59"/>
      <c r="J543" s="37"/>
      <c r="K543" s="37"/>
      <c r="L543" s="59"/>
      <c r="M543" s="37"/>
      <c r="N543" s="37"/>
      <c r="P543" s="21"/>
    </row>
    <row r="544" ht="12.75" customHeight="1">
      <c r="A544" s="21"/>
      <c r="B544" s="21"/>
      <c r="C544" s="21"/>
      <c r="D544" s="60"/>
      <c r="E544" s="58"/>
      <c r="F544" s="58"/>
      <c r="G544" s="58"/>
      <c r="H544" s="58"/>
      <c r="I544" s="59"/>
      <c r="J544" s="37"/>
      <c r="K544" s="37"/>
      <c r="L544" s="59"/>
      <c r="M544" s="37"/>
      <c r="N544" s="37"/>
      <c r="P544" s="21"/>
    </row>
    <row r="545" ht="12.75" customHeight="1">
      <c r="A545" s="21"/>
      <c r="B545" s="21"/>
      <c r="C545" s="21"/>
      <c r="D545" s="60"/>
      <c r="E545" s="58"/>
      <c r="F545" s="58"/>
      <c r="G545" s="58"/>
      <c r="H545" s="58"/>
      <c r="I545" s="59"/>
      <c r="J545" s="37"/>
      <c r="K545" s="37"/>
      <c r="L545" s="59"/>
      <c r="M545" s="37"/>
      <c r="N545" s="37"/>
      <c r="P545" s="21"/>
    </row>
    <row r="546" ht="12.75" customHeight="1">
      <c r="A546" s="21"/>
      <c r="B546" s="21"/>
      <c r="C546" s="21"/>
      <c r="D546" s="60"/>
      <c r="E546" s="58"/>
      <c r="F546" s="58"/>
      <c r="G546" s="58"/>
      <c r="H546" s="58"/>
      <c r="I546" s="59"/>
      <c r="J546" s="37"/>
      <c r="K546" s="37"/>
      <c r="L546" s="59"/>
      <c r="M546" s="37"/>
      <c r="N546" s="37"/>
      <c r="P546" s="21"/>
    </row>
    <row r="547" ht="12.75" customHeight="1">
      <c r="A547" s="21"/>
      <c r="B547" s="21"/>
      <c r="C547" s="21"/>
      <c r="D547" s="60"/>
      <c r="E547" s="58"/>
      <c r="F547" s="58"/>
      <c r="G547" s="58"/>
      <c r="H547" s="58"/>
      <c r="I547" s="59"/>
      <c r="J547" s="37"/>
      <c r="K547" s="37"/>
      <c r="L547" s="59"/>
      <c r="M547" s="37"/>
      <c r="N547" s="37"/>
      <c r="P547" s="21"/>
    </row>
    <row r="548" ht="12.75" customHeight="1">
      <c r="A548" s="21"/>
      <c r="B548" s="21"/>
      <c r="C548" s="21"/>
      <c r="D548" s="60"/>
      <c r="E548" s="58"/>
      <c r="F548" s="58"/>
      <c r="G548" s="58"/>
      <c r="H548" s="58"/>
      <c r="I548" s="59"/>
      <c r="J548" s="37"/>
      <c r="K548" s="37"/>
      <c r="L548" s="59"/>
      <c r="M548" s="37"/>
      <c r="N548" s="37"/>
      <c r="P548" s="21"/>
    </row>
    <row r="549" ht="12.75" customHeight="1">
      <c r="A549" s="21"/>
      <c r="B549" s="21"/>
      <c r="C549" s="21"/>
      <c r="D549" s="60"/>
      <c r="E549" s="58"/>
      <c r="F549" s="58"/>
      <c r="G549" s="58"/>
      <c r="H549" s="58"/>
      <c r="I549" s="59"/>
      <c r="J549" s="37"/>
      <c r="K549" s="37"/>
      <c r="L549" s="59"/>
      <c r="M549" s="37"/>
      <c r="N549" s="37"/>
      <c r="P549" s="21"/>
    </row>
    <row r="550" ht="12.75" customHeight="1">
      <c r="A550" s="21"/>
      <c r="B550" s="21"/>
      <c r="C550" s="21"/>
      <c r="D550" s="60"/>
      <c r="E550" s="58"/>
      <c r="F550" s="58"/>
      <c r="G550" s="58"/>
      <c r="H550" s="58"/>
      <c r="I550" s="59"/>
      <c r="J550" s="37"/>
      <c r="K550" s="37"/>
      <c r="L550" s="59"/>
      <c r="M550" s="37"/>
      <c r="N550" s="37"/>
      <c r="P550" s="21"/>
    </row>
    <row r="551" ht="12.75" customHeight="1">
      <c r="A551" s="21"/>
      <c r="B551" s="21"/>
      <c r="C551" s="21"/>
      <c r="D551" s="60"/>
      <c r="E551" s="58"/>
      <c r="F551" s="58"/>
      <c r="G551" s="58"/>
      <c r="H551" s="58"/>
      <c r="I551" s="59"/>
      <c r="J551" s="37"/>
      <c r="K551" s="37"/>
      <c r="L551" s="59"/>
      <c r="M551" s="37"/>
      <c r="N551" s="37"/>
      <c r="P551" s="21"/>
    </row>
    <row r="552" ht="12.75" customHeight="1">
      <c r="A552" s="21"/>
      <c r="B552" s="21"/>
      <c r="C552" s="21"/>
      <c r="D552" s="60"/>
      <c r="E552" s="58"/>
      <c r="F552" s="58"/>
      <c r="G552" s="58"/>
      <c r="H552" s="58"/>
      <c r="I552" s="59"/>
      <c r="J552" s="37"/>
      <c r="K552" s="37"/>
      <c r="L552" s="59"/>
      <c r="M552" s="37"/>
      <c r="N552" s="37"/>
      <c r="P552" s="21"/>
    </row>
    <row r="553" ht="12.75" customHeight="1">
      <c r="A553" s="21"/>
      <c r="B553" s="21"/>
      <c r="C553" s="21"/>
      <c r="D553" s="60"/>
      <c r="E553" s="58"/>
      <c r="F553" s="58"/>
      <c r="G553" s="58"/>
      <c r="H553" s="58"/>
      <c r="I553" s="59"/>
      <c r="J553" s="37"/>
      <c r="K553" s="37"/>
      <c r="L553" s="59"/>
      <c r="M553" s="37"/>
      <c r="N553" s="37"/>
      <c r="P553" s="21"/>
    </row>
    <row r="554" ht="12.75" customHeight="1">
      <c r="A554" s="21"/>
      <c r="B554" s="21"/>
      <c r="C554" s="21"/>
      <c r="D554" s="60"/>
      <c r="E554" s="58"/>
      <c r="F554" s="58"/>
      <c r="G554" s="58"/>
      <c r="H554" s="58"/>
      <c r="I554" s="59"/>
      <c r="J554" s="37"/>
      <c r="K554" s="37"/>
      <c r="L554" s="59"/>
      <c r="M554" s="37"/>
      <c r="N554" s="37"/>
      <c r="P554" s="21"/>
    </row>
    <row r="555" ht="12.75" customHeight="1">
      <c r="A555" s="21"/>
      <c r="B555" s="21"/>
      <c r="C555" s="21"/>
      <c r="D555" s="60"/>
      <c r="E555" s="58"/>
      <c r="F555" s="58"/>
      <c r="G555" s="58"/>
      <c r="H555" s="58"/>
      <c r="I555" s="59"/>
      <c r="J555" s="37"/>
      <c r="K555" s="37"/>
      <c r="L555" s="59"/>
      <c r="M555" s="37"/>
      <c r="N555" s="37"/>
      <c r="P555" s="21"/>
    </row>
    <row r="556" ht="12.75" customHeight="1">
      <c r="A556" s="21"/>
      <c r="B556" s="21"/>
      <c r="C556" s="21"/>
      <c r="D556" s="60"/>
      <c r="E556" s="58"/>
      <c r="F556" s="58"/>
      <c r="G556" s="58"/>
      <c r="H556" s="58"/>
      <c r="I556" s="59"/>
      <c r="J556" s="37"/>
      <c r="K556" s="37"/>
      <c r="L556" s="59"/>
      <c r="M556" s="37"/>
      <c r="N556" s="37"/>
      <c r="P556" s="21"/>
    </row>
    <row r="557" ht="12.75" customHeight="1">
      <c r="A557" s="21"/>
      <c r="B557" s="21"/>
      <c r="C557" s="21"/>
      <c r="D557" s="60"/>
      <c r="E557" s="58"/>
      <c r="F557" s="58"/>
      <c r="G557" s="58"/>
      <c r="H557" s="58"/>
      <c r="I557" s="59"/>
      <c r="J557" s="37"/>
      <c r="K557" s="37"/>
      <c r="L557" s="59"/>
      <c r="M557" s="37"/>
      <c r="N557" s="37"/>
      <c r="P557" s="21"/>
    </row>
    <row r="558" ht="12.75" customHeight="1">
      <c r="A558" s="21"/>
      <c r="B558" s="21"/>
      <c r="C558" s="21"/>
      <c r="D558" s="60"/>
      <c r="E558" s="58"/>
      <c r="F558" s="58"/>
      <c r="G558" s="58"/>
      <c r="H558" s="58"/>
      <c r="I558" s="59"/>
      <c r="J558" s="37"/>
      <c r="K558" s="37"/>
      <c r="L558" s="59"/>
      <c r="M558" s="37"/>
      <c r="N558" s="37"/>
      <c r="P558" s="21"/>
    </row>
    <row r="559" ht="12.75" customHeight="1">
      <c r="A559" s="21"/>
      <c r="B559" s="21"/>
      <c r="C559" s="21"/>
      <c r="D559" s="60"/>
      <c r="E559" s="58"/>
      <c r="F559" s="58"/>
      <c r="G559" s="58"/>
      <c r="H559" s="58"/>
      <c r="I559" s="59"/>
      <c r="J559" s="37"/>
      <c r="K559" s="37"/>
      <c r="L559" s="59"/>
      <c r="M559" s="37"/>
      <c r="N559" s="37"/>
      <c r="P559" s="21"/>
    </row>
    <row r="560" ht="12.75" customHeight="1">
      <c r="A560" s="21"/>
      <c r="B560" s="21"/>
      <c r="C560" s="21"/>
      <c r="D560" s="60"/>
      <c r="E560" s="58"/>
      <c r="F560" s="58"/>
      <c r="G560" s="58"/>
      <c r="H560" s="58"/>
      <c r="I560" s="59"/>
      <c r="J560" s="37"/>
      <c r="K560" s="37"/>
      <c r="L560" s="59"/>
      <c r="M560" s="37"/>
      <c r="N560" s="37"/>
      <c r="P560" s="21"/>
    </row>
    <row r="561" ht="12.75" customHeight="1">
      <c r="A561" s="21"/>
      <c r="B561" s="21"/>
      <c r="C561" s="21"/>
      <c r="D561" s="60"/>
      <c r="E561" s="58"/>
      <c r="F561" s="58"/>
      <c r="G561" s="58"/>
      <c r="H561" s="58"/>
      <c r="I561" s="59"/>
      <c r="J561" s="37"/>
      <c r="K561" s="37"/>
      <c r="L561" s="59"/>
      <c r="M561" s="37"/>
      <c r="N561" s="37"/>
      <c r="P561" s="21"/>
    </row>
    <row r="562" ht="12.75" customHeight="1">
      <c r="A562" s="21"/>
      <c r="B562" s="21"/>
      <c r="C562" s="21"/>
      <c r="D562" s="60"/>
      <c r="E562" s="58"/>
      <c r="F562" s="58"/>
      <c r="G562" s="58"/>
      <c r="H562" s="58"/>
      <c r="I562" s="59"/>
      <c r="J562" s="37"/>
      <c r="K562" s="37"/>
      <c r="L562" s="59"/>
      <c r="M562" s="37"/>
      <c r="N562" s="37"/>
      <c r="P562" s="21"/>
    </row>
    <row r="563" ht="12.75" customHeight="1">
      <c r="A563" s="21"/>
      <c r="B563" s="21"/>
      <c r="C563" s="21"/>
      <c r="D563" s="60"/>
      <c r="E563" s="58"/>
      <c r="F563" s="58"/>
      <c r="G563" s="58"/>
      <c r="H563" s="58"/>
      <c r="I563" s="59"/>
      <c r="J563" s="37"/>
      <c r="K563" s="37"/>
      <c r="L563" s="59"/>
      <c r="M563" s="37"/>
      <c r="N563" s="37"/>
      <c r="P563" s="21"/>
    </row>
    <row r="564" ht="12.75" customHeight="1">
      <c r="A564" s="21"/>
      <c r="B564" s="21"/>
      <c r="C564" s="21"/>
      <c r="D564" s="60"/>
      <c r="E564" s="58"/>
      <c r="F564" s="58"/>
      <c r="G564" s="58"/>
      <c r="H564" s="58"/>
      <c r="I564" s="59"/>
      <c r="J564" s="37"/>
      <c r="K564" s="37"/>
      <c r="L564" s="59"/>
      <c r="M564" s="37"/>
      <c r="N564" s="37"/>
      <c r="P564" s="21"/>
    </row>
    <row r="565" ht="12.75" customHeight="1">
      <c r="A565" s="21"/>
      <c r="B565" s="21"/>
      <c r="C565" s="21"/>
      <c r="D565" s="60"/>
      <c r="E565" s="58"/>
      <c r="F565" s="58"/>
      <c r="G565" s="58"/>
      <c r="H565" s="58"/>
      <c r="I565" s="59"/>
      <c r="J565" s="37"/>
      <c r="K565" s="37"/>
      <c r="L565" s="59"/>
      <c r="M565" s="37"/>
      <c r="N565" s="37"/>
      <c r="P565" s="21"/>
    </row>
    <row r="566" ht="12.75" customHeight="1">
      <c r="A566" s="21"/>
      <c r="B566" s="21"/>
      <c r="C566" s="21"/>
      <c r="D566" s="60"/>
      <c r="E566" s="58"/>
      <c r="F566" s="58"/>
      <c r="G566" s="58"/>
      <c r="H566" s="58"/>
      <c r="I566" s="59"/>
      <c r="J566" s="37"/>
      <c r="K566" s="37"/>
      <c r="L566" s="59"/>
      <c r="M566" s="37"/>
      <c r="N566" s="37"/>
      <c r="P566" s="21"/>
    </row>
    <row r="567" ht="12.75" customHeight="1">
      <c r="A567" s="21"/>
      <c r="B567" s="21"/>
      <c r="C567" s="21"/>
      <c r="D567" s="60"/>
      <c r="E567" s="58"/>
      <c r="F567" s="58"/>
      <c r="G567" s="58"/>
      <c r="H567" s="58"/>
      <c r="I567" s="59"/>
      <c r="J567" s="37"/>
      <c r="K567" s="37"/>
      <c r="L567" s="59"/>
      <c r="M567" s="37"/>
      <c r="N567" s="37"/>
      <c r="P567" s="21"/>
    </row>
    <row r="568" ht="12.75" customHeight="1">
      <c r="A568" s="21"/>
      <c r="B568" s="21"/>
      <c r="C568" s="21"/>
      <c r="D568" s="60"/>
      <c r="E568" s="58"/>
      <c r="F568" s="58"/>
      <c r="G568" s="58"/>
      <c r="H568" s="58"/>
      <c r="I568" s="59"/>
      <c r="J568" s="37"/>
      <c r="K568" s="37"/>
      <c r="L568" s="59"/>
      <c r="M568" s="37"/>
      <c r="N568" s="37"/>
      <c r="P568" s="21"/>
    </row>
    <row r="569" ht="12.75" customHeight="1">
      <c r="A569" s="21"/>
      <c r="B569" s="21"/>
      <c r="C569" s="21"/>
      <c r="D569" s="60"/>
      <c r="E569" s="58"/>
      <c r="F569" s="58"/>
      <c r="G569" s="58"/>
      <c r="H569" s="58"/>
      <c r="I569" s="59"/>
      <c r="J569" s="37"/>
      <c r="K569" s="37"/>
      <c r="L569" s="59"/>
      <c r="M569" s="37"/>
      <c r="N569" s="37"/>
      <c r="P569" s="21"/>
    </row>
    <row r="570" ht="12.75" customHeight="1">
      <c r="A570" s="21"/>
      <c r="B570" s="21"/>
      <c r="C570" s="21"/>
      <c r="D570" s="60"/>
      <c r="E570" s="58"/>
      <c r="F570" s="58"/>
      <c r="G570" s="58"/>
      <c r="H570" s="58"/>
      <c r="I570" s="59"/>
      <c r="J570" s="37"/>
      <c r="K570" s="37"/>
      <c r="L570" s="59"/>
      <c r="M570" s="37"/>
      <c r="N570" s="37"/>
      <c r="P570" s="21"/>
    </row>
    <row r="571" ht="12.75" customHeight="1">
      <c r="A571" s="21"/>
      <c r="B571" s="21"/>
      <c r="C571" s="21"/>
      <c r="D571" s="60"/>
      <c r="E571" s="58"/>
      <c r="F571" s="58"/>
      <c r="G571" s="58"/>
      <c r="H571" s="58"/>
      <c r="I571" s="59"/>
      <c r="J571" s="37"/>
      <c r="K571" s="37"/>
      <c r="L571" s="59"/>
      <c r="M571" s="37"/>
      <c r="N571" s="37"/>
      <c r="P571" s="21"/>
    </row>
    <row r="572" ht="12.75" customHeight="1">
      <c r="A572" s="21"/>
      <c r="B572" s="21"/>
      <c r="C572" s="21"/>
      <c r="D572" s="60"/>
      <c r="E572" s="58"/>
      <c r="F572" s="58"/>
      <c r="G572" s="58"/>
      <c r="H572" s="58"/>
      <c r="I572" s="59"/>
      <c r="J572" s="37"/>
      <c r="K572" s="37"/>
      <c r="L572" s="59"/>
      <c r="M572" s="37"/>
      <c r="N572" s="37"/>
      <c r="P572" s="21"/>
    </row>
    <row r="573" ht="12.75" customHeight="1">
      <c r="A573" s="21"/>
      <c r="B573" s="21"/>
      <c r="C573" s="21"/>
      <c r="D573" s="60"/>
      <c r="E573" s="58"/>
      <c r="F573" s="58"/>
      <c r="G573" s="58"/>
      <c r="H573" s="58"/>
      <c r="I573" s="59"/>
      <c r="J573" s="37"/>
      <c r="K573" s="37"/>
      <c r="L573" s="59"/>
      <c r="M573" s="37"/>
      <c r="N573" s="37"/>
      <c r="P573" s="21"/>
    </row>
    <row r="574" ht="12.75" customHeight="1">
      <c r="A574" s="21"/>
      <c r="B574" s="21"/>
      <c r="C574" s="21"/>
      <c r="D574" s="60"/>
      <c r="E574" s="58"/>
      <c r="F574" s="58"/>
      <c r="G574" s="58"/>
      <c r="H574" s="58"/>
      <c r="I574" s="59"/>
      <c r="J574" s="37"/>
      <c r="K574" s="37"/>
      <c r="L574" s="59"/>
      <c r="M574" s="37"/>
      <c r="N574" s="37"/>
      <c r="P574" s="21"/>
    </row>
    <row r="575" ht="12.75" customHeight="1">
      <c r="A575" s="21"/>
      <c r="B575" s="21"/>
      <c r="C575" s="21"/>
      <c r="D575" s="60"/>
      <c r="E575" s="58"/>
      <c r="F575" s="58"/>
      <c r="G575" s="58"/>
      <c r="H575" s="58"/>
      <c r="I575" s="59"/>
      <c r="J575" s="37"/>
      <c r="K575" s="37"/>
      <c r="L575" s="59"/>
      <c r="M575" s="37"/>
      <c r="N575" s="37"/>
      <c r="P575" s="21"/>
    </row>
    <row r="576" ht="12.75" customHeight="1">
      <c r="A576" s="21"/>
      <c r="B576" s="21"/>
      <c r="C576" s="21"/>
      <c r="D576" s="60"/>
      <c r="E576" s="58"/>
      <c r="F576" s="58"/>
      <c r="G576" s="58"/>
      <c r="H576" s="58"/>
      <c r="I576" s="59"/>
      <c r="J576" s="37"/>
      <c r="K576" s="37"/>
      <c r="L576" s="59"/>
      <c r="M576" s="37"/>
      <c r="N576" s="37"/>
      <c r="P576" s="21"/>
    </row>
    <row r="577" ht="12.75" customHeight="1">
      <c r="A577" s="21"/>
      <c r="B577" s="21"/>
      <c r="C577" s="21"/>
      <c r="D577" s="60"/>
      <c r="E577" s="58"/>
      <c r="F577" s="58"/>
      <c r="G577" s="58"/>
      <c r="H577" s="58"/>
      <c r="I577" s="59"/>
      <c r="J577" s="37"/>
      <c r="K577" s="37"/>
      <c r="L577" s="59"/>
      <c r="M577" s="37"/>
      <c r="N577" s="37"/>
      <c r="P577" s="21"/>
    </row>
    <row r="578" ht="12.75" customHeight="1">
      <c r="A578" s="21"/>
      <c r="B578" s="21"/>
      <c r="C578" s="21"/>
      <c r="D578" s="60"/>
      <c r="E578" s="58"/>
      <c r="F578" s="58"/>
      <c r="G578" s="58"/>
      <c r="H578" s="58"/>
      <c r="I578" s="59"/>
      <c r="J578" s="37"/>
      <c r="K578" s="37"/>
      <c r="L578" s="59"/>
      <c r="M578" s="37"/>
      <c r="N578" s="37"/>
      <c r="P578" s="21"/>
    </row>
    <row r="579" ht="12.75" customHeight="1">
      <c r="A579" s="21"/>
      <c r="B579" s="21"/>
      <c r="C579" s="21"/>
      <c r="D579" s="60"/>
      <c r="E579" s="58"/>
      <c r="F579" s="58"/>
      <c r="G579" s="58"/>
      <c r="H579" s="58"/>
      <c r="I579" s="59"/>
      <c r="J579" s="37"/>
      <c r="K579" s="37"/>
      <c r="L579" s="59"/>
      <c r="M579" s="37"/>
      <c r="N579" s="37"/>
      <c r="P579" s="21"/>
    </row>
    <row r="580" ht="12.75" customHeight="1">
      <c r="A580" s="21"/>
      <c r="B580" s="21"/>
      <c r="C580" s="21"/>
      <c r="D580" s="60"/>
      <c r="E580" s="58"/>
      <c r="F580" s="58"/>
      <c r="G580" s="58"/>
      <c r="H580" s="58"/>
      <c r="I580" s="59"/>
      <c r="J580" s="37"/>
      <c r="K580" s="37"/>
      <c r="L580" s="59"/>
      <c r="M580" s="37"/>
      <c r="N580" s="37"/>
      <c r="P580" s="21"/>
    </row>
    <row r="581" ht="12.75" customHeight="1">
      <c r="A581" s="21"/>
      <c r="B581" s="21"/>
      <c r="C581" s="21"/>
      <c r="D581" s="60"/>
      <c r="E581" s="58"/>
      <c r="F581" s="58"/>
      <c r="G581" s="58"/>
      <c r="H581" s="58"/>
      <c r="I581" s="59"/>
      <c r="J581" s="37"/>
      <c r="K581" s="37"/>
      <c r="L581" s="59"/>
      <c r="M581" s="37"/>
      <c r="N581" s="37"/>
      <c r="P581" s="21"/>
    </row>
    <row r="582" ht="12.75" customHeight="1">
      <c r="A582" s="21"/>
      <c r="B582" s="21"/>
      <c r="C582" s="21"/>
      <c r="D582" s="60"/>
      <c r="E582" s="58"/>
      <c r="F582" s="58"/>
      <c r="G582" s="58"/>
      <c r="H582" s="58"/>
      <c r="I582" s="59"/>
      <c r="J582" s="37"/>
      <c r="K582" s="37"/>
      <c r="L582" s="59"/>
      <c r="M582" s="37"/>
      <c r="N582" s="37"/>
      <c r="P582" s="21"/>
    </row>
    <row r="583" ht="12.75" customHeight="1">
      <c r="A583" s="21"/>
      <c r="B583" s="21"/>
      <c r="C583" s="21"/>
      <c r="D583" s="60"/>
      <c r="E583" s="58"/>
      <c r="F583" s="58"/>
      <c r="G583" s="58"/>
      <c r="H583" s="58"/>
      <c r="I583" s="59"/>
      <c r="J583" s="37"/>
      <c r="K583" s="37"/>
      <c r="L583" s="59"/>
      <c r="M583" s="37"/>
      <c r="N583" s="37"/>
      <c r="P583" s="21"/>
    </row>
    <row r="584" ht="12.75" customHeight="1">
      <c r="A584" s="21"/>
      <c r="B584" s="21"/>
      <c r="C584" s="21"/>
      <c r="D584" s="60"/>
      <c r="E584" s="58"/>
      <c r="F584" s="58"/>
      <c r="G584" s="58"/>
      <c r="H584" s="58"/>
      <c r="I584" s="59"/>
      <c r="J584" s="37"/>
      <c r="K584" s="37"/>
      <c r="L584" s="59"/>
      <c r="M584" s="37"/>
      <c r="N584" s="37"/>
      <c r="P584" s="21"/>
    </row>
    <row r="585" ht="12.75" customHeight="1">
      <c r="A585" s="21"/>
      <c r="B585" s="21"/>
      <c r="C585" s="21"/>
      <c r="D585" s="60"/>
      <c r="E585" s="58"/>
      <c r="F585" s="58"/>
      <c r="G585" s="58"/>
      <c r="H585" s="58"/>
      <c r="I585" s="59"/>
      <c r="J585" s="37"/>
      <c r="K585" s="37"/>
      <c r="L585" s="59"/>
      <c r="M585" s="37"/>
      <c r="N585" s="37"/>
      <c r="P585" s="21"/>
    </row>
    <row r="586" ht="12.75" customHeight="1">
      <c r="A586" s="21"/>
      <c r="B586" s="21"/>
      <c r="C586" s="21"/>
      <c r="D586" s="60"/>
      <c r="E586" s="58"/>
      <c r="F586" s="58"/>
      <c r="G586" s="58"/>
      <c r="H586" s="58"/>
      <c r="I586" s="59"/>
      <c r="J586" s="37"/>
      <c r="K586" s="37"/>
      <c r="L586" s="59"/>
      <c r="M586" s="37"/>
      <c r="N586" s="37"/>
      <c r="P586" s="21"/>
    </row>
    <row r="587" ht="12.75" customHeight="1">
      <c r="A587" s="21"/>
      <c r="B587" s="21"/>
      <c r="C587" s="21"/>
      <c r="D587" s="60"/>
      <c r="E587" s="58"/>
      <c r="F587" s="58"/>
      <c r="G587" s="58"/>
      <c r="H587" s="58"/>
      <c r="I587" s="59"/>
      <c r="J587" s="37"/>
      <c r="K587" s="37"/>
      <c r="L587" s="59"/>
      <c r="M587" s="37"/>
      <c r="N587" s="37"/>
      <c r="P587" s="21"/>
    </row>
    <row r="588" ht="12.75" customHeight="1">
      <c r="A588" s="21"/>
      <c r="B588" s="21"/>
      <c r="C588" s="21"/>
      <c r="D588" s="60"/>
      <c r="E588" s="58"/>
      <c r="F588" s="58"/>
      <c r="G588" s="58"/>
      <c r="H588" s="58"/>
      <c r="I588" s="59"/>
      <c r="J588" s="37"/>
      <c r="K588" s="37"/>
      <c r="L588" s="59"/>
      <c r="M588" s="37"/>
      <c r="N588" s="37"/>
      <c r="P588" s="21"/>
    </row>
    <row r="589" ht="12.75" customHeight="1">
      <c r="A589" s="21"/>
      <c r="B589" s="21"/>
      <c r="C589" s="21"/>
      <c r="D589" s="60"/>
      <c r="E589" s="58"/>
      <c r="F589" s="58"/>
      <c r="G589" s="58"/>
      <c r="H589" s="58"/>
      <c r="I589" s="59"/>
      <c r="J589" s="37"/>
      <c r="K589" s="37"/>
      <c r="L589" s="59"/>
      <c r="M589" s="37"/>
      <c r="N589" s="37"/>
      <c r="P589" s="21"/>
    </row>
    <row r="590" ht="12.75" customHeight="1">
      <c r="A590" s="21"/>
      <c r="B590" s="21"/>
      <c r="C590" s="21"/>
      <c r="D590" s="60"/>
      <c r="E590" s="58"/>
      <c r="F590" s="58"/>
      <c r="G590" s="58"/>
      <c r="H590" s="58"/>
      <c r="I590" s="59"/>
      <c r="J590" s="37"/>
      <c r="K590" s="37"/>
      <c r="L590" s="59"/>
      <c r="M590" s="37"/>
      <c r="N590" s="37"/>
      <c r="P590" s="21"/>
    </row>
    <row r="591" ht="12.75" customHeight="1">
      <c r="A591" s="21"/>
      <c r="B591" s="21"/>
      <c r="C591" s="21"/>
      <c r="D591" s="60"/>
      <c r="E591" s="58"/>
      <c r="F591" s="58"/>
      <c r="G591" s="58"/>
      <c r="H591" s="58"/>
      <c r="I591" s="59"/>
      <c r="J591" s="37"/>
      <c r="K591" s="37"/>
      <c r="L591" s="59"/>
      <c r="M591" s="37"/>
      <c r="N591" s="37"/>
      <c r="P591" s="21"/>
    </row>
    <row r="592" ht="12.75" customHeight="1">
      <c r="A592" s="21"/>
      <c r="B592" s="21"/>
      <c r="C592" s="21"/>
      <c r="D592" s="60"/>
      <c r="E592" s="58"/>
      <c r="F592" s="58"/>
      <c r="G592" s="58"/>
      <c r="H592" s="58"/>
      <c r="I592" s="59"/>
      <c r="J592" s="37"/>
      <c r="K592" s="37"/>
      <c r="L592" s="59"/>
      <c r="M592" s="37"/>
      <c r="N592" s="37"/>
      <c r="P592" s="21"/>
    </row>
    <row r="593" ht="12.75" customHeight="1">
      <c r="A593" s="21"/>
      <c r="B593" s="21"/>
      <c r="C593" s="21"/>
      <c r="D593" s="60"/>
      <c r="E593" s="58"/>
      <c r="F593" s="58"/>
      <c r="G593" s="58"/>
      <c r="H593" s="58"/>
      <c r="I593" s="59"/>
      <c r="J593" s="37"/>
      <c r="K593" s="37"/>
      <c r="L593" s="59"/>
      <c r="M593" s="37"/>
      <c r="N593" s="37"/>
      <c r="P593" s="21"/>
    </row>
    <row r="594" ht="12.75" customHeight="1">
      <c r="A594" s="21"/>
      <c r="B594" s="21"/>
      <c r="C594" s="21"/>
      <c r="D594" s="60"/>
      <c r="E594" s="58"/>
      <c r="F594" s="58"/>
      <c r="G594" s="58"/>
      <c r="H594" s="58"/>
      <c r="I594" s="59"/>
      <c r="J594" s="37"/>
      <c r="K594" s="37"/>
      <c r="L594" s="59"/>
      <c r="M594" s="37"/>
      <c r="N594" s="37"/>
      <c r="P594" s="21"/>
    </row>
    <row r="595" ht="12.75" customHeight="1">
      <c r="A595" s="21"/>
      <c r="B595" s="21"/>
      <c r="C595" s="21"/>
      <c r="D595" s="60"/>
      <c r="E595" s="58"/>
      <c r="F595" s="58"/>
      <c r="G595" s="58"/>
      <c r="H595" s="58"/>
      <c r="I595" s="59"/>
      <c r="J595" s="37"/>
      <c r="K595" s="37"/>
      <c r="L595" s="59"/>
      <c r="M595" s="37"/>
      <c r="N595" s="37"/>
      <c r="P595" s="21"/>
    </row>
    <row r="596" ht="12.75" customHeight="1">
      <c r="A596" s="21"/>
      <c r="B596" s="21"/>
      <c r="C596" s="21"/>
      <c r="D596" s="60"/>
      <c r="E596" s="58"/>
      <c r="F596" s="58"/>
      <c r="G596" s="58"/>
      <c r="H596" s="58"/>
      <c r="I596" s="59"/>
      <c r="J596" s="37"/>
      <c r="K596" s="37"/>
      <c r="L596" s="59"/>
      <c r="M596" s="37"/>
      <c r="N596" s="37"/>
      <c r="P596" s="21"/>
    </row>
    <row r="597" ht="12.75" customHeight="1">
      <c r="A597" s="21"/>
      <c r="B597" s="21"/>
      <c r="C597" s="21"/>
      <c r="D597" s="60"/>
      <c r="E597" s="58"/>
      <c r="F597" s="58"/>
      <c r="G597" s="58"/>
      <c r="H597" s="58"/>
      <c r="I597" s="59"/>
      <c r="J597" s="37"/>
      <c r="K597" s="37"/>
      <c r="L597" s="59"/>
      <c r="M597" s="37"/>
      <c r="N597" s="37"/>
      <c r="P597" s="21"/>
    </row>
    <row r="598" ht="12.75" customHeight="1">
      <c r="A598" s="21"/>
      <c r="B598" s="21"/>
      <c r="C598" s="21"/>
      <c r="D598" s="60"/>
      <c r="E598" s="58"/>
      <c r="F598" s="58"/>
      <c r="G598" s="58"/>
      <c r="H598" s="58"/>
      <c r="I598" s="59"/>
      <c r="J598" s="37"/>
      <c r="K598" s="37"/>
      <c r="L598" s="59"/>
      <c r="M598" s="37"/>
      <c r="N598" s="37"/>
      <c r="P598" s="21"/>
    </row>
    <row r="599" ht="12.75" customHeight="1">
      <c r="A599" s="21"/>
      <c r="B599" s="21"/>
      <c r="C599" s="21"/>
      <c r="D599" s="60"/>
      <c r="E599" s="58"/>
      <c r="F599" s="58"/>
      <c r="G599" s="58"/>
      <c r="H599" s="58"/>
      <c r="I599" s="59"/>
      <c r="J599" s="37"/>
      <c r="K599" s="37"/>
      <c r="L599" s="59"/>
      <c r="M599" s="37"/>
      <c r="N599" s="37"/>
      <c r="P599" s="21"/>
    </row>
    <row r="600" ht="12.75" customHeight="1">
      <c r="A600" s="21"/>
      <c r="B600" s="21"/>
      <c r="C600" s="21"/>
      <c r="D600" s="60"/>
      <c r="E600" s="58"/>
      <c r="F600" s="58"/>
      <c r="G600" s="58"/>
      <c r="H600" s="58"/>
      <c r="I600" s="59"/>
      <c r="J600" s="37"/>
      <c r="K600" s="37"/>
      <c r="L600" s="59"/>
      <c r="M600" s="37"/>
      <c r="N600" s="37"/>
      <c r="P600" s="21"/>
    </row>
    <row r="601" ht="12.75" customHeight="1">
      <c r="A601" s="21"/>
      <c r="B601" s="21"/>
      <c r="C601" s="21"/>
      <c r="D601" s="60"/>
      <c r="E601" s="58"/>
      <c r="F601" s="58"/>
      <c r="G601" s="58"/>
      <c r="H601" s="58"/>
      <c r="I601" s="59"/>
      <c r="J601" s="37"/>
      <c r="K601" s="37"/>
      <c r="L601" s="59"/>
      <c r="M601" s="37"/>
      <c r="N601" s="37"/>
      <c r="P601" s="21"/>
    </row>
    <row r="602" ht="12.75" customHeight="1">
      <c r="A602" s="21"/>
      <c r="B602" s="21"/>
      <c r="C602" s="21"/>
      <c r="D602" s="60"/>
      <c r="E602" s="58"/>
      <c r="F602" s="58"/>
      <c r="G602" s="58"/>
      <c r="H602" s="58"/>
      <c r="I602" s="59"/>
      <c r="J602" s="37"/>
      <c r="K602" s="37"/>
      <c r="L602" s="59"/>
      <c r="M602" s="37"/>
      <c r="N602" s="37"/>
      <c r="P602" s="21"/>
    </row>
    <row r="603" ht="12.75" customHeight="1">
      <c r="A603" s="21"/>
      <c r="B603" s="21"/>
      <c r="C603" s="21"/>
      <c r="D603" s="60"/>
      <c r="E603" s="58"/>
      <c r="F603" s="58"/>
      <c r="G603" s="58"/>
      <c r="H603" s="58"/>
      <c r="I603" s="59"/>
      <c r="J603" s="37"/>
      <c r="K603" s="37"/>
      <c r="L603" s="59"/>
      <c r="M603" s="37"/>
      <c r="N603" s="37"/>
      <c r="P603" s="21"/>
    </row>
    <row r="604" ht="12.75" customHeight="1">
      <c r="A604" s="21"/>
      <c r="B604" s="21"/>
      <c r="C604" s="21"/>
      <c r="D604" s="60"/>
      <c r="E604" s="58"/>
      <c r="F604" s="58"/>
      <c r="G604" s="58"/>
      <c r="H604" s="58"/>
      <c r="I604" s="59"/>
      <c r="J604" s="37"/>
      <c r="K604" s="37"/>
      <c r="L604" s="59"/>
      <c r="M604" s="37"/>
      <c r="N604" s="37"/>
      <c r="P604" s="21"/>
    </row>
    <row r="605" ht="12.75" customHeight="1">
      <c r="A605" s="21"/>
      <c r="B605" s="21"/>
      <c r="C605" s="21"/>
      <c r="D605" s="60"/>
      <c r="E605" s="58"/>
      <c r="F605" s="58"/>
      <c r="G605" s="58"/>
      <c r="H605" s="58"/>
      <c r="I605" s="59"/>
      <c r="J605" s="37"/>
      <c r="K605" s="37"/>
      <c r="L605" s="59"/>
      <c r="M605" s="37"/>
      <c r="N605" s="37"/>
      <c r="P605" s="21"/>
    </row>
    <row r="606" ht="12.75" customHeight="1">
      <c r="A606" s="21"/>
      <c r="B606" s="21"/>
      <c r="C606" s="21"/>
      <c r="D606" s="60"/>
      <c r="E606" s="58"/>
      <c r="F606" s="58"/>
      <c r="G606" s="58"/>
      <c r="H606" s="58"/>
      <c r="I606" s="59"/>
      <c r="J606" s="37"/>
      <c r="K606" s="37"/>
      <c r="L606" s="59"/>
      <c r="M606" s="37"/>
      <c r="N606" s="37"/>
      <c r="P606" s="21"/>
    </row>
    <row r="607" ht="12.75" customHeight="1">
      <c r="A607" s="21"/>
      <c r="B607" s="21"/>
      <c r="C607" s="21"/>
      <c r="D607" s="60"/>
      <c r="E607" s="58"/>
      <c r="F607" s="58"/>
      <c r="G607" s="58"/>
      <c r="H607" s="58"/>
      <c r="I607" s="59"/>
      <c r="J607" s="37"/>
      <c r="K607" s="37"/>
      <c r="L607" s="59"/>
      <c r="M607" s="37"/>
      <c r="N607" s="37"/>
      <c r="P607" s="21"/>
    </row>
    <row r="608" ht="12.75" customHeight="1">
      <c r="A608" s="21"/>
      <c r="B608" s="21"/>
      <c r="C608" s="21"/>
      <c r="D608" s="60"/>
      <c r="E608" s="58"/>
      <c r="F608" s="58"/>
      <c r="G608" s="58"/>
      <c r="H608" s="58"/>
      <c r="I608" s="59"/>
      <c r="J608" s="37"/>
      <c r="K608" s="37"/>
      <c r="L608" s="59"/>
      <c r="M608" s="37"/>
      <c r="N608" s="37"/>
      <c r="P608" s="21"/>
    </row>
    <row r="609" ht="12.75" customHeight="1">
      <c r="A609" s="21"/>
      <c r="B609" s="21"/>
      <c r="C609" s="21"/>
      <c r="D609" s="60"/>
      <c r="E609" s="58"/>
      <c r="F609" s="58"/>
      <c r="G609" s="58"/>
      <c r="H609" s="58"/>
      <c r="I609" s="59"/>
      <c r="J609" s="37"/>
      <c r="K609" s="37"/>
      <c r="L609" s="59"/>
      <c r="M609" s="37"/>
      <c r="N609" s="37"/>
      <c r="P609" s="21"/>
    </row>
    <row r="610" ht="12.75" customHeight="1">
      <c r="A610" s="21"/>
      <c r="B610" s="21"/>
      <c r="C610" s="21"/>
      <c r="D610" s="60"/>
      <c r="E610" s="58"/>
      <c r="F610" s="58"/>
      <c r="G610" s="58"/>
      <c r="H610" s="58"/>
      <c r="I610" s="59"/>
      <c r="J610" s="37"/>
      <c r="K610" s="37"/>
      <c r="L610" s="59"/>
      <c r="M610" s="37"/>
      <c r="N610" s="37"/>
      <c r="P610" s="21"/>
    </row>
    <row r="611" ht="12.75" customHeight="1">
      <c r="A611" s="21"/>
      <c r="B611" s="21"/>
      <c r="C611" s="21"/>
      <c r="D611" s="60"/>
      <c r="E611" s="58"/>
      <c r="F611" s="58"/>
      <c r="G611" s="58"/>
      <c r="H611" s="58"/>
      <c r="I611" s="59"/>
      <c r="J611" s="37"/>
      <c r="K611" s="37"/>
      <c r="L611" s="59"/>
      <c r="M611" s="37"/>
      <c r="N611" s="37"/>
      <c r="P611" s="21"/>
    </row>
    <row r="612" ht="12.75" customHeight="1">
      <c r="A612" s="21"/>
      <c r="B612" s="21"/>
      <c r="C612" s="21"/>
      <c r="D612" s="60"/>
      <c r="E612" s="58"/>
      <c r="F612" s="58"/>
      <c r="G612" s="58"/>
      <c r="H612" s="58"/>
      <c r="I612" s="59"/>
      <c r="J612" s="37"/>
      <c r="K612" s="37"/>
      <c r="L612" s="59"/>
      <c r="M612" s="37"/>
      <c r="N612" s="37"/>
      <c r="P612" s="21"/>
    </row>
    <row r="613" ht="12.75" customHeight="1">
      <c r="A613" s="21"/>
      <c r="B613" s="21"/>
      <c r="C613" s="21"/>
      <c r="D613" s="60"/>
      <c r="E613" s="58"/>
      <c r="F613" s="58"/>
      <c r="G613" s="58"/>
      <c r="H613" s="58"/>
      <c r="I613" s="59"/>
      <c r="J613" s="37"/>
      <c r="K613" s="37"/>
      <c r="L613" s="59"/>
      <c r="M613" s="37"/>
      <c r="N613" s="37"/>
      <c r="P613" s="21"/>
    </row>
    <row r="614" ht="12.75" customHeight="1">
      <c r="A614" s="21"/>
      <c r="B614" s="21"/>
      <c r="C614" s="21"/>
      <c r="D614" s="60"/>
      <c r="E614" s="58"/>
      <c r="F614" s="58"/>
      <c r="G614" s="58"/>
      <c r="H614" s="58"/>
      <c r="I614" s="59"/>
      <c r="J614" s="37"/>
      <c r="K614" s="37"/>
      <c r="L614" s="59"/>
      <c r="M614" s="37"/>
      <c r="N614" s="37"/>
      <c r="P614" s="21"/>
    </row>
    <row r="615" ht="12.75" customHeight="1">
      <c r="A615" s="21"/>
      <c r="B615" s="21"/>
      <c r="C615" s="21"/>
      <c r="D615" s="60"/>
      <c r="E615" s="58"/>
      <c r="F615" s="58"/>
      <c r="G615" s="58"/>
      <c r="H615" s="58"/>
      <c r="I615" s="59"/>
      <c r="J615" s="37"/>
      <c r="K615" s="37"/>
      <c r="L615" s="59"/>
      <c r="M615" s="37"/>
      <c r="N615" s="37"/>
      <c r="P615" s="21"/>
    </row>
    <row r="616" ht="12.75" customHeight="1">
      <c r="A616" s="21"/>
      <c r="B616" s="21"/>
      <c r="C616" s="21"/>
      <c r="D616" s="60"/>
      <c r="E616" s="58"/>
      <c r="F616" s="58"/>
      <c r="G616" s="58"/>
      <c r="H616" s="58"/>
      <c r="I616" s="59"/>
      <c r="J616" s="37"/>
      <c r="K616" s="37"/>
      <c r="L616" s="59"/>
      <c r="M616" s="37"/>
      <c r="N616" s="37"/>
      <c r="P616" s="21"/>
    </row>
    <row r="617" ht="12.75" customHeight="1">
      <c r="A617" s="21"/>
      <c r="B617" s="21"/>
      <c r="C617" s="21"/>
      <c r="D617" s="60"/>
      <c r="E617" s="58"/>
      <c r="F617" s="58"/>
      <c r="G617" s="58"/>
      <c r="H617" s="58"/>
      <c r="I617" s="59"/>
      <c r="J617" s="37"/>
      <c r="K617" s="37"/>
      <c r="L617" s="59"/>
      <c r="M617" s="37"/>
      <c r="N617" s="37"/>
      <c r="P617" s="21"/>
    </row>
    <row r="618" ht="12.75" customHeight="1">
      <c r="A618" s="21"/>
      <c r="B618" s="21"/>
      <c r="C618" s="21"/>
      <c r="D618" s="60"/>
      <c r="E618" s="58"/>
      <c r="F618" s="58"/>
      <c r="G618" s="58"/>
      <c r="H618" s="58"/>
      <c r="I618" s="59"/>
      <c r="J618" s="37"/>
      <c r="K618" s="37"/>
      <c r="L618" s="59"/>
      <c r="M618" s="37"/>
      <c r="N618" s="37"/>
      <c r="P618" s="21"/>
    </row>
    <row r="619" ht="12.75" customHeight="1">
      <c r="A619" s="21"/>
      <c r="B619" s="21"/>
      <c r="C619" s="21"/>
      <c r="D619" s="60"/>
      <c r="E619" s="58"/>
      <c r="F619" s="58"/>
      <c r="G619" s="58"/>
      <c r="H619" s="58"/>
      <c r="I619" s="59"/>
      <c r="J619" s="37"/>
      <c r="K619" s="37"/>
      <c r="L619" s="59"/>
      <c r="M619" s="37"/>
      <c r="N619" s="37"/>
      <c r="P619" s="21"/>
    </row>
    <row r="620" ht="12.75" customHeight="1">
      <c r="A620" s="21"/>
      <c r="B620" s="21"/>
      <c r="C620" s="21"/>
      <c r="D620" s="60"/>
      <c r="E620" s="58"/>
      <c r="F620" s="58"/>
      <c r="G620" s="58"/>
      <c r="H620" s="58"/>
      <c r="I620" s="59"/>
      <c r="J620" s="37"/>
      <c r="K620" s="37"/>
      <c r="L620" s="59"/>
      <c r="M620" s="37"/>
      <c r="N620" s="37"/>
      <c r="P620" s="21"/>
    </row>
    <row r="621" ht="12.75" customHeight="1">
      <c r="A621" s="21"/>
      <c r="B621" s="21"/>
      <c r="C621" s="21"/>
      <c r="D621" s="60"/>
      <c r="E621" s="58"/>
      <c r="F621" s="58"/>
      <c r="G621" s="58"/>
      <c r="H621" s="58"/>
      <c r="I621" s="59"/>
      <c r="J621" s="37"/>
      <c r="K621" s="37"/>
      <c r="L621" s="59"/>
      <c r="M621" s="37"/>
      <c r="N621" s="37"/>
      <c r="P621" s="21"/>
    </row>
    <row r="622" ht="12.75" customHeight="1">
      <c r="A622" s="21"/>
      <c r="B622" s="21"/>
      <c r="C622" s="21"/>
      <c r="D622" s="60"/>
      <c r="E622" s="58"/>
      <c r="F622" s="58"/>
      <c r="G622" s="58"/>
      <c r="H622" s="58"/>
      <c r="I622" s="59"/>
      <c r="J622" s="37"/>
      <c r="K622" s="37"/>
      <c r="L622" s="59"/>
      <c r="M622" s="37"/>
      <c r="N622" s="37"/>
      <c r="P622" s="21"/>
    </row>
    <row r="623" ht="12.75" customHeight="1">
      <c r="A623" s="21"/>
      <c r="B623" s="21"/>
      <c r="C623" s="21"/>
      <c r="D623" s="60"/>
      <c r="E623" s="58"/>
      <c r="F623" s="58"/>
      <c r="G623" s="58"/>
      <c r="H623" s="58"/>
      <c r="I623" s="59"/>
      <c r="J623" s="37"/>
      <c r="K623" s="37"/>
      <c r="L623" s="59"/>
      <c r="M623" s="37"/>
      <c r="N623" s="37"/>
      <c r="P623" s="21"/>
    </row>
    <row r="624" ht="12.75" customHeight="1">
      <c r="A624" s="21"/>
      <c r="B624" s="21"/>
      <c r="C624" s="21"/>
      <c r="D624" s="60"/>
      <c r="E624" s="58"/>
      <c r="F624" s="58"/>
      <c r="G624" s="58"/>
      <c r="H624" s="58"/>
      <c r="I624" s="59"/>
      <c r="J624" s="37"/>
      <c r="K624" s="37"/>
      <c r="L624" s="59"/>
      <c r="M624" s="37"/>
      <c r="N624" s="37"/>
      <c r="P624" s="21"/>
    </row>
    <row r="625" ht="12.75" customHeight="1">
      <c r="A625" s="21"/>
      <c r="B625" s="21"/>
      <c r="C625" s="21"/>
      <c r="D625" s="60"/>
      <c r="E625" s="58"/>
      <c r="F625" s="58"/>
      <c r="G625" s="58"/>
      <c r="H625" s="58"/>
      <c r="I625" s="59"/>
      <c r="J625" s="37"/>
      <c r="K625" s="37"/>
      <c r="L625" s="59"/>
      <c r="M625" s="37"/>
      <c r="N625" s="37"/>
      <c r="P625" s="21"/>
    </row>
    <row r="626" ht="12.75" customHeight="1">
      <c r="A626" s="21"/>
      <c r="B626" s="21"/>
      <c r="C626" s="21"/>
      <c r="D626" s="60"/>
      <c r="E626" s="58"/>
      <c r="F626" s="58"/>
      <c r="G626" s="58"/>
      <c r="H626" s="58"/>
      <c r="I626" s="59"/>
      <c r="J626" s="37"/>
      <c r="K626" s="37"/>
      <c r="L626" s="59"/>
      <c r="M626" s="37"/>
      <c r="N626" s="37"/>
      <c r="P626" s="21"/>
    </row>
    <row r="627" ht="12.75" customHeight="1">
      <c r="A627" s="21"/>
      <c r="B627" s="21"/>
      <c r="C627" s="21"/>
      <c r="D627" s="60"/>
      <c r="E627" s="58"/>
      <c r="F627" s="58"/>
      <c r="G627" s="58"/>
      <c r="H627" s="58"/>
      <c r="I627" s="59"/>
      <c r="J627" s="37"/>
      <c r="K627" s="37"/>
      <c r="L627" s="59"/>
      <c r="M627" s="37"/>
      <c r="N627" s="37"/>
      <c r="P627" s="21"/>
    </row>
    <row r="628" ht="12.75" customHeight="1">
      <c r="A628" s="21"/>
      <c r="B628" s="21"/>
      <c r="C628" s="21"/>
      <c r="D628" s="60"/>
      <c r="E628" s="58"/>
      <c r="F628" s="58"/>
      <c r="G628" s="58"/>
      <c r="H628" s="58"/>
      <c r="I628" s="59"/>
      <c r="J628" s="37"/>
      <c r="K628" s="37"/>
      <c r="L628" s="59"/>
      <c r="M628" s="37"/>
      <c r="N628" s="37"/>
      <c r="P628" s="21"/>
    </row>
    <row r="629" ht="12.75" customHeight="1">
      <c r="A629" s="21"/>
      <c r="B629" s="21"/>
      <c r="C629" s="21"/>
      <c r="D629" s="60"/>
      <c r="E629" s="58"/>
      <c r="F629" s="58"/>
      <c r="G629" s="58"/>
      <c r="H629" s="58"/>
      <c r="I629" s="59"/>
      <c r="J629" s="37"/>
      <c r="K629" s="37"/>
      <c r="L629" s="59"/>
      <c r="M629" s="37"/>
      <c r="N629" s="37"/>
      <c r="P629" s="21"/>
    </row>
    <row r="630" ht="12.75" customHeight="1">
      <c r="A630" s="21"/>
      <c r="B630" s="21"/>
      <c r="C630" s="21"/>
      <c r="D630" s="60"/>
      <c r="E630" s="58"/>
      <c r="F630" s="58"/>
      <c r="G630" s="58"/>
      <c r="H630" s="58"/>
      <c r="I630" s="59"/>
      <c r="J630" s="37"/>
      <c r="K630" s="37"/>
      <c r="L630" s="59"/>
      <c r="M630" s="37"/>
      <c r="N630" s="37"/>
      <c r="P630" s="21"/>
    </row>
    <row r="631" ht="12.75" customHeight="1">
      <c r="A631" s="21"/>
      <c r="B631" s="21"/>
      <c r="C631" s="21"/>
      <c r="D631" s="60"/>
      <c r="E631" s="58"/>
      <c r="F631" s="58"/>
      <c r="G631" s="58"/>
      <c r="H631" s="58"/>
      <c r="I631" s="59"/>
      <c r="J631" s="37"/>
      <c r="K631" s="37"/>
      <c r="L631" s="59"/>
      <c r="M631" s="37"/>
      <c r="N631" s="37"/>
      <c r="P631" s="21"/>
    </row>
    <row r="632" ht="12.75" customHeight="1">
      <c r="A632" s="21"/>
      <c r="B632" s="21"/>
      <c r="C632" s="21"/>
      <c r="D632" s="60"/>
      <c r="E632" s="58"/>
      <c r="F632" s="58"/>
      <c r="G632" s="58"/>
      <c r="H632" s="58"/>
      <c r="I632" s="59"/>
      <c r="J632" s="37"/>
      <c r="K632" s="37"/>
      <c r="L632" s="59"/>
      <c r="M632" s="37"/>
      <c r="N632" s="37"/>
      <c r="P632" s="21"/>
    </row>
    <row r="633" ht="12.75" customHeight="1">
      <c r="A633" s="21"/>
      <c r="B633" s="21"/>
      <c r="C633" s="21"/>
      <c r="D633" s="60"/>
      <c r="E633" s="58"/>
      <c r="F633" s="58"/>
      <c r="G633" s="58"/>
      <c r="H633" s="58"/>
      <c r="I633" s="59"/>
      <c r="J633" s="37"/>
      <c r="K633" s="37"/>
      <c r="L633" s="59"/>
      <c r="M633" s="37"/>
      <c r="N633" s="37"/>
      <c r="P633" s="21"/>
    </row>
    <row r="634" ht="12.75" customHeight="1">
      <c r="A634" s="21"/>
      <c r="B634" s="21"/>
      <c r="C634" s="21"/>
      <c r="D634" s="60"/>
      <c r="E634" s="58"/>
      <c r="F634" s="58"/>
      <c r="G634" s="58"/>
      <c r="H634" s="58"/>
      <c r="I634" s="59"/>
      <c r="J634" s="37"/>
      <c r="K634" s="37"/>
      <c r="L634" s="59"/>
      <c r="M634" s="37"/>
      <c r="N634" s="37"/>
      <c r="P634" s="21"/>
    </row>
    <row r="635" ht="12.75" customHeight="1">
      <c r="A635" s="21"/>
      <c r="B635" s="21"/>
      <c r="C635" s="21"/>
      <c r="D635" s="60"/>
      <c r="E635" s="58"/>
      <c r="F635" s="58"/>
      <c r="G635" s="58"/>
      <c r="H635" s="58"/>
      <c r="I635" s="59"/>
      <c r="J635" s="37"/>
      <c r="K635" s="37"/>
      <c r="L635" s="59"/>
      <c r="M635" s="37"/>
      <c r="N635" s="37"/>
      <c r="P635" s="21"/>
    </row>
    <row r="636" ht="12.75" customHeight="1">
      <c r="A636" s="21"/>
      <c r="B636" s="21"/>
      <c r="C636" s="21"/>
      <c r="D636" s="60"/>
      <c r="E636" s="58"/>
      <c r="F636" s="58"/>
      <c r="G636" s="58"/>
      <c r="H636" s="58"/>
      <c r="I636" s="59"/>
      <c r="J636" s="37"/>
      <c r="K636" s="37"/>
      <c r="L636" s="59"/>
      <c r="M636" s="37"/>
      <c r="N636" s="37"/>
      <c r="P636" s="21"/>
    </row>
    <row r="637" ht="12.75" customHeight="1">
      <c r="A637" s="21"/>
      <c r="B637" s="21"/>
      <c r="C637" s="21"/>
      <c r="D637" s="60"/>
      <c r="E637" s="58"/>
      <c r="F637" s="58"/>
      <c r="G637" s="58"/>
      <c r="H637" s="58"/>
      <c r="I637" s="59"/>
      <c r="J637" s="37"/>
      <c r="K637" s="37"/>
      <c r="L637" s="59"/>
      <c r="M637" s="37"/>
      <c r="N637" s="37"/>
      <c r="P637" s="21"/>
    </row>
    <row r="638" ht="12.75" customHeight="1">
      <c r="A638" s="21"/>
      <c r="B638" s="21"/>
      <c r="C638" s="21"/>
      <c r="D638" s="60"/>
      <c r="E638" s="58"/>
      <c r="F638" s="58"/>
      <c r="G638" s="58"/>
      <c r="H638" s="58"/>
      <c r="I638" s="59"/>
      <c r="J638" s="37"/>
      <c r="K638" s="37"/>
      <c r="L638" s="59"/>
      <c r="M638" s="37"/>
      <c r="N638" s="37"/>
      <c r="P638" s="21"/>
    </row>
    <row r="639" ht="12.75" customHeight="1">
      <c r="A639" s="21"/>
      <c r="B639" s="21"/>
      <c r="C639" s="21"/>
      <c r="D639" s="60"/>
      <c r="E639" s="58"/>
      <c r="F639" s="58"/>
      <c r="G639" s="58"/>
      <c r="H639" s="58"/>
      <c r="I639" s="59"/>
      <c r="J639" s="37"/>
      <c r="K639" s="37"/>
      <c r="L639" s="59"/>
      <c r="M639" s="37"/>
      <c r="N639" s="37"/>
      <c r="P639" s="21"/>
    </row>
    <row r="640" ht="12.75" customHeight="1">
      <c r="A640" s="21"/>
      <c r="B640" s="21"/>
      <c r="C640" s="21"/>
      <c r="D640" s="60"/>
      <c r="E640" s="58"/>
      <c r="F640" s="58"/>
      <c r="G640" s="58"/>
      <c r="H640" s="58"/>
      <c r="I640" s="59"/>
      <c r="J640" s="37"/>
      <c r="K640" s="37"/>
      <c r="L640" s="59"/>
      <c r="M640" s="37"/>
      <c r="N640" s="37"/>
      <c r="P640" s="21"/>
    </row>
    <row r="641" ht="12.75" customHeight="1">
      <c r="A641" s="21"/>
      <c r="B641" s="21"/>
      <c r="C641" s="21"/>
      <c r="D641" s="60"/>
      <c r="E641" s="58"/>
      <c r="F641" s="58"/>
      <c r="G641" s="58"/>
      <c r="H641" s="58"/>
      <c r="I641" s="59"/>
      <c r="J641" s="37"/>
      <c r="K641" s="37"/>
      <c r="L641" s="59"/>
      <c r="M641" s="37"/>
      <c r="N641" s="37"/>
      <c r="P641" s="21"/>
    </row>
    <row r="642" ht="12.75" customHeight="1">
      <c r="A642" s="21"/>
      <c r="B642" s="21"/>
      <c r="C642" s="21"/>
      <c r="D642" s="60"/>
      <c r="E642" s="58"/>
      <c r="F642" s="58"/>
      <c r="G642" s="58"/>
      <c r="H642" s="58"/>
      <c r="I642" s="59"/>
      <c r="J642" s="37"/>
      <c r="K642" s="37"/>
      <c r="L642" s="59"/>
      <c r="M642" s="37"/>
      <c r="N642" s="37"/>
      <c r="P642" s="21"/>
    </row>
    <row r="643" ht="12.75" customHeight="1">
      <c r="A643" s="21"/>
      <c r="B643" s="21"/>
      <c r="C643" s="21"/>
      <c r="D643" s="60"/>
      <c r="E643" s="58"/>
      <c r="F643" s="58"/>
      <c r="G643" s="58"/>
      <c r="H643" s="58"/>
      <c r="I643" s="59"/>
      <c r="J643" s="37"/>
      <c r="K643" s="37"/>
      <c r="L643" s="59"/>
      <c r="M643" s="37"/>
      <c r="N643" s="37"/>
      <c r="P643" s="21"/>
    </row>
    <row r="644" ht="12.75" customHeight="1">
      <c r="A644" s="21"/>
      <c r="B644" s="21"/>
      <c r="C644" s="21"/>
      <c r="D644" s="60"/>
      <c r="E644" s="58"/>
      <c r="F644" s="58"/>
      <c r="G644" s="58"/>
      <c r="H644" s="58"/>
      <c r="I644" s="59"/>
      <c r="J644" s="37"/>
      <c r="K644" s="37"/>
      <c r="L644" s="59"/>
      <c r="M644" s="37"/>
      <c r="N644" s="37"/>
      <c r="P644" s="21"/>
    </row>
    <row r="645" ht="12.75" customHeight="1">
      <c r="A645" s="21"/>
      <c r="B645" s="21"/>
      <c r="C645" s="21"/>
      <c r="D645" s="60"/>
      <c r="E645" s="58"/>
      <c r="F645" s="58"/>
      <c r="G645" s="58"/>
      <c r="H645" s="58"/>
      <c r="I645" s="59"/>
      <c r="J645" s="37"/>
      <c r="K645" s="37"/>
      <c r="L645" s="59"/>
      <c r="M645" s="37"/>
      <c r="N645" s="37"/>
      <c r="P645" s="21"/>
    </row>
    <row r="646" ht="12.75" customHeight="1">
      <c r="A646" s="21"/>
      <c r="B646" s="21"/>
      <c r="C646" s="21"/>
      <c r="D646" s="60"/>
      <c r="E646" s="58"/>
      <c r="F646" s="58"/>
      <c r="G646" s="58"/>
      <c r="H646" s="58"/>
      <c r="I646" s="59"/>
      <c r="J646" s="37"/>
      <c r="K646" s="37"/>
      <c r="L646" s="59"/>
      <c r="M646" s="37"/>
      <c r="N646" s="37"/>
      <c r="P646" s="21"/>
    </row>
    <row r="647" ht="12.75" customHeight="1">
      <c r="A647" s="21"/>
      <c r="B647" s="21"/>
      <c r="C647" s="21"/>
      <c r="D647" s="60"/>
      <c r="E647" s="58"/>
      <c r="F647" s="58"/>
      <c r="G647" s="58"/>
      <c r="H647" s="58"/>
      <c r="I647" s="59"/>
      <c r="J647" s="37"/>
      <c r="K647" s="37"/>
      <c r="L647" s="59"/>
      <c r="M647" s="37"/>
      <c r="N647" s="37"/>
      <c r="P647" s="21"/>
    </row>
    <row r="648" ht="12.75" customHeight="1">
      <c r="A648" s="21"/>
      <c r="B648" s="21"/>
      <c r="C648" s="21"/>
      <c r="D648" s="60"/>
      <c r="E648" s="58"/>
      <c r="F648" s="58"/>
      <c r="G648" s="58"/>
      <c r="H648" s="58"/>
      <c r="I648" s="59"/>
      <c r="J648" s="37"/>
      <c r="K648" s="37"/>
      <c r="L648" s="59"/>
      <c r="M648" s="37"/>
      <c r="N648" s="37"/>
      <c r="P648" s="21"/>
    </row>
    <row r="649" ht="12.75" customHeight="1">
      <c r="A649" s="21"/>
      <c r="B649" s="21"/>
      <c r="C649" s="21"/>
      <c r="D649" s="60"/>
      <c r="E649" s="58"/>
      <c r="F649" s="58"/>
      <c r="G649" s="58"/>
      <c r="H649" s="58"/>
      <c r="I649" s="59"/>
      <c r="J649" s="37"/>
      <c r="K649" s="37"/>
      <c r="L649" s="59"/>
      <c r="M649" s="37"/>
      <c r="N649" s="37"/>
      <c r="P649" s="21"/>
    </row>
    <row r="650" ht="12.75" customHeight="1">
      <c r="A650" s="21"/>
      <c r="B650" s="21"/>
      <c r="C650" s="21"/>
      <c r="D650" s="60"/>
      <c r="E650" s="58"/>
      <c r="F650" s="58"/>
      <c r="G650" s="58"/>
      <c r="H650" s="58"/>
      <c r="I650" s="59"/>
      <c r="J650" s="37"/>
      <c r="K650" s="37"/>
      <c r="L650" s="59"/>
      <c r="M650" s="37"/>
      <c r="N650" s="37"/>
      <c r="P650" s="21"/>
    </row>
    <row r="651" ht="12.75" customHeight="1">
      <c r="A651" s="21"/>
      <c r="B651" s="21"/>
      <c r="C651" s="21"/>
      <c r="D651" s="60"/>
      <c r="E651" s="58"/>
      <c r="F651" s="58"/>
      <c r="G651" s="58"/>
      <c r="H651" s="58"/>
      <c r="I651" s="59"/>
      <c r="J651" s="37"/>
      <c r="K651" s="37"/>
      <c r="L651" s="59"/>
      <c r="M651" s="37"/>
      <c r="N651" s="37"/>
      <c r="P651" s="21"/>
    </row>
    <row r="652" ht="12.75" customHeight="1">
      <c r="A652" s="21"/>
      <c r="B652" s="21"/>
      <c r="C652" s="21"/>
      <c r="D652" s="60"/>
      <c r="E652" s="58"/>
      <c r="F652" s="58"/>
      <c r="G652" s="58"/>
      <c r="H652" s="58"/>
      <c r="I652" s="59"/>
      <c r="J652" s="37"/>
      <c r="K652" s="37"/>
      <c r="L652" s="59"/>
      <c r="M652" s="37"/>
      <c r="N652" s="37"/>
      <c r="P652" s="21"/>
    </row>
    <row r="653" ht="12.75" customHeight="1">
      <c r="A653" s="21"/>
      <c r="B653" s="21"/>
      <c r="C653" s="21"/>
      <c r="D653" s="60"/>
      <c r="E653" s="58"/>
      <c r="F653" s="58"/>
      <c r="G653" s="58"/>
      <c r="H653" s="58"/>
      <c r="I653" s="59"/>
      <c r="J653" s="37"/>
      <c r="K653" s="37"/>
      <c r="L653" s="59"/>
      <c r="M653" s="37"/>
      <c r="N653" s="37"/>
      <c r="P653" s="21"/>
    </row>
    <row r="654" ht="12.75" customHeight="1">
      <c r="A654" s="21"/>
      <c r="B654" s="21"/>
      <c r="C654" s="21"/>
      <c r="D654" s="60"/>
      <c r="E654" s="58"/>
      <c r="F654" s="58"/>
      <c r="G654" s="58"/>
      <c r="H654" s="58"/>
      <c r="I654" s="59"/>
      <c r="J654" s="37"/>
      <c r="K654" s="37"/>
      <c r="L654" s="59"/>
      <c r="M654" s="37"/>
      <c r="N654" s="37"/>
      <c r="P654" s="21"/>
    </row>
    <row r="655" ht="12.75" customHeight="1">
      <c r="A655" s="21"/>
      <c r="B655" s="21"/>
      <c r="C655" s="21"/>
      <c r="D655" s="60"/>
      <c r="E655" s="58"/>
      <c r="F655" s="58"/>
      <c r="G655" s="58"/>
      <c r="H655" s="58"/>
      <c r="I655" s="59"/>
      <c r="J655" s="37"/>
      <c r="K655" s="37"/>
      <c r="L655" s="59"/>
      <c r="M655" s="37"/>
      <c r="N655" s="37"/>
      <c r="P655" s="21"/>
    </row>
    <row r="656" ht="12.75" customHeight="1">
      <c r="A656" s="21"/>
      <c r="B656" s="21"/>
      <c r="C656" s="21"/>
      <c r="D656" s="60"/>
      <c r="E656" s="58"/>
      <c r="F656" s="58"/>
      <c r="G656" s="58"/>
      <c r="H656" s="58"/>
      <c r="I656" s="59"/>
      <c r="J656" s="37"/>
      <c r="K656" s="37"/>
      <c r="L656" s="59"/>
      <c r="M656" s="37"/>
      <c r="N656" s="37"/>
      <c r="P656" s="21"/>
    </row>
    <row r="657" ht="12.75" customHeight="1">
      <c r="A657" s="21"/>
      <c r="B657" s="21"/>
      <c r="C657" s="21"/>
      <c r="D657" s="60"/>
      <c r="E657" s="58"/>
      <c r="F657" s="58"/>
      <c r="G657" s="58"/>
      <c r="H657" s="58"/>
      <c r="I657" s="59"/>
      <c r="J657" s="37"/>
      <c r="K657" s="37"/>
      <c r="L657" s="59"/>
      <c r="M657" s="37"/>
      <c r="N657" s="37"/>
      <c r="P657" s="21"/>
    </row>
    <row r="658" ht="12.75" customHeight="1">
      <c r="A658" s="21"/>
      <c r="B658" s="21"/>
      <c r="C658" s="21"/>
      <c r="D658" s="60"/>
      <c r="E658" s="58"/>
      <c r="F658" s="58"/>
      <c r="G658" s="58"/>
      <c r="H658" s="58"/>
      <c r="I658" s="59"/>
      <c r="J658" s="37"/>
      <c r="K658" s="37"/>
      <c r="L658" s="59"/>
      <c r="M658" s="37"/>
      <c r="N658" s="37"/>
      <c r="P658" s="21"/>
    </row>
    <row r="659" ht="12.75" customHeight="1">
      <c r="A659" s="21"/>
      <c r="B659" s="21"/>
      <c r="C659" s="21"/>
      <c r="D659" s="60"/>
      <c r="E659" s="58"/>
      <c r="F659" s="58"/>
      <c r="G659" s="58"/>
      <c r="H659" s="58"/>
      <c r="I659" s="59"/>
      <c r="J659" s="37"/>
      <c r="K659" s="37"/>
      <c r="L659" s="59"/>
      <c r="M659" s="37"/>
      <c r="N659" s="37"/>
      <c r="P659" s="21"/>
    </row>
    <row r="660" ht="12.75" customHeight="1">
      <c r="A660" s="21"/>
      <c r="B660" s="21"/>
      <c r="C660" s="21"/>
      <c r="D660" s="60"/>
      <c r="E660" s="58"/>
      <c r="F660" s="58"/>
      <c r="G660" s="58"/>
      <c r="H660" s="58"/>
      <c r="I660" s="59"/>
      <c r="J660" s="37"/>
      <c r="K660" s="37"/>
      <c r="L660" s="59"/>
      <c r="M660" s="37"/>
      <c r="N660" s="37"/>
      <c r="P660" s="21"/>
    </row>
    <row r="661" ht="12.75" customHeight="1">
      <c r="A661" s="21"/>
      <c r="B661" s="21"/>
      <c r="C661" s="21"/>
      <c r="D661" s="60"/>
      <c r="E661" s="58"/>
      <c r="F661" s="58"/>
      <c r="G661" s="58"/>
      <c r="H661" s="58"/>
      <c r="I661" s="59"/>
      <c r="J661" s="37"/>
      <c r="K661" s="37"/>
      <c r="L661" s="59"/>
      <c r="M661" s="37"/>
      <c r="N661" s="37"/>
      <c r="P661" s="21"/>
    </row>
    <row r="662" ht="12.75" customHeight="1">
      <c r="A662" s="21"/>
      <c r="B662" s="21"/>
      <c r="C662" s="21"/>
      <c r="D662" s="60"/>
      <c r="E662" s="58"/>
      <c r="F662" s="58"/>
      <c r="G662" s="58"/>
      <c r="H662" s="58"/>
      <c r="I662" s="59"/>
      <c r="J662" s="37"/>
      <c r="K662" s="37"/>
      <c r="L662" s="59"/>
      <c r="M662" s="37"/>
      <c r="N662" s="37"/>
      <c r="P662" s="21"/>
    </row>
    <row r="663" ht="12.75" customHeight="1">
      <c r="A663" s="21"/>
      <c r="B663" s="21"/>
      <c r="C663" s="21"/>
      <c r="D663" s="60"/>
      <c r="E663" s="58"/>
      <c r="F663" s="58"/>
      <c r="G663" s="58"/>
      <c r="H663" s="58"/>
      <c r="I663" s="59"/>
      <c r="J663" s="37"/>
      <c r="K663" s="37"/>
      <c r="L663" s="59"/>
      <c r="M663" s="37"/>
      <c r="N663" s="37"/>
      <c r="P663" s="21"/>
    </row>
    <row r="664" ht="12.75" customHeight="1">
      <c r="A664" s="21"/>
      <c r="B664" s="21"/>
      <c r="C664" s="21"/>
      <c r="D664" s="60"/>
      <c r="E664" s="58"/>
      <c r="F664" s="58"/>
      <c r="G664" s="58"/>
      <c r="H664" s="58"/>
      <c r="I664" s="59"/>
      <c r="J664" s="37"/>
      <c r="K664" s="37"/>
      <c r="L664" s="59"/>
      <c r="M664" s="37"/>
      <c r="N664" s="37"/>
      <c r="P664" s="21"/>
    </row>
    <row r="665" ht="12.75" customHeight="1">
      <c r="A665" s="21"/>
      <c r="B665" s="21"/>
      <c r="C665" s="21"/>
      <c r="D665" s="60"/>
      <c r="E665" s="58"/>
      <c r="F665" s="58"/>
      <c r="G665" s="58"/>
      <c r="H665" s="58"/>
      <c r="I665" s="59"/>
      <c r="J665" s="37"/>
      <c r="K665" s="37"/>
      <c r="L665" s="59"/>
      <c r="M665" s="37"/>
      <c r="N665" s="37"/>
      <c r="P665" s="21"/>
    </row>
    <row r="666" ht="12.75" customHeight="1">
      <c r="A666" s="21"/>
      <c r="B666" s="21"/>
      <c r="C666" s="21"/>
      <c r="D666" s="60"/>
      <c r="E666" s="58"/>
      <c r="F666" s="58"/>
      <c r="G666" s="58"/>
      <c r="H666" s="58"/>
      <c r="I666" s="59"/>
      <c r="J666" s="37"/>
      <c r="K666" s="37"/>
      <c r="L666" s="59"/>
      <c r="M666" s="37"/>
      <c r="N666" s="37"/>
      <c r="P666" s="21"/>
    </row>
    <row r="667" ht="12.75" customHeight="1">
      <c r="A667" s="21"/>
      <c r="B667" s="21"/>
      <c r="C667" s="21"/>
      <c r="D667" s="60"/>
      <c r="E667" s="58"/>
      <c r="F667" s="58"/>
      <c r="G667" s="58"/>
      <c r="H667" s="58"/>
      <c r="I667" s="59"/>
      <c r="J667" s="37"/>
      <c r="K667" s="37"/>
      <c r="L667" s="59"/>
      <c r="M667" s="37"/>
      <c r="N667" s="37"/>
      <c r="P667" s="21"/>
    </row>
    <row r="668" ht="12.75" customHeight="1">
      <c r="A668" s="21"/>
      <c r="B668" s="21"/>
      <c r="C668" s="21"/>
      <c r="D668" s="60"/>
      <c r="E668" s="58"/>
      <c r="F668" s="58"/>
      <c r="G668" s="58"/>
      <c r="H668" s="58"/>
      <c r="I668" s="59"/>
      <c r="J668" s="37"/>
      <c r="K668" s="37"/>
      <c r="L668" s="59"/>
      <c r="M668" s="37"/>
      <c r="N668" s="37"/>
      <c r="P668" s="21"/>
    </row>
    <row r="669" ht="12.75" customHeight="1">
      <c r="A669" s="21"/>
      <c r="B669" s="21"/>
      <c r="C669" s="21"/>
      <c r="D669" s="60"/>
      <c r="E669" s="58"/>
      <c r="F669" s="58"/>
      <c r="G669" s="58"/>
      <c r="H669" s="58"/>
      <c r="I669" s="59"/>
      <c r="J669" s="37"/>
      <c r="K669" s="37"/>
      <c r="L669" s="59"/>
      <c r="M669" s="37"/>
      <c r="N669" s="37"/>
      <c r="P669" s="21"/>
    </row>
    <row r="670" ht="12.75" customHeight="1">
      <c r="A670" s="21"/>
      <c r="B670" s="21"/>
      <c r="C670" s="21"/>
      <c r="D670" s="60"/>
      <c r="E670" s="58"/>
      <c r="F670" s="58"/>
      <c r="G670" s="58"/>
      <c r="H670" s="58"/>
      <c r="I670" s="59"/>
      <c r="J670" s="37"/>
      <c r="K670" s="37"/>
      <c r="L670" s="59"/>
      <c r="M670" s="37"/>
      <c r="N670" s="37"/>
      <c r="P670" s="21"/>
    </row>
    <row r="671" ht="12.75" customHeight="1">
      <c r="A671" s="21"/>
      <c r="B671" s="21"/>
      <c r="C671" s="21"/>
      <c r="D671" s="60"/>
      <c r="E671" s="58"/>
      <c r="F671" s="58"/>
      <c r="G671" s="58"/>
      <c r="H671" s="58"/>
      <c r="I671" s="59"/>
      <c r="J671" s="37"/>
      <c r="K671" s="37"/>
      <c r="L671" s="59"/>
      <c r="M671" s="37"/>
      <c r="N671" s="37"/>
      <c r="P671" s="21"/>
    </row>
    <row r="672" ht="12.75" customHeight="1">
      <c r="A672" s="21"/>
      <c r="B672" s="21"/>
      <c r="C672" s="21"/>
      <c r="D672" s="60"/>
      <c r="E672" s="58"/>
      <c r="F672" s="58"/>
      <c r="G672" s="58"/>
      <c r="H672" s="58"/>
      <c r="I672" s="59"/>
      <c r="J672" s="37"/>
      <c r="K672" s="37"/>
      <c r="L672" s="59"/>
      <c r="M672" s="37"/>
      <c r="N672" s="37"/>
      <c r="P672" s="21"/>
    </row>
    <row r="673" ht="12.75" customHeight="1">
      <c r="A673" s="21"/>
      <c r="B673" s="21"/>
      <c r="C673" s="21"/>
      <c r="D673" s="60"/>
      <c r="E673" s="58"/>
      <c r="F673" s="58"/>
      <c r="G673" s="58"/>
      <c r="H673" s="58"/>
      <c r="I673" s="59"/>
      <c r="J673" s="37"/>
      <c r="K673" s="37"/>
      <c r="L673" s="59"/>
      <c r="M673" s="37"/>
      <c r="N673" s="37"/>
      <c r="P673" s="21"/>
    </row>
    <row r="674" ht="12.75" customHeight="1">
      <c r="A674" s="21"/>
      <c r="B674" s="21"/>
      <c r="C674" s="21"/>
      <c r="D674" s="60"/>
      <c r="E674" s="58"/>
      <c r="F674" s="58"/>
      <c r="G674" s="58"/>
      <c r="H674" s="58"/>
      <c r="I674" s="59"/>
      <c r="J674" s="37"/>
      <c r="K674" s="37"/>
      <c r="L674" s="59"/>
      <c r="M674" s="37"/>
      <c r="N674" s="37"/>
      <c r="P674" s="21"/>
    </row>
    <row r="675" ht="12.75" customHeight="1">
      <c r="A675" s="21"/>
      <c r="B675" s="21"/>
      <c r="C675" s="21"/>
      <c r="D675" s="60"/>
      <c r="E675" s="58"/>
      <c r="F675" s="58"/>
      <c r="G675" s="58"/>
      <c r="H675" s="58"/>
      <c r="I675" s="59"/>
      <c r="J675" s="37"/>
      <c r="K675" s="37"/>
      <c r="L675" s="59"/>
      <c r="M675" s="37"/>
      <c r="N675" s="37"/>
      <c r="P675" s="21"/>
    </row>
    <row r="676" ht="12.75" customHeight="1">
      <c r="A676" s="21"/>
      <c r="B676" s="21"/>
      <c r="C676" s="21"/>
      <c r="D676" s="60"/>
      <c r="E676" s="58"/>
      <c r="F676" s="58"/>
      <c r="G676" s="58"/>
      <c r="H676" s="58"/>
      <c r="I676" s="59"/>
      <c r="J676" s="37"/>
      <c r="K676" s="37"/>
      <c r="L676" s="59"/>
      <c r="M676" s="37"/>
      <c r="N676" s="37"/>
      <c r="P676" s="21"/>
    </row>
    <row r="677" ht="12.75" customHeight="1">
      <c r="A677" s="21"/>
      <c r="B677" s="21"/>
      <c r="C677" s="21"/>
      <c r="D677" s="60"/>
      <c r="E677" s="58"/>
      <c r="F677" s="58"/>
      <c r="G677" s="58"/>
      <c r="H677" s="58"/>
      <c r="I677" s="59"/>
      <c r="J677" s="37"/>
      <c r="K677" s="37"/>
      <c r="L677" s="59"/>
      <c r="M677" s="37"/>
      <c r="N677" s="37"/>
      <c r="P677" s="21"/>
    </row>
    <row r="678" ht="12.75" customHeight="1">
      <c r="A678" s="21"/>
      <c r="B678" s="21"/>
      <c r="C678" s="21"/>
      <c r="D678" s="60"/>
      <c r="E678" s="58"/>
      <c r="F678" s="58"/>
      <c r="G678" s="58"/>
      <c r="H678" s="58"/>
      <c r="I678" s="59"/>
      <c r="J678" s="37"/>
      <c r="K678" s="37"/>
      <c r="L678" s="59"/>
      <c r="M678" s="37"/>
      <c r="N678" s="37"/>
      <c r="P678" s="21"/>
    </row>
    <row r="679" ht="12.75" customHeight="1">
      <c r="A679" s="21"/>
      <c r="B679" s="21"/>
      <c r="C679" s="21"/>
      <c r="D679" s="60"/>
      <c r="E679" s="58"/>
      <c r="F679" s="58"/>
      <c r="G679" s="58"/>
      <c r="H679" s="58"/>
      <c r="I679" s="59"/>
      <c r="J679" s="37"/>
      <c r="K679" s="37"/>
      <c r="L679" s="59"/>
      <c r="M679" s="37"/>
      <c r="N679" s="37"/>
      <c r="P679" s="21"/>
    </row>
    <row r="680" ht="12.75" customHeight="1">
      <c r="A680" s="21"/>
      <c r="B680" s="21"/>
      <c r="C680" s="21"/>
      <c r="D680" s="60"/>
      <c r="E680" s="58"/>
      <c r="F680" s="58"/>
      <c r="G680" s="58"/>
      <c r="H680" s="58"/>
      <c r="I680" s="59"/>
      <c r="J680" s="37"/>
      <c r="K680" s="37"/>
      <c r="L680" s="59"/>
      <c r="M680" s="37"/>
      <c r="N680" s="37"/>
      <c r="P680" s="21"/>
    </row>
    <row r="681" ht="12.75" customHeight="1">
      <c r="A681" s="21"/>
      <c r="B681" s="21"/>
      <c r="C681" s="21"/>
      <c r="D681" s="60"/>
      <c r="E681" s="58"/>
      <c r="F681" s="58"/>
      <c r="G681" s="58"/>
      <c r="H681" s="58"/>
      <c r="I681" s="59"/>
      <c r="J681" s="37"/>
      <c r="K681" s="37"/>
      <c r="L681" s="59"/>
      <c r="M681" s="37"/>
      <c r="N681" s="37"/>
      <c r="P681" s="21"/>
    </row>
    <row r="682" ht="12.75" customHeight="1">
      <c r="A682" s="21"/>
      <c r="B682" s="21"/>
      <c r="C682" s="21"/>
      <c r="D682" s="60"/>
      <c r="E682" s="58"/>
      <c r="F682" s="58"/>
      <c r="G682" s="58"/>
      <c r="H682" s="58"/>
      <c r="I682" s="59"/>
      <c r="J682" s="37"/>
      <c r="K682" s="37"/>
      <c r="L682" s="59"/>
      <c r="M682" s="37"/>
      <c r="N682" s="37"/>
      <c r="P682" s="21"/>
    </row>
    <row r="683" ht="12.75" customHeight="1">
      <c r="A683" s="21"/>
      <c r="B683" s="21"/>
      <c r="C683" s="21"/>
      <c r="D683" s="60"/>
      <c r="E683" s="58"/>
      <c r="F683" s="58"/>
      <c r="G683" s="58"/>
      <c r="H683" s="58"/>
      <c r="I683" s="59"/>
      <c r="J683" s="37"/>
      <c r="K683" s="37"/>
      <c r="L683" s="59"/>
      <c r="M683" s="37"/>
      <c r="N683" s="37"/>
      <c r="P683" s="21"/>
    </row>
    <row r="684" ht="12.75" customHeight="1">
      <c r="A684" s="21"/>
      <c r="B684" s="21"/>
      <c r="C684" s="21"/>
      <c r="D684" s="60"/>
      <c r="E684" s="58"/>
      <c r="F684" s="58"/>
      <c r="G684" s="58"/>
      <c r="H684" s="58"/>
      <c r="I684" s="59"/>
      <c r="J684" s="37"/>
      <c r="K684" s="37"/>
      <c r="L684" s="59"/>
      <c r="M684" s="37"/>
      <c r="N684" s="37"/>
      <c r="P684" s="21"/>
    </row>
    <row r="685" ht="12.75" customHeight="1">
      <c r="A685" s="21"/>
      <c r="B685" s="21"/>
      <c r="C685" s="21"/>
      <c r="D685" s="60"/>
      <c r="E685" s="58"/>
      <c r="F685" s="58"/>
      <c r="G685" s="58"/>
      <c r="H685" s="58"/>
      <c r="I685" s="59"/>
      <c r="J685" s="37"/>
      <c r="K685" s="37"/>
      <c r="L685" s="59"/>
      <c r="M685" s="37"/>
      <c r="N685" s="37"/>
      <c r="P685" s="21"/>
    </row>
    <row r="686" ht="12.75" customHeight="1">
      <c r="A686" s="21"/>
      <c r="B686" s="21"/>
      <c r="C686" s="21"/>
      <c r="D686" s="60"/>
      <c r="E686" s="58"/>
      <c r="F686" s="58"/>
      <c r="G686" s="58"/>
      <c r="H686" s="58"/>
      <c r="I686" s="59"/>
      <c r="J686" s="37"/>
      <c r="K686" s="37"/>
      <c r="L686" s="59"/>
      <c r="M686" s="37"/>
      <c r="N686" s="37"/>
      <c r="P686" s="21"/>
    </row>
    <row r="687" ht="12.75" customHeight="1">
      <c r="A687" s="21"/>
      <c r="B687" s="21"/>
      <c r="C687" s="21"/>
      <c r="D687" s="60"/>
      <c r="E687" s="58"/>
      <c r="F687" s="58"/>
      <c r="G687" s="58"/>
      <c r="H687" s="58"/>
      <c r="I687" s="59"/>
      <c r="J687" s="37"/>
      <c r="K687" s="37"/>
      <c r="L687" s="59"/>
      <c r="M687" s="37"/>
      <c r="N687" s="37"/>
      <c r="P687" s="21"/>
    </row>
    <row r="688" ht="12.75" customHeight="1">
      <c r="A688" s="21"/>
      <c r="B688" s="21"/>
      <c r="C688" s="21"/>
      <c r="D688" s="60"/>
      <c r="E688" s="58"/>
      <c r="F688" s="58"/>
      <c r="G688" s="58"/>
      <c r="H688" s="58"/>
      <c r="I688" s="59"/>
      <c r="J688" s="37"/>
      <c r="K688" s="37"/>
      <c r="L688" s="59"/>
      <c r="M688" s="37"/>
      <c r="N688" s="37"/>
      <c r="P688" s="21"/>
    </row>
    <row r="689" ht="12.75" customHeight="1">
      <c r="A689" s="21"/>
      <c r="B689" s="21"/>
      <c r="C689" s="21"/>
      <c r="D689" s="60"/>
      <c r="E689" s="58"/>
      <c r="F689" s="58"/>
      <c r="G689" s="58"/>
      <c r="H689" s="58"/>
      <c r="I689" s="59"/>
      <c r="J689" s="37"/>
      <c r="K689" s="37"/>
      <c r="L689" s="59"/>
      <c r="M689" s="37"/>
      <c r="N689" s="37"/>
      <c r="P689" s="21"/>
    </row>
    <row r="690" ht="12.75" customHeight="1">
      <c r="A690" s="21"/>
      <c r="B690" s="21"/>
      <c r="C690" s="21"/>
      <c r="D690" s="60"/>
      <c r="E690" s="58"/>
      <c r="F690" s="58"/>
      <c r="G690" s="58"/>
      <c r="H690" s="58"/>
      <c r="I690" s="59"/>
      <c r="J690" s="37"/>
      <c r="K690" s="37"/>
      <c r="L690" s="59"/>
      <c r="M690" s="37"/>
      <c r="N690" s="37"/>
      <c r="P690" s="21"/>
    </row>
    <row r="691" ht="12.75" customHeight="1">
      <c r="A691" s="21"/>
      <c r="B691" s="21"/>
      <c r="C691" s="21"/>
      <c r="D691" s="60"/>
      <c r="E691" s="58"/>
      <c r="F691" s="58"/>
      <c r="G691" s="58"/>
      <c r="H691" s="58"/>
      <c r="I691" s="59"/>
      <c r="J691" s="37"/>
      <c r="K691" s="37"/>
      <c r="L691" s="59"/>
      <c r="M691" s="37"/>
      <c r="N691" s="37"/>
      <c r="P691" s="21"/>
    </row>
    <row r="692" ht="12.75" customHeight="1">
      <c r="A692" s="21"/>
      <c r="B692" s="21"/>
      <c r="C692" s="21"/>
      <c r="D692" s="60"/>
      <c r="E692" s="58"/>
      <c r="F692" s="58"/>
      <c r="G692" s="58"/>
      <c r="H692" s="58"/>
      <c r="I692" s="59"/>
      <c r="J692" s="37"/>
      <c r="K692" s="37"/>
      <c r="L692" s="59"/>
      <c r="M692" s="37"/>
      <c r="N692" s="37"/>
      <c r="P692" s="21"/>
    </row>
    <row r="693" ht="12.75" customHeight="1">
      <c r="A693" s="21"/>
      <c r="B693" s="21"/>
      <c r="C693" s="21"/>
      <c r="D693" s="60"/>
      <c r="E693" s="58"/>
      <c r="F693" s="58"/>
      <c r="G693" s="58"/>
      <c r="H693" s="58"/>
      <c r="I693" s="59"/>
      <c r="J693" s="37"/>
      <c r="K693" s="37"/>
      <c r="L693" s="59"/>
      <c r="M693" s="37"/>
      <c r="N693" s="37"/>
      <c r="P693" s="21"/>
    </row>
    <row r="694" ht="12.75" customHeight="1">
      <c r="A694" s="21"/>
      <c r="B694" s="21"/>
      <c r="C694" s="21"/>
      <c r="D694" s="60"/>
      <c r="E694" s="58"/>
      <c r="F694" s="58"/>
      <c r="G694" s="58"/>
      <c r="H694" s="58"/>
      <c r="I694" s="59"/>
      <c r="J694" s="37"/>
      <c r="K694" s="37"/>
      <c r="L694" s="59"/>
      <c r="M694" s="37"/>
      <c r="N694" s="37"/>
      <c r="P694" s="21"/>
    </row>
    <row r="695" ht="12.75" customHeight="1">
      <c r="A695" s="21"/>
      <c r="B695" s="21"/>
      <c r="C695" s="21"/>
      <c r="D695" s="60"/>
      <c r="E695" s="58"/>
      <c r="F695" s="58"/>
      <c r="G695" s="58"/>
      <c r="H695" s="58"/>
      <c r="I695" s="59"/>
      <c r="J695" s="37"/>
      <c r="K695" s="37"/>
      <c r="L695" s="59"/>
      <c r="M695" s="37"/>
      <c r="N695" s="37"/>
      <c r="P695" s="21"/>
    </row>
    <row r="696" ht="12.75" customHeight="1">
      <c r="A696" s="21"/>
      <c r="B696" s="21"/>
      <c r="C696" s="21"/>
      <c r="D696" s="60"/>
      <c r="E696" s="58"/>
      <c r="F696" s="58"/>
      <c r="G696" s="58"/>
      <c r="H696" s="58"/>
      <c r="I696" s="59"/>
      <c r="J696" s="37"/>
      <c r="K696" s="37"/>
      <c r="L696" s="59"/>
      <c r="M696" s="37"/>
      <c r="N696" s="37"/>
      <c r="P696" s="21"/>
    </row>
    <row r="697" ht="12.75" customHeight="1">
      <c r="A697" s="21"/>
      <c r="B697" s="21"/>
      <c r="C697" s="21"/>
      <c r="D697" s="60"/>
      <c r="E697" s="58"/>
      <c r="F697" s="58"/>
      <c r="G697" s="58"/>
      <c r="H697" s="58"/>
      <c r="I697" s="59"/>
      <c r="J697" s="37"/>
      <c r="K697" s="37"/>
      <c r="L697" s="59"/>
      <c r="M697" s="37"/>
      <c r="N697" s="37"/>
      <c r="P697" s="21"/>
    </row>
    <row r="698" ht="12.75" customHeight="1">
      <c r="A698" s="21"/>
      <c r="B698" s="21"/>
      <c r="C698" s="21"/>
      <c r="D698" s="60"/>
      <c r="E698" s="58"/>
      <c r="F698" s="58"/>
      <c r="G698" s="58"/>
      <c r="H698" s="58"/>
      <c r="I698" s="59"/>
      <c r="J698" s="37"/>
      <c r="K698" s="37"/>
      <c r="L698" s="59"/>
      <c r="M698" s="37"/>
      <c r="N698" s="37"/>
      <c r="P698" s="21"/>
    </row>
    <row r="699" ht="12.75" customHeight="1">
      <c r="A699" s="21"/>
      <c r="B699" s="21"/>
      <c r="C699" s="21"/>
      <c r="D699" s="60"/>
      <c r="E699" s="58"/>
      <c r="F699" s="58"/>
      <c r="G699" s="58"/>
      <c r="H699" s="58"/>
      <c r="I699" s="59"/>
      <c r="J699" s="37"/>
      <c r="K699" s="37"/>
      <c r="L699" s="59"/>
      <c r="M699" s="37"/>
      <c r="N699" s="37"/>
      <c r="P699" s="21"/>
    </row>
    <row r="700" ht="12.75" customHeight="1">
      <c r="A700" s="21"/>
      <c r="B700" s="21"/>
      <c r="C700" s="21"/>
      <c r="D700" s="60"/>
      <c r="E700" s="58"/>
      <c r="F700" s="58"/>
      <c r="G700" s="58"/>
      <c r="H700" s="58"/>
      <c r="I700" s="59"/>
      <c r="J700" s="37"/>
      <c r="K700" s="37"/>
      <c r="L700" s="59"/>
      <c r="M700" s="37"/>
      <c r="N700" s="37"/>
      <c r="P700" s="21"/>
    </row>
    <row r="701" ht="12.75" customHeight="1">
      <c r="A701" s="21"/>
      <c r="B701" s="21"/>
      <c r="C701" s="21"/>
      <c r="D701" s="60"/>
      <c r="E701" s="58"/>
      <c r="F701" s="58"/>
      <c r="G701" s="58"/>
      <c r="H701" s="58"/>
      <c r="I701" s="59"/>
      <c r="J701" s="37"/>
      <c r="K701" s="37"/>
      <c r="L701" s="59"/>
      <c r="M701" s="37"/>
      <c r="N701" s="37"/>
      <c r="P701" s="21"/>
    </row>
    <row r="702" ht="12.75" customHeight="1">
      <c r="A702" s="21"/>
      <c r="B702" s="21"/>
      <c r="C702" s="21"/>
      <c r="D702" s="60"/>
      <c r="E702" s="58"/>
      <c r="F702" s="58"/>
      <c r="G702" s="58"/>
      <c r="H702" s="58"/>
      <c r="I702" s="59"/>
      <c r="J702" s="37"/>
      <c r="K702" s="37"/>
      <c r="L702" s="59"/>
      <c r="M702" s="37"/>
      <c r="N702" s="37"/>
      <c r="P702" s="21"/>
    </row>
    <row r="703" ht="12.75" customHeight="1">
      <c r="A703" s="21"/>
      <c r="B703" s="21"/>
      <c r="C703" s="21"/>
      <c r="D703" s="60"/>
      <c r="E703" s="58"/>
      <c r="F703" s="58"/>
      <c r="G703" s="58"/>
      <c r="H703" s="58"/>
      <c r="I703" s="59"/>
      <c r="J703" s="37"/>
      <c r="K703" s="37"/>
      <c r="L703" s="59"/>
      <c r="M703" s="37"/>
      <c r="N703" s="37"/>
      <c r="P703" s="21"/>
    </row>
    <row r="704" ht="12.75" customHeight="1">
      <c r="A704" s="21"/>
      <c r="B704" s="21"/>
      <c r="C704" s="21"/>
      <c r="D704" s="60"/>
      <c r="E704" s="58"/>
      <c r="F704" s="58"/>
      <c r="G704" s="58"/>
      <c r="H704" s="58"/>
      <c r="I704" s="59"/>
      <c r="J704" s="37"/>
      <c r="K704" s="37"/>
      <c r="L704" s="59"/>
      <c r="M704" s="37"/>
      <c r="N704" s="37"/>
      <c r="P704" s="21"/>
    </row>
    <row r="705" ht="12.75" customHeight="1">
      <c r="A705" s="21"/>
      <c r="B705" s="21"/>
      <c r="C705" s="21"/>
      <c r="D705" s="60"/>
      <c r="E705" s="58"/>
      <c r="F705" s="58"/>
      <c r="G705" s="58"/>
      <c r="H705" s="58"/>
      <c r="I705" s="59"/>
      <c r="J705" s="37"/>
      <c r="K705" s="37"/>
      <c r="L705" s="59"/>
      <c r="M705" s="37"/>
      <c r="N705" s="37"/>
      <c r="P705" s="21"/>
    </row>
    <row r="706" ht="12.75" customHeight="1">
      <c r="A706" s="21"/>
      <c r="B706" s="21"/>
      <c r="C706" s="21"/>
      <c r="D706" s="60"/>
      <c r="E706" s="58"/>
      <c r="F706" s="58"/>
      <c r="G706" s="58"/>
      <c r="H706" s="58"/>
      <c r="I706" s="59"/>
      <c r="J706" s="37"/>
      <c r="K706" s="37"/>
      <c r="L706" s="59"/>
      <c r="M706" s="37"/>
      <c r="N706" s="37"/>
      <c r="P706" s="21"/>
    </row>
    <row r="707" ht="12.75" customHeight="1">
      <c r="A707" s="21"/>
      <c r="B707" s="21"/>
      <c r="C707" s="21"/>
      <c r="D707" s="60"/>
      <c r="E707" s="58"/>
      <c r="F707" s="58"/>
      <c r="G707" s="58"/>
      <c r="H707" s="58"/>
      <c r="I707" s="59"/>
      <c r="J707" s="37"/>
      <c r="K707" s="37"/>
      <c r="L707" s="59"/>
      <c r="M707" s="37"/>
      <c r="N707" s="37"/>
      <c r="P707" s="21"/>
    </row>
    <row r="708" ht="12.75" customHeight="1">
      <c r="A708" s="21"/>
      <c r="B708" s="21"/>
      <c r="C708" s="21"/>
      <c r="D708" s="60"/>
      <c r="E708" s="58"/>
      <c r="F708" s="58"/>
      <c r="G708" s="58"/>
      <c r="H708" s="58"/>
      <c r="I708" s="59"/>
      <c r="J708" s="37"/>
      <c r="K708" s="37"/>
      <c r="L708" s="59"/>
      <c r="M708" s="37"/>
      <c r="N708" s="37"/>
      <c r="P708" s="21"/>
    </row>
    <row r="709" ht="12.75" customHeight="1">
      <c r="A709" s="21"/>
      <c r="B709" s="21"/>
      <c r="C709" s="21"/>
      <c r="D709" s="60"/>
      <c r="E709" s="58"/>
      <c r="F709" s="58"/>
      <c r="G709" s="58"/>
      <c r="H709" s="58"/>
      <c r="I709" s="59"/>
      <c r="J709" s="37"/>
      <c r="K709" s="37"/>
      <c r="L709" s="59"/>
      <c r="M709" s="37"/>
      <c r="N709" s="37"/>
      <c r="P709" s="21"/>
    </row>
    <row r="710" ht="12.75" customHeight="1">
      <c r="A710" s="21"/>
      <c r="B710" s="21"/>
      <c r="C710" s="21"/>
      <c r="D710" s="60"/>
      <c r="E710" s="58"/>
      <c r="F710" s="58"/>
      <c r="G710" s="58"/>
      <c r="H710" s="58"/>
      <c r="I710" s="59"/>
      <c r="J710" s="37"/>
      <c r="K710" s="37"/>
      <c r="L710" s="59"/>
      <c r="M710" s="37"/>
      <c r="N710" s="37"/>
      <c r="P710" s="21"/>
    </row>
    <row r="711" ht="12.75" customHeight="1">
      <c r="A711" s="21"/>
      <c r="B711" s="21"/>
      <c r="C711" s="21"/>
      <c r="D711" s="60"/>
      <c r="E711" s="58"/>
      <c r="F711" s="58"/>
      <c r="G711" s="58"/>
      <c r="H711" s="58"/>
      <c r="I711" s="59"/>
      <c r="J711" s="37"/>
      <c r="K711" s="37"/>
      <c r="L711" s="59"/>
      <c r="M711" s="37"/>
      <c r="N711" s="37"/>
      <c r="P711" s="21"/>
    </row>
    <row r="712" ht="12.75" customHeight="1">
      <c r="A712" s="21"/>
      <c r="B712" s="21"/>
      <c r="C712" s="21"/>
      <c r="D712" s="60"/>
      <c r="E712" s="58"/>
      <c r="F712" s="58"/>
      <c r="G712" s="58"/>
      <c r="H712" s="58"/>
      <c r="I712" s="59"/>
      <c r="J712" s="37"/>
      <c r="K712" s="37"/>
      <c r="L712" s="59"/>
      <c r="M712" s="37"/>
      <c r="N712" s="37"/>
      <c r="P712" s="21"/>
    </row>
    <row r="713" ht="12.75" customHeight="1">
      <c r="A713" s="21"/>
      <c r="B713" s="21"/>
      <c r="C713" s="21"/>
      <c r="D713" s="60"/>
      <c r="E713" s="58"/>
      <c r="F713" s="58"/>
      <c r="G713" s="58"/>
      <c r="H713" s="58"/>
      <c r="I713" s="59"/>
      <c r="J713" s="37"/>
      <c r="K713" s="37"/>
      <c r="L713" s="59"/>
      <c r="M713" s="37"/>
      <c r="N713" s="37"/>
      <c r="P713" s="21"/>
    </row>
    <row r="714" ht="12.75" customHeight="1">
      <c r="A714" s="21"/>
      <c r="B714" s="21"/>
      <c r="C714" s="21"/>
      <c r="D714" s="60"/>
      <c r="E714" s="58"/>
      <c r="F714" s="58"/>
      <c r="G714" s="58"/>
      <c r="H714" s="58"/>
      <c r="I714" s="59"/>
      <c r="J714" s="37"/>
      <c r="K714" s="37"/>
      <c r="L714" s="59"/>
      <c r="M714" s="37"/>
      <c r="N714" s="37"/>
      <c r="P714" s="21"/>
    </row>
    <row r="715" ht="12.75" customHeight="1">
      <c r="A715" s="21"/>
      <c r="B715" s="21"/>
      <c r="C715" s="21"/>
      <c r="D715" s="60"/>
      <c r="E715" s="58"/>
      <c r="F715" s="58"/>
      <c r="G715" s="58"/>
      <c r="H715" s="58"/>
      <c r="I715" s="59"/>
      <c r="J715" s="37"/>
      <c r="K715" s="37"/>
      <c r="L715" s="59"/>
      <c r="M715" s="37"/>
      <c r="N715" s="37"/>
      <c r="P715" s="21"/>
    </row>
    <row r="716" ht="12.75" customHeight="1">
      <c r="A716" s="21"/>
      <c r="B716" s="21"/>
      <c r="C716" s="21"/>
      <c r="D716" s="60"/>
      <c r="E716" s="58"/>
      <c r="F716" s="58"/>
      <c r="G716" s="58"/>
      <c r="H716" s="58"/>
      <c r="I716" s="59"/>
      <c r="J716" s="37"/>
      <c r="K716" s="37"/>
      <c r="L716" s="59"/>
      <c r="M716" s="37"/>
      <c r="N716" s="37"/>
      <c r="P716" s="21"/>
    </row>
    <row r="717" ht="12.75" customHeight="1">
      <c r="A717" s="21"/>
      <c r="B717" s="21"/>
      <c r="C717" s="21"/>
      <c r="D717" s="60"/>
      <c r="E717" s="58"/>
      <c r="F717" s="58"/>
      <c r="G717" s="58"/>
      <c r="H717" s="58"/>
      <c r="I717" s="59"/>
      <c r="J717" s="37"/>
      <c r="K717" s="37"/>
      <c r="L717" s="59"/>
      <c r="M717" s="37"/>
      <c r="N717" s="37"/>
      <c r="P717" s="21"/>
    </row>
    <row r="718" ht="12.75" customHeight="1">
      <c r="A718" s="21"/>
      <c r="B718" s="21"/>
      <c r="C718" s="21"/>
      <c r="D718" s="60"/>
      <c r="E718" s="58"/>
      <c r="F718" s="58"/>
      <c r="G718" s="58"/>
      <c r="H718" s="58"/>
      <c r="I718" s="59"/>
      <c r="J718" s="37"/>
      <c r="K718" s="37"/>
      <c r="L718" s="59"/>
      <c r="M718" s="37"/>
      <c r="N718" s="37"/>
      <c r="P718" s="21"/>
    </row>
    <row r="719" ht="12.75" customHeight="1">
      <c r="A719" s="21"/>
      <c r="B719" s="21"/>
      <c r="C719" s="21"/>
      <c r="D719" s="60"/>
      <c r="E719" s="58"/>
      <c r="F719" s="58"/>
      <c r="G719" s="58"/>
      <c r="H719" s="58"/>
      <c r="I719" s="59"/>
      <c r="J719" s="37"/>
      <c r="K719" s="37"/>
      <c r="L719" s="59"/>
      <c r="M719" s="37"/>
      <c r="N719" s="37"/>
      <c r="P719" s="21"/>
    </row>
    <row r="720" ht="12.75" customHeight="1">
      <c r="A720" s="21"/>
      <c r="B720" s="21"/>
      <c r="C720" s="21"/>
      <c r="D720" s="60"/>
      <c r="E720" s="58"/>
      <c r="F720" s="58"/>
      <c r="G720" s="58"/>
      <c r="H720" s="58"/>
      <c r="I720" s="59"/>
      <c r="J720" s="37"/>
      <c r="K720" s="37"/>
      <c r="L720" s="59"/>
      <c r="M720" s="37"/>
      <c r="N720" s="37"/>
      <c r="P720" s="21"/>
    </row>
    <row r="721" ht="12.75" customHeight="1">
      <c r="A721" s="21"/>
      <c r="B721" s="21"/>
      <c r="C721" s="21"/>
      <c r="D721" s="60"/>
      <c r="E721" s="58"/>
      <c r="F721" s="58"/>
      <c r="G721" s="58"/>
      <c r="H721" s="58"/>
      <c r="I721" s="59"/>
      <c r="J721" s="37"/>
      <c r="K721" s="37"/>
      <c r="L721" s="59"/>
      <c r="M721" s="37"/>
      <c r="N721" s="37"/>
      <c r="P721" s="21"/>
    </row>
    <row r="722" ht="12.75" customHeight="1">
      <c r="A722" s="21"/>
      <c r="B722" s="21"/>
      <c r="C722" s="21"/>
      <c r="D722" s="60"/>
      <c r="E722" s="58"/>
      <c r="F722" s="58"/>
      <c r="G722" s="58"/>
      <c r="H722" s="58"/>
      <c r="I722" s="59"/>
      <c r="J722" s="37"/>
      <c r="K722" s="37"/>
      <c r="L722" s="59"/>
      <c r="M722" s="37"/>
      <c r="N722" s="37"/>
      <c r="P722" s="21"/>
    </row>
    <row r="723" ht="12.75" customHeight="1">
      <c r="A723" s="21"/>
      <c r="B723" s="21"/>
      <c r="C723" s="21"/>
      <c r="D723" s="60"/>
      <c r="E723" s="58"/>
      <c r="F723" s="58"/>
      <c r="G723" s="58"/>
      <c r="H723" s="58"/>
      <c r="I723" s="59"/>
      <c r="J723" s="37"/>
      <c r="K723" s="37"/>
      <c r="L723" s="59"/>
      <c r="M723" s="37"/>
      <c r="N723" s="37"/>
      <c r="P723" s="21"/>
    </row>
    <row r="724" ht="12.75" customHeight="1">
      <c r="A724" s="21"/>
      <c r="B724" s="21"/>
      <c r="C724" s="21"/>
      <c r="D724" s="60"/>
      <c r="E724" s="58"/>
      <c r="F724" s="58"/>
      <c r="G724" s="58"/>
      <c r="H724" s="58"/>
      <c r="I724" s="59"/>
      <c r="J724" s="37"/>
      <c r="K724" s="37"/>
      <c r="L724" s="59"/>
      <c r="M724" s="37"/>
      <c r="N724" s="37"/>
      <c r="P724" s="21"/>
    </row>
    <row r="725" ht="12.75" customHeight="1">
      <c r="A725" s="21"/>
      <c r="B725" s="21"/>
      <c r="C725" s="21"/>
      <c r="D725" s="60"/>
      <c r="E725" s="58"/>
      <c r="F725" s="58"/>
      <c r="G725" s="58"/>
      <c r="H725" s="58"/>
      <c r="I725" s="59"/>
      <c r="J725" s="37"/>
      <c r="K725" s="37"/>
      <c r="L725" s="59"/>
      <c r="M725" s="37"/>
      <c r="N725" s="37"/>
      <c r="P725" s="21"/>
    </row>
    <row r="726" ht="12.75" customHeight="1">
      <c r="A726" s="21"/>
      <c r="B726" s="21"/>
      <c r="C726" s="21"/>
      <c r="D726" s="60"/>
      <c r="E726" s="58"/>
      <c r="F726" s="58"/>
      <c r="G726" s="58"/>
      <c r="H726" s="58"/>
      <c r="I726" s="59"/>
      <c r="J726" s="37"/>
      <c r="K726" s="37"/>
      <c r="L726" s="59"/>
      <c r="M726" s="37"/>
      <c r="N726" s="37"/>
      <c r="P726" s="21"/>
    </row>
    <row r="727" ht="12.75" customHeight="1">
      <c r="A727" s="21"/>
      <c r="B727" s="21"/>
      <c r="C727" s="21"/>
      <c r="D727" s="60"/>
      <c r="E727" s="58"/>
      <c r="F727" s="58"/>
      <c r="G727" s="58"/>
      <c r="H727" s="58"/>
      <c r="I727" s="59"/>
      <c r="J727" s="37"/>
      <c r="K727" s="37"/>
      <c r="L727" s="59"/>
      <c r="M727" s="37"/>
      <c r="N727" s="37"/>
      <c r="P727" s="21"/>
    </row>
    <row r="728" ht="12.75" customHeight="1">
      <c r="A728" s="21"/>
      <c r="B728" s="21"/>
      <c r="C728" s="21"/>
      <c r="D728" s="60"/>
      <c r="E728" s="58"/>
      <c r="F728" s="58"/>
      <c r="G728" s="58"/>
      <c r="H728" s="58"/>
      <c r="I728" s="59"/>
      <c r="J728" s="37"/>
      <c r="K728" s="37"/>
      <c r="L728" s="59"/>
      <c r="M728" s="37"/>
      <c r="N728" s="37"/>
      <c r="P728" s="21"/>
    </row>
    <row r="729" ht="12.75" customHeight="1">
      <c r="A729" s="21"/>
      <c r="B729" s="21"/>
      <c r="C729" s="21"/>
      <c r="D729" s="60"/>
      <c r="E729" s="58"/>
      <c r="F729" s="58"/>
      <c r="G729" s="58"/>
      <c r="H729" s="58"/>
      <c r="I729" s="59"/>
      <c r="J729" s="37"/>
      <c r="K729" s="37"/>
      <c r="L729" s="59"/>
      <c r="M729" s="37"/>
      <c r="N729" s="37"/>
      <c r="P729" s="21"/>
    </row>
    <row r="730" ht="12.75" customHeight="1">
      <c r="A730" s="21"/>
      <c r="B730" s="21"/>
      <c r="C730" s="21"/>
      <c r="D730" s="60"/>
      <c r="E730" s="58"/>
      <c r="F730" s="58"/>
      <c r="G730" s="58"/>
      <c r="H730" s="58"/>
      <c r="I730" s="59"/>
      <c r="J730" s="37"/>
      <c r="K730" s="37"/>
      <c r="L730" s="59"/>
      <c r="M730" s="37"/>
      <c r="N730" s="37"/>
      <c r="P730" s="21"/>
    </row>
    <row r="731" ht="12.75" customHeight="1">
      <c r="A731" s="21"/>
      <c r="B731" s="21"/>
      <c r="C731" s="21"/>
      <c r="D731" s="60"/>
      <c r="E731" s="58"/>
      <c r="F731" s="58"/>
      <c r="G731" s="58"/>
      <c r="H731" s="58"/>
      <c r="I731" s="59"/>
      <c r="J731" s="37"/>
      <c r="K731" s="37"/>
      <c r="L731" s="59"/>
      <c r="M731" s="37"/>
      <c r="N731" s="37"/>
      <c r="P731" s="21"/>
    </row>
    <row r="732" ht="12.75" customHeight="1">
      <c r="A732" s="21"/>
      <c r="B732" s="21"/>
      <c r="C732" s="21"/>
      <c r="D732" s="60"/>
      <c r="E732" s="58"/>
      <c r="F732" s="58"/>
      <c r="G732" s="58"/>
      <c r="H732" s="58"/>
      <c r="I732" s="59"/>
      <c r="J732" s="37"/>
      <c r="K732" s="37"/>
      <c r="L732" s="59"/>
      <c r="M732" s="37"/>
      <c r="N732" s="37"/>
      <c r="P732" s="21"/>
    </row>
    <row r="733" ht="12.75" customHeight="1">
      <c r="A733" s="21"/>
      <c r="B733" s="21"/>
      <c r="C733" s="21"/>
      <c r="D733" s="60"/>
      <c r="E733" s="58"/>
      <c r="F733" s="58"/>
      <c r="G733" s="58"/>
      <c r="H733" s="58"/>
      <c r="I733" s="59"/>
      <c r="J733" s="37"/>
      <c r="K733" s="37"/>
      <c r="L733" s="59"/>
      <c r="M733" s="37"/>
      <c r="N733" s="37"/>
      <c r="P733" s="21"/>
    </row>
    <row r="734" ht="12.75" customHeight="1">
      <c r="A734" s="21"/>
      <c r="B734" s="21"/>
      <c r="C734" s="21"/>
      <c r="D734" s="60"/>
      <c r="E734" s="58"/>
      <c r="F734" s="58"/>
      <c r="G734" s="58"/>
      <c r="H734" s="58"/>
      <c r="I734" s="59"/>
      <c r="J734" s="37"/>
      <c r="K734" s="37"/>
      <c r="L734" s="59"/>
      <c r="M734" s="37"/>
      <c r="N734" s="37"/>
      <c r="P734" s="21"/>
    </row>
    <row r="735" ht="12.75" customHeight="1">
      <c r="A735" s="21"/>
      <c r="B735" s="21"/>
      <c r="C735" s="21"/>
      <c r="D735" s="60"/>
      <c r="E735" s="58"/>
      <c r="F735" s="58"/>
      <c r="G735" s="58"/>
      <c r="H735" s="58"/>
      <c r="I735" s="59"/>
      <c r="J735" s="37"/>
      <c r="K735" s="37"/>
      <c r="L735" s="59"/>
      <c r="M735" s="37"/>
      <c r="N735" s="37"/>
      <c r="P735" s="21"/>
    </row>
    <row r="736" ht="12.75" customHeight="1">
      <c r="A736" s="21"/>
      <c r="B736" s="21"/>
      <c r="C736" s="21"/>
      <c r="D736" s="60"/>
      <c r="E736" s="58"/>
      <c r="F736" s="58"/>
      <c r="G736" s="58"/>
      <c r="H736" s="58"/>
      <c r="I736" s="59"/>
      <c r="J736" s="37"/>
      <c r="K736" s="37"/>
      <c r="L736" s="59"/>
      <c r="M736" s="37"/>
      <c r="N736" s="37"/>
      <c r="P736" s="21"/>
    </row>
    <row r="737" ht="12.75" customHeight="1">
      <c r="A737" s="21"/>
      <c r="B737" s="21"/>
      <c r="C737" s="21"/>
      <c r="D737" s="60"/>
      <c r="E737" s="58"/>
      <c r="F737" s="58"/>
      <c r="G737" s="58"/>
      <c r="H737" s="58"/>
      <c r="I737" s="59"/>
      <c r="J737" s="37"/>
      <c r="K737" s="37"/>
      <c r="L737" s="59"/>
      <c r="M737" s="37"/>
      <c r="N737" s="37"/>
      <c r="P737" s="21"/>
    </row>
    <row r="738" ht="12.75" customHeight="1">
      <c r="A738" s="21"/>
      <c r="B738" s="21"/>
      <c r="C738" s="21"/>
      <c r="D738" s="60"/>
      <c r="E738" s="58"/>
      <c r="F738" s="58"/>
      <c r="G738" s="58"/>
      <c r="H738" s="58"/>
      <c r="I738" s="59"/>
      <c r="J738" s="37"/>
      <c r="K738" s="37"/>
      <c r="L738" s="59"/>
      <c r="M738" s="37"/>
      <c r="N738" s="37"/>
      <c r="P738" s="21"/>
    </row>
    <row r="739" ht="12.75" customHeight="1">
      <c r="A739" s="21"/>
      <c r="B739" s="21"/>
      <c r="C739" s="21"/>
      <c r="D739" s="60"/>
      <c r="E739" s="58"/>
      <c r="F739" s="58"/>
      <c r="G739" s="58"/>
      <c r="H739" s="58"/>
      <c r="I739" s="59"/>
      <c r="J739" s="37"/>
      <c r="K739" s="37"/>
      <c r="L739" s="59"/>
      <c r="M739" s="37"/>
      <c r="N739" s="37"/>
      <c r="P739" s="21"/>
    </row>
    <row r="740" ht="12.75" customHeight="1">
      <c r="A740" s="21"/>
      <c r="B740" s="21"/>
      <c r="C740" s="21"/>
      <c r="D740" s="60"/>
      <c r="E740" s="58"/>
      <c r="F740" s="58"/>
      <c r="G740" s="58"/>
      <c r="H740" s="58"/>
      <c r="I740" s="59"/>
      <c r="J740" s="37"/>
      <c r="K740" s="37"/>
      <c r="L740" s="59"/>
      <c r="M740" s="37"/>
      <c r="N740" s="37"/>
      <c r="P740" s="21"/>
    </row>
    <row r="741" ht="12.75" customHeight="1">
      <c r="A741" s="21"/>
      <c r="B741" s="21"/>
      <c r="C741" s="21"/>
      <c r="D741" s="60"/>
      <c r="E741" s="58"/>
      <c r="F741" s="58"/>
      <c r="G741" s="58"/>
      <c r="H741" s="58"/>
      <c r="I741" s="59"/>
      <c r="J741" s="37"/>
      <c r="K741" s="37"/>
      <c r="L741" s="59"/>
      <c r="M741" s="37"/>
      <c r="N741" s="37"/>
      <c r="P741" s="21"/>
    </row>
    <row r="742" ht="12.75" customHeight="1">
      <c r="A742" s="21"/>
      <c r="B742" s="21"/>
      <c r="C742" s="21"/>
      <c r="D742" s="60"/>
      <c r="E742" s="58"/>
      <c r="F742" s="58"/>
      <c r="G742" s="58"/>
      <c r="H742" s="58"/>
      <c r="I742" s="59"/>
      <c r="J742" s="37"/>
      <c r="K742" s="37"/>
      <c r="L742" s="59"/>
      <c r="M742" s="37"/>
      <c r="N742" s="37"/>
      <c r="P742" s="21"/>
    </row>
    <row r="743" ht="12.75" customHeight="1">
      <c r="A743" s="21"/>
      <c r="B743" s="21"/>
      <c r="C743" s="21"/>
      <c r="D743" s="60"/>
      <c r="E743" s="58"/>
      <c r="F743" s="58"/>
      <c r="G743" s="58"/>
      <c r="H743" s="58"/>
      <c r="I743" s="59"/>
      <c r="J743" s="37"/>
      <c r="K743" s="37"/>
      <c r="L743" s="59"/>
      <c r="M743" s="37"/>
      <c r="N743" s="37"/>
      <c r="P743" s="21"/>
    </row>
    <row r="744" ht="12.75" customHeight="1">
      <c r="A744" s="21"/>
      <c r="B744" s="21"/>
      <c r="C744" s="21"/>
      <c r="D744" s="60"/>
      <c r="E744" s="58"/>
      <c r="F744" s="58"/>
      <c r="G744" s="58"/>
      <c r="H744" s="58"/>
      <c r="I744" s="59"/>
      <c r="J744" s="37"/>
      <c r="K744" s="37"/>
      <c r="L744" s="59"/>
      <c r="M744" s="37"/>
      <c r="N744" s="37"/>
      <c r="P744" s="21"/>
    </row>
    <row r="745" ht="12.75" customHeight="1">
      <c r="A745" s="21"/>
      <c r="B745" s="21"/>
      <c r="C745" s="21"/>
      <c r="D745" s="60"/>
      <c r="E745" s="58"/>
      <c r="F745" s="58"/>
      <c r="G745" s="58"/>
      <c r="H745" s="58"/>
      <c r="I745" s="59"/>
      <c r="J745" s="37"/>
      <c r="K745" s="37"/>
      <c r="L745" s="59"/>
      <c r="M745" s="37"/>
      <c r="N745" s="37"/>
      <c r="P745" s="21"/>
    </row>
    <row r="746" ht="12.75" customHeight="1">
      <c r="A746" s="21"/>
      <c r="B746" s="21"/>
      <c r="C746" s="21"/>
      <c r="D746" s="60"/>
      <c r="E746" s="58"/>
      <c r="F746" s="58"/>
      <c r="G746" s="58"/>
      <c r="H746" s="58"/>
      <c r="I746" s="59"/>
      <c r="J746" s="37"/>
      <c r="K746" s="37"/>
      <c r="L746" s="59"/>
      <c r="M746" s="37"/>
      <c r="N746" s="37"/>
      <c r="P746" s="21"/>
    </row>
    <row r="747" ht="12.75" customHeight="1">
      <c r="A747" s="21"/>
      <c r="B747" s="21"/>
      <c r="C747" s="21"/>
      <c r="D747" s="60"/>
      <c r="E747" s="58"/>
      <c r="F747" s="58"/>
      <c r="G747" s="58"/>
      <c r="H747" s="58"/>
      <c r="I747" s="59"/>
      <c r="J747" s="37"/>
      <c r="K747" s="37"/>
      <c r="L747" s="59"/>
      <c r="M747" s="37"/>
      <c r="N747" s="37"/>
      <c r="P747" s="21"/>
    </row>
    <row r="748" ht="12.75" customHeight="1">
      <c r="A748" s="21"/>
      <c r="B748" s="21"/>
      <c r="C748" s="21"/>
      <c r="D748" s="60"/>
      <c r="E748" s="58"/>
      <c r="F748" s="58"/>
      <c r="G748" s="58"/>
      <c r="H748" s="58"/>
      <c r="I748" s="59"/>
      <c r="J748" s="37"/>
      <c r="K748" s="37"/>
      <c r="L748" s="59"/>
      <c r="M748" s="37"/>
      <c r="N748" s="37"/>
      <c r="P748" s="21"/>
    </row>
    <row r="749" ht="12.75" customHeight="1">
      <c r="A749" s="21"/>
      <c r="B749" s="21"/>
      <c r="C749" s="21"/>
      <c r="D749" s="60"/>
      <c r="E749" s="58"/>
      <c r="F749" s="58"/>
      <c r="G749" s="58"/>
      <c r="H749" s="58"/>
      <c r="I749" s="59"/>
      <c r="J749" s="37"/>
      <c r="K749" s="37"/>
      <c r="L749" s="59"/>
      <c r="M749" s="37"/>
      <c r="N749" s="37"/>
      <c r="P749" s="21"/>
    </row>
    <row r="750" ht="12.75" customHeight="1">
      <c r="A750" s="21"/>
      <c r="B750" s="21"/>
      <c r="C750" s="21"/>
      <c r="D750" s="60"/>
      <c r="E750" s="58"/>
      <c r="F750" s="58"/>
      <c r="G750" s="58"/>
      <c r="H750" s="58"/>
      <c r="I750" s="59"/>
      <c r="J750" s="37"/>
      <c r="K750" s="37"/>
      <c r="L750" s="59"/>
      <c r="M750" s="37"/>
      <c r="N750" s="37"/>
      <c r="P750" s="21"/>
    </row>
    <row r="751" ht="12.75" customHeight="1">
      <c r="A751" s="21"/>
      <c r="B751" s="21"/>
      <c r="C751" s="21"/>
      <c r="D751" s="60"/>
      <c r="E751" s="58"/>
      <c r="F751" s="58"/>
      <c r="G751" s="58"/>
      <c r="H751" s="58"/>
      <c r="I751" s="59"/>
      <c r="J751" s="37"/>
      <c r="K751" s="37"/>
      <c r="L751" s="59"/>
      <c r="M751" s="37"/>
      <c r="N751" s="37"/>
      <c r="P751" s="21"/>
    </row>
    <row r="752" ht="12.75" customHeight="1">
      <c r="A752" s="21"/>
      <c r="B752" s="21"/>
      <c r="C752" s="21"/>
      <c r="D752" s="60"/>
      <c r="E752" s="58"/>
      <c r="F752" s="58"/>
      <c r="G752" s="58"/>
      <c r="H752" s="58"/>
      <c r="I752" s="59"/>
      <c r="J752" s="37"/>
      <c r="K752" s="37"/>
      <c r="L752" s="59"/>
      <c r="M752" s="37"/>
      <c r="N752" s="37"/>
      <c r="P752" s="21"/>
    </row>
    <row r="753" ht="12.75" customHeight="1">
      <c r="A753" s="21"/>
      <c r="B753" s="21"/>
      <c r="C753" s="21"/>
      <c r="D753" s="60"/>
      <c r="E753" s="58"/>
      <c r="F753" s="58"/>
      <c r="G753" s="58"/>
      <c r="H753" s="58"/>
      <c r="I753" s="59"/>
      <c r="J753" s="37"/>
      <c r="K753" s="37"/>
      <c r="L753" s="59"/>
      <c r="M753" s="37"/>
      <c r="N753" s="37"/>
      <c r="P753" s="21"/>
    </row>
    <row r="754" ht="12.75" customHeight="1">
      <c r="A754" s="21"/>
      <c r="B754" s="21"/>
      <c r="C754" s="21"/>
      <c r="D754" s="60"/>
      <c r="E754" s="58"/>
      <c r="F754" s="58"/>
      <c r="G754" s="58"/>
      <c r="H754" s="58"/>
      <c r="I754" s="59"/>
      <c r="J754" s="37"/>
      <c r="K754" s="37"/>
      <c r="L754" s="59"/>
      <c r="M754" s="37"/>
      <c r="N754" s="37"/>
      <c r="P754" s="21"/>
    </row>
    <row r="755" ht="12.75" customHeight="1">
      <c r="A755" s="21"/>
      <c r="B755" s="21"/>
      <c r="C755" s="21"/>
      <c r="D755" s="60"/>
      <c r="E755" s="58"/>
      <c r="F755" s="58"/>
      <c r="G755" s="58"/>
      <c r="H755" s="58"/>
      <c r="I755" s="59"/>
      <c r="J755" s="37"/>
      <c r="K755" s="37"/>
      <c r="L755" s="59"/>
      <c r="M755" s="37"/>
      <c r="N755" s="37"/>
      <c r="P755" s="21"/>
    </row>
    <row r="756" ht="12.75" customHeight="1">
      <c r="A756" s="21"/>
      <c r="B756" s="21"/>
      <c r="C756" s="21"/>
      <c r="D756" s="60"/>
      <c r="E756" s="58"/>
      <c r="F756" s="58"/>
      <c r="G756" s="58"/>
      <c r="H756" s="58"/>
      <c r="I756" s="59"/>
      <c r="J756" s="37"/>
      <c r="K756" s="37"/>
      <c r="L756" s="59"/>
      <c r="M756" s="37"/>
      <c r="N756" s="37"/>
      <c r="P756" s="21"/>
    </row>
    <row r="757" ht="12.75" customHeight="1">
      <c r="A757" s="21"/>
      <c r="B757" s="21"/>
      <c r="C757" s="21"/>
      <c r="D757" s="60"/>
      <c r="E757" s="58"/>
      <c r="F757" s="58"/>
      <c r="G757" s="58"/>
      <c r="H757" s="58"/>
      <c r="I757" s="59"/>
      <c r="J757" s="37"/>
      <c r="K757" s="37"/>
      <c r="L757" s="59"/>
      <c r="M757" s="37"/>
      <c r="N757" s="37"/>
      <c r="P757" s="21"/>
    </row>
    <row r="758" ht="12.75" customHeight="1">
      <c r="A758" s="21"/>
      <c r="B758" s="21"/>
      <c r="C758" s="21"/>
      <c r="D758" s="60"/>
      <c r="E758" s="58"/>
      <c r="F758" s="58"/>
      <c r="G758" s="58"/>
      <c r="H758" s="58"/>
      <c r="I758" s="59"/>
      <c r="J758" s="37"/>
      <c r="K758" s="37"/>
      <c r="L758" s="59"/>
      <c r="M758" s="37"/>
      <c r="N758" s="37"/>
      <c r="P758" s="21"/>
    </row>
    <row r="759" ht="12.75" customHeight="1">
      <c r="A759" s="21"/>
      <c r="B759" s="21"/>
      <c r="C759" s="21"/>
      <c r="D759" s="60"/>
      <c r="E759" s="58"/>
      <c r="F759" s="58"/>
      <c r="G759" s="58"/>
      <c r="H759" s="58"/>
      <c r="I759" s="59"/>
      <c r="J759" s="37"/>
      <c r="K759" s="37"/>
      <c r="L759" s="59"/>
      <c r="M759" s="37"/>
      <c r="N759" s="37"/>
      <c r="P759" s="21"/>
    </row>
    <row r="760" ht="12.75" customHeight="1">
      <c r="A760" s="21"/>
      <c r="B760" s="21"/>
      <c r="C760" s="21"/>
      <c r="D760" s="60"/>
      <c r="E760" s="58"/>
      <c r="F760" s="58"/>
      <c r="G760" s="58"/>
      <c r="H760" s="58"/>
      <c r="I760" s="59"/>
      <c r="J760" s="37"/>
      <c r="K760" s="37"/>
      <c r="L760" s="59"/>
      <c r="M760" s="37"/>
      <c r="N760" s="37"/>
      <c r="P760" s="21"/>
    </row>
    <row r="761" ht="12.75" customHeight="1">
      <c r="A761" s="21"/>
      <c r="B761" s="21"/>
      <c r="C761" s="21"/>
      <c r="D761" s="60"/>
      <c r="E761" s="58"/>
      <c r="F761" s="58"/>
      <c r="G761" s="58"/>
      <c r="H761" s="58"/>
      <c r="I761" s="59"/>
      <c r="J761" s="37"/>
      <c r="K761" s="37"/>
      <c r="L761" s="59"/>
      <c r="M761" s="37"/>
      <c r="N761" s="37"/>
      <c r="P761" s="21"/>
    </row>
    <row r="762" ht="12.75" customHeight="1">
      <c r="A762" s="21"/>
      <c r="B762" s="21"/>
      <c r="C762" s="21"/>
      <c r="D762" s="60"/>
      <c r="E762" s="58"/>
      <c r="F762" s="58"/>
      <c r="G762" s="58"/>
      <c r="H762" s="58"/>
      <c r="I762" s="59"/>
      <c r="J762" s="37"/>
      <c r="K762" s="37"/>
      <c r="L762" s="59"/>
      <c r="M762" s="37"/>
      <c r="N762" s="37"/>
      <c r="P762" s="21"/>
    </row>
    <row r="763" ht="12.75" customHeight="1">
      <c r="A763" s="21"/>
      <c r="B763" s="21"/>
      <c r="C763" s="21"/>
      <c r="D763" s="60"/>
      <c r="E763" s="58"/>
      <c r="F763" s="58"/>
      <c r="G763" s="58"/>
      <c r="H763" s="58"/>
      <c r="I763" s="59"/>
      <c r="J763" s="37"/>
      <c r="K763" s="37"/>
      <c r="L763" s="59"/>
      <c r="M763" s="37"/>
      <c r="N763" s="37"/>
      <c r="P763" s="21"/>
    </row>
    <row r="764" ht="12.75" customHeight="1">
      <c r="A764" s="21"/>
      <c r="B764" s="21"/>
      <c r="C764" s="21"/>
      <c r="D764" s="60"/>
      <c r="E764" s="58"/>
      <c r="F764" s="58"/>
      <c r="G764" s="58"/>
      <c r="H764" s="58"/>
      <c r="I764" s="59"/>
      <c r="J764" s="37"/>
      <c r="K764" s="37"/>
      <c r="L764" s="59"/>
      <c r="M764" s="37"/>
      <c r="N764" s="37"/>
      <c r="P764" s="21"/>
    </row>
    <row r="765" ht="12.75" customHeight="1">
      <c r="A765" s="21"/>
      <c r="B765" s="21"/>
      <c r="C765" s="21"/>
      <c r="D765" s="60"/>
      <c r="E765" s="58"/>
      <c r="F765" s="58"/>
      <c r="G765" s="58"/>
      <c r="H765" s="58"/>
      <c r="I765" s="59"/>
      <c r="J765" s="37"/>
      <c r="K765" s="37"/>
      <c r="L765" s="59"/>
      <c r="M765" s="37"/>
      <c r="N765" s="37"/>
      <c r="P765" s="21"/>
    </row>
    <row r="766" ht="12.75" customHeight="1">
      <c r="A766" s="21"/>
      <c r="B766" s="21"/>
      <c r="C766" s="21"/>
      <c r="D766" s="60"/>
      <c r="E766" s="58"/>
      <c r="F766" s="58"/>
      <c r="G766" s="58"/>
      <c r="H766" s="58"/>
      <c r="I766" s="59"/>
      <c r="J766" s="37"/>
      <c r="K766" s="37"/>
      <c r="L766" s="59"/>
      <c r="M766" s="37"/>
      <c r="N766" s="37"/>
      <c r="P766" s="21"/>
    </row>
    <row r="767" ht="12.75" customHeight="1">
      <c r="A767" s="21"/>
      <c r="B767" s="21"/>
      <c r="C767" s="21"/>
      <c r="D767" s="60"/>
      <c r="E767" s="58"/>
      <c r="F767" s="58"/>
      <c r="G767" s="58"/>
      <c r="H767" s="58"/>
      <c r="I767" s="59"/>
      <c r="J767" s="37"/>
      <c r="K767" s="37"/>
      <c r="L767" s="59"/>
      <c r="M767" s="37"/>
      <c r="N767" s="37"/>
      <c r="P767" s="21"/>
    </row>
    <row r="768" ht="12.75" customHeight="1">
      <c r="A768" s="21"/>
      <c r="B768" s="21"/>
      <c r="C768" s="21"/>
      <c r="D768" s="60"/>
      <c r="E768" s="58"/>
      <c r="F768" s="58"/>
      <c r="G768" s="58"/>
      <c r="H768" s="58"/>
      <c r="I768" s="59"/>
      <c r="J768" s="37"/>
      <c r="K768" s="37"/>
      <c r="L768" s="59"/>
      <c r="M768" s="37"/>
      <c r="N768" s="37"/>
      <c r="P768" s="21"/>
    </row>
    <row r="769" ht="12.75" customHeight="1">
      <c r="A769" s="21"/>
      <c r="B769" s="21"/>
      <c r="C769" s="21"/>
      <c r="D769" s="60"/>
      <c r="E769" s="58"/>
      <c r="F769" s="58"/>
      <c r="G769" s="58"/>
      <c r="H769" s="58"/>
      <c r="I769" s="59"/>
      <c r="J769" s="37"/>
      <c r="K769" s="37"/>
      <c r="L769" s="59"/>
      <c r="M769" s="37"/>
      <c r="N769" s="37"/>
      <c r="P769" s="21"/>
    </row>
    <row r="770" ht="12.75" customHeight="1">
      <c r="A770" s="21"/>
      <c r="B770" s="21"/>
      <c r="C770" s="21"/>
      <c r="D770" s="60"/>
      <c r="E770" s="58"/>
      <c r="F770" s="58"/>
      <c r="G770" s="58"/>
      <c r="H770" s="58"/>
      <c r="I770" s="59"/>
      <c r="J770" s="37"/>
      <c r="K770" s="37"/>
      <c r="L770" s="59"/>
      <c r="M770" s="37"/>
      <c r="N770" s="37"/>
      <c r="P770" s="21"/>
    </row>
    <row r="771" ht="12.75" customHeight="1">
      <c r="A771" s="21"/>
      <c r="B771" s="21"/>
      <c r="C771" s="21"/>
      <c r="D771" s="60"/>
      <c r="E771" s="58"/>
      <c r="F771" s="58"/>
      <c r="G771" s="58"/>
      <c r="H771" s="58"/>
      <c r="I771" s="59"/>
      <c r="J771" s="37"/>
      <c r="K771" s="37"/>
      <c r="L771" s="59"/>
      <c r="M771" s="37"/>
      <c r="N771" s="37"/>
      <c r="P771" s="21"/>
    </row>
    <row r="772" ht="12.75" customHeight="1">
      <c r="A772" s="21"/>
      <c r="B772" s="21"/>
      <c r="C772" s="21"/>
      <c r="D772" s="60"/>
      <c r="E772" s="58"/>
      <c r="F772" s="58"/>
      <c r="G772" s="58"/>
      <c r="H772" s="58"/>
      <c r="I772" s="59"/>
      <c r="J772" s="37"/>
      <c r="K772" s="37"/>
      <c r="L772" s="59"/>
      <c r="M772" s="37"/>
      <c r="N772" s="37"/>
      <c r="P772" s="21"/>
    </row>
    <row r="773" ht="12.75" customHeight="1">
      <c r="A773" s="21"/>
      <c r="B773" s="21"/>
      <c r="C773" s="21"/>
      <c r="D773" s="60"/>
      <c r="E773" s="58"/>
      <c r="F773" s="58"/>
      <c r="G773" s="58"/>
      <c r="H773" s="58"/>
      <c r="I773" s="59"/>
      <c r="J773" s="37"/>
      <c r="K773" s="37"/>
      <c r="L773" s="59"/>
      <c r="M773" s="37"/>
      <c r="N773" s="37"/>
      <c r="P773" s="21"/>
    </row>
    <row r="774" ht="12.75" customHeight="1">
      <c r="A774" s="21"/>
      <c r="B774" s="21"/>
      <c r="C774" s="21"/>
      <c r="D774" s="60"/>
      <c r="E774" s="58"/>
      <c r="F774" s="58"/>
      <c r="G774" s="58"/>
      <c r="H774" s="58"/>
      <c r="I774" s="59"/>
      <c r="J774" s="37"/>
      <c r="K774" s="37"/>
      <c r="L774" s="59"/>
      <c r="M774" s="37"/>
      <c r="N774" s="37"/>
      <c r="P774" s="21"/>
    </row>
    <row r="775" ht="12.75" customHeight="1">
      <c r="A775" s="21"/>
      <c r="B775" s="21"/>
      <c r="C775" s="21"/>
      <c r="D775" s="60"/>
      <c r="E775" s="58"/>
      <c r="F775" s="58"/>
      <c r="G775" s="58"/>
      <c r="H775" s="58"/>
      <c r="I775" s="59"/>
      <c r="J775" s="37"/>
      <c r="K775" s="37"/>
      <c r="L775" s="59"/>
      <c r="M775" s="37"/>
      <c r="N775" s="37"/>
      <c r="P775" s="21"/>
    </row>
    <row r="776" ht="12.75" customHeight="1">
      <c r="A776" s="21"/>
      <c r="B776" s="21"/>
      <c r="C776" s="21"/>
      <c r="D776" s="60"/>
      <c r="E776" s="58"/>
      <c r="F776" s="58"/>
      <c r="G776" s="58"/>
      <c r="H776" s="58"/>
      <c r="I776" s="59"/>
      <c r="J776" s="37"/>
      <c r="K776" s="37"/>
      <c r="L776" s="59"/>
      <c r="M776" s="37"/>
      <c r="N776" s="37"/>
      <c r="P776" s="21"/>
    </row>
    <row r="777" ht="12.75" customHeight="1">
      <c r="A777" s="21"/>
      <c r="B777" s="21"/>
      <c r="C777" s="21"/>
      <c r="D777" s="60"/>
      <c r="E777" s="58"/>
      <c r="F777" s="58"/>
      <c r="G777" s="58"/>
      <c r="H777" s="58"/>
      <c r="I777" s="59"/>
      <c r="J777" s="37"/>
      <c r="K777" s="37"/>
      <c r="L777" s="59"/>
      <c r="M777" s="37"/>
      <c r="N777" s="37"/>
      <c r="P777" s="21"/>
    </row>
    <row r="778" ht="12.75" customHeight="1">
      <c r="A778" s="21"/>
      <c r="B778" s="21"/>
      <c r="C778" s="21"/>
      <c r="D778" s="60"/>
      <c r="E778" s="58"/>
      <c r="F778" s="58"/>
      <c r="G778" s="58"/>
      <c r="H778" s="58"/>
      <c r="I778" s="59"/>
      <c r="J778" s="37"/>
      <c r="K778" s="37"/>
      <c r="L778" s="59"/>
      <c r="M778" s="37"/>
      <c r="N778" s="37"/>
      <c r="P778" s="21"/>
    </row>
    <row r="779" ht="12.75" customHeight="1">
      <c r="A779" s="21"/>
      <c r="B779" s="21"/>
      <c r="C779" s="21"/>
      <c r="D779" s="60"/>
      <c r="E779" s="58"/>
      <c r="F779" s="58"/>
      <c r="G779" s="58"/>
      <c r="H779" s="58"/>
      <c r="I779" s="59"/>
      <c r="J779" s="37"/>
      <c r="K779" s="37"/>
      <c r="L779" s="59"/>
      <c r="M779" s="37"/>
      <c r="N779" s="37"/>
      <c r="P779" s="21"/>
    </row>
    <row r="780" ht="12.75" customHeight="1">
      <c r="A780" s="21"/>
      <c r="B780" s="21"/>
      <c r="C780" s="21"/>
      <c r="D780" s="60"/>
      <c r="E780" s="58"/>
      <c r="F780" s="58"/>
      <c r="G780" s="58"/>
      <c r="H780" s="58"/>
      <c r="I780" s="59"/>
      <c r="J780" s="37"/>
      <c r="K780" s="37"/>
      <c r="L780" s="59"/>
      <c r="M780" s="37"/>
      <c r="N780" s="37"/>
      <c r="P780" s="21"/>
    </row>
    <row r="781" ht="12.75" customHeight="1">
      <c r="A781" s="21"/>
      <c r="B781" s="21"/>
      <c r="C781" s="21"/>
      <c r="D781" s="60"/>
      <c r="E781" s="58"/>
      <c r="F781" s="58"/>
      <c r="G781" s="58"/>
      <c r="H781" s="58"/>
      <c r="I781" s="59"/>
      <c r="J781" s="37"/>
      <c r="K781" s="37"/>
      <c r="L781" s="59"/>
      <c r="M781" s="37"/>
      <c r="N781" s="37"/>
      <c r="P781" s="21"/>
    </row>
    <row r="782" ht="12.75" customHeight="1">
      <c r="A782" s="21"/>
      <c r="B782" s="21"/>
      <c r="C782" s="21"/>
      <c r="D782" s="60"/>
      <c r="E782" s="58"/>
      <c r="F782" s="58"/>
      <c r="G782" s="58"/>
      <c r="H782" s="58"/>
      <c r="I782" s="59"/>
      <c r="J782" s="37"/>
      <c r="K782" s="37"/>
      <c r="L782" s="59"/>
      <c r="M782" s="37"/>
      <c r="N782" s="37"/>
      <c r="P782" s="21"/>
    </row>
    <row r="783" ht="12.75" customHeight="1">
      <c r="A783" s="21"/>
      <c r="B783" s="21"/>
      <c r="C783" s="21"/>
      <c r="D783" s="60"/>
      <c r="E783" s="58"/>
      <c r="F783" s="58"/>
      <c r="G783" s="58"/>
      <c r="H783" s="58"/>
      <c r="I783" s="59"/>
      <c r="J783" s="37"/>
      <c r="K783" s="37"/>
      <c r="L783" s="59"/>
      <c r="M783" s="37"/>
      <c r="N783" s="37"/>
      <c r="P783" s="21"/>
    </row>
    <row r="784" ht="12.75" customHeight="1">
      <c r="A784" s="21"/>
      <c r="B784" s="21"/>
      <c r="C784" s="21"/>
      <c r="D784" s="60"/>
      <c r="E784" s="58"/>
      <c r="F784" s="58"/>
      <c r="G784" s="58"/>
      <c r="H784" s="58"/>
      <c r="I784" s="59"/>
      <c r="J784" s="37"/>
      <c r="K784" s="37"/>
      <c r="L784" s="59"/>
      <c r="M784" s="37"/>
      <c r="N784" s="37"/>
      <c r="P784" s="21"/>
    </row>
    <row r="785" ht="12.75" customHeight="1">
      <c r="A785" s="21"/>
      <c r="B785" s="21"/>
      <c r="C785" s="21"/>
      <c r="D785" s="60"/>
      <c r="E785" s="58"/>
      <c r="F785" s="58"/>
      <c r="G785" s="58"/>
      <c r="H785" s="58"/>
      <c r="I785" s="59"/>
      <c r="J785" s="37"/>
      <c r="K785" s="37"/>
      <c r="L785" s="59"/>
      <c r="M785" s="37"/>
      <c r="N785" s="37"/>
      <c r="P785" s="21"/>
    </row>
    <row r="786" ht="12.75" customHeight="1">
      <c r="A786" s="21"/>
      <c r="B786" s="21"/>
      <c r="C786" s="21"/>
      <c r="D786" s="60"/>
      <c r="E786" s="58"/>
      <c r="F786" s="58"/>
      <c r="G786" s="58"/>
      <c r="H786" s="58"/>
      <c r="I786" s="59"/>
      <c r="J786" s="37"/>
      <c r="K786" s="37"/>
      <c r="L786" s="59"/>
      <c r="M786" s="37"/>
      <c r="N786" s="37"/>
      <c r="P786" s="21"/>
    </row>
    <row r="787" ht="12.75" customHeight="1">
      <c r="A787" s="21"/>
      <c r="B787" s="21"/>
      <c r="C787" s="21"/>
      <c r="D787" s="60"/>
      <c r="E787" s="58"/>
      <c r="F787" s="58"/>
      <c r="G787" s="58"/>
      <c r="H787" s="58"/>
      <c r="I787" s="59"/>
      <c r="J787" s="37"/>
      <c r="K787" s="37"/>
      <c r="L787" s="59"/>
      <c r="M787" s="37"/>
      <c r="N787" s="37"/>
      <c r="P787" s="21"/>
    </row>
    <row r="788" ht="12.75" customHeight="1">
      <c r="A788" s="21"/>
      <c r="B788" s="21"/>
      <c r="C788" s="21"/>
      <c r="D788" s="60"/>
      <c r="E788" s="58"/>
      <c r="F788" s="58"/>
      <c r="G788" s="58"/>
      <c r="H788" s="58"/>
      <c r="I788" s="59"/>
      <c r="J788" s="37"/>
      <c r="K788" s="37"/>
      <c r="L788" s="59"/>
      <c r="M788" s="37"/>
      <c r="N788" s="37"/>
      <c r="P788" s="21"/>
    </row>
    <row r="789" ht="12.75" customHeight="1">
      <c r="A789" s="21"/>
      <c r="B789" s="21"/>
      <c r="C789" s="21"/>
      <c r="D789" s="60"/>
      <c r="E789" s="58"/>
      <c r="F789" s="58"/>
      <c r="G789" s="58"/>
      <c r="H789" s="58"/>
      <c r="I789" s="59"/>
      <c r="J789" s="37"/>
      <c r="K789" s="37"/>
      <c r="L789" s="59"/>
      <c r="M789" s="37"/>
      <c r="N789" s="37"/>
      <c r="P789" s="21"/>
    </row>
    <row r="790" ht="12.75" customHeight="1">
      <c r="A790" s="21"/>
      <c r="B790" s="21"/>
      <c r="C790" s="21"/>
      <c r="D790" s="60"/>
      <c r="E790" s="58"/>
      <c r="F790" s="58"/>
      <c r="G790" s="58"/>
      <c r="H790" s="58"/>
      <c r="I790" s="59"/>
      <c r="J790" s="37"/>
      <c r="K790" s="37"/>
      <c r="L790" s="59"/>
      <c r="M790" s="37"/>
      <c r="N790" s="37"/>
      <c r="P790" s="21"/>
    </row>
    <row r="791" ht="12.75" customHeight="1">
      <c r="A791" s="21"/>
      <c r="B791" s="21"/>
      <c r="C791" s="21"/>
      <c r="D791" s="60"/>
      <c r="E791" s="58"/>
      <c r="F791" s="58"/>
      <c r="G791" s="58"/>
      <c r="H791" s="58"/>
      <c r="I791" s="59"/>
      <c r="J791" s="37"/>
      <c r="K791" s="37"/>
      <c r="L791" s="59"/>
      <c r="M791" s="37"/>
      <c r="N791" s="37"/>
      <c r="P791" s="21"/>
    </row>
    <row r="792" ht="12.75" customHeight="1">
      <c r="A792" s="21"/>
      <c r="B792" s="21"/>
      <c r="C792" s="21"/>
      <c r="D792" s="60"/>
      <c r="E792" s="58"/>
      <c r="F792" s="58"/>
      <c r="G792" s="58"/>
      <c r="H792" s="58"/>
      <c r="I792" s="59"/>
      <c r="J792" s="37"/>
      <c r="K792" s="37"/>
      <c r="L792" s="59"/>
      <c r="M792" s="37"/>
      <c r="N792" s="37"/>
      <c r="P792" s="21"/>
    </row>
    <row r="793" ht="12.75" customHeight="1">
      <c r="A793" s="21"/>
      <c r="B793" s="21"/>
      <c r="C793" s="21"/>
      <c r="D793" s="60"/>
      <c r="E793" s="58"/>
      <c r="F793" s="58"/>
      <c r="G793" s="58"/>
      <c r="H793" s="58"/>
      <c r="I793" s="59"/>
      <c r="J793" s="37"/>
      <c r="K793" s="37"/>
      <c r="L793" s="59"/>
      <c r="M793" s="37"/>
      <c r="N793" s="37"/>
      <c r="P793" s="21"/>
    </row>
    <row r="794" ht="12.75" customHeight="1">
      <c r="A794" s="21"/>
      <c r="B794" s="21"/>
      <c r="C794" s="21"/>
      <c r="D794" s="60"/>
      <c r="E794" s="58"/>
      <c r="F794" s="58"/>
      <c r="G794" s="58"/>
      <c r="H794" s="58"/>
      <c r="I794" s="59"/>
      <c r="J794" s="37"/>
      <c r="K794" s="37"/>
      <c r="L794" s="59"/>
      <c r="M794" s="37"/>
      <c r="N794" s="37"/>
      <c r="P794" s="21"/>
    </row>
    <row r="795" ht="12.75" customHeight="1">
      <c r="A795" s="21"/>
      <c r="B795" s="21"/>
      <c r="C795" s="21"/>
      <c r="D795" s="60"/>
      <c r="E795" s="58"/>
      <c r="F795" s="58"/>
      <c r="G795" s="58"/>
      <c r="H795" s="58"/>
      <c r="I795" s="59"/>
      <c r="J795" s="37"/>
      <c r="K795" s="37"/>
      <c r="L795" s="59"/>
      <c r="M795" s="37"/>
      <c r="N795" s="37"/>
      <c r="P795" s="21"/>
    </row>
    <row r="796" ht="12.75" customHeight="1">
      <c r="A796" s="21"/>
      <c r="B796" s="21"/>
      <c r="C796" s="21"/>
      <c r="D796" s="60"/>
      <c r="E796" s="58"/>
      <c r="F796" s="58"/>
      <c r="G796" s="58"/>
      <c r="H796" s="58"/>
      <c r="I796" s="59"/>
      <c r="J796" s="37"/>
      <c r="K796" s="37"/>
      <c r="L796" s="59"/>
      <c r="M796" s="37"/>
      <c r="N796" s="37"/>
      <c r="P796" s="21"/>
    </row>
    <row r="797" ht="12.75" customHeight="1">
      <c r="A797" s="21"/>
      <c r="B797" s="21"/>
      <c r="C797" s="21"/>
      <c r="D797" s="60"/>
      <c r="E797" s="58"/>
      <c r="F797" s="58"/>
      <c r="G797" s="58"/>
      <c r="H797" s="58"/>
      <c r="I797" s="59"/>
      <c r="J797" s="37"/>
      <c r="K797" s="37"/>
      <c r="L797" s="59"/>
      <c r="M797" s="37"/>
      <c r="N797" s="37"/>
      <c r="P797" s="21"/>
    </row>
    <row r="798" ht="12.75" customHeight="1">
      <c r="A798" s="21"/>
      <c r="B798" s="21"/>
      <c r="C798" s="21"/>
      <c r="D798" s="60"/>
      <c r="E798" s="58"/>
      <c r="F798" s="58"/>
      <c r="G798" s="58"/>
      <c r="H798" s="58"/>
      <c r="I798" s="59"/>
      <c r="J798" s="37"/>
      <c r="K798" s="37"/>
      <c r="L798" s="59"/>
      <c r="M798" s="37"/>
      <c r="N798" s="37"/>
      <c r="P798" s="21"/>
    </row>
    <row r="799" ht="12.75" customHeight="1">
      <c r="A799" s="21"/>
      <c r="B799" s="21"/>
      <c r="C799" s="21"/>
      <c r="D799" s="60"/>
      <c r="E799" s="58"/>
      <c r="F799" s="58"/>
      <c r="G799" s="58"/>
      <c r="H799" s="58"/>
      <c r="I799" s="59"/>
      <c r="J799" s="37"/>
      <c r="K799" s="37"/>
      <c r="L799" s="59"/>
      <c r="M799" s="37"/>
      <c r="N799" s="37"/>
      <c r="P799" s="21"/>
    </row>
    <row r="800" ht="12.75" customHeight="1">
      <c r="A800" s="21"/>
      <c r="B800" s="21"/>
      <c r="C800" s="21"/>
      <c r="D800" s="60"/>
      <c r="E800" s="58"/>
      <c r="F800" s="58"/>
      <c r="G800" s="58"/>
      <c r="H800" s="58"/>
      <c r="I800" s="59"/>
      <c r="J800" s="37"/>
      <c r="K800" s="37"/>
      <c r="L800" s="59"/>
      <c r="M800" s="37"/>
      <c r="N800" s="37"/>
      <c r="P800" s="21"/>
    </row>
    <row r="801" ht="12.75" customHeight="1">
      <c r="A801" s="21"/>
      <c r="B801" s="21"/>
      <c r="C801" s="21"/>
      <c r="D801" s="60"/>
      <c r="E801" s="58"/>
      <c r="F801" s="58"/>
      <c r="G801" s="58"/>
      <c r="H801" s="58"/>
      <c r="I801" s="59"/>
      <c r="J801" s="37"/>
      <c r="K801" s="37"/>
      <c r="L801" s="59"/>
      <c r="M801" s="37"/>
      <c r="N801" s="37"/>
      <c r="P801" s="21"/>
    </row>
    <row r="802" ht="12.75" customHeight="1">
      <c r="A802" s="21"/>
      <c r="B802" s="21"/>
      <c r="C802" s="21"/>
      <c r="D802" s="60"/>
      <c r="E802" s="58"/>
      <c r="F802" s="58"/>
      <c r="G802" s="58"/>
      <c r="H802" s="58"/>
      <c r="I802" s="59"/>
      <c r="J802" s="37"/>
      <c r="K802" s="37"/>
      <c r="L802" s="59"/>
      <c r="M802" s="37"/>
      <c r="N802" s="37"/>
      <c r="P802" s="21"/>
    </row>
    <row r="803" ht="12.75" customHeight="1">
      <c r="A803" s="21"/>
      <c r="B803" s="21"/>
      <c r="C803" s="21"/>
      <c r="D803" s="60"/>
      <c r="E803" s="58"/>
      <c r="F803" s="58"/>
      <c r="G803" s="58"/>
      <c r="H803" s="58"/>
      <c r="I803" s="59"/>
      <c r="J803" s="37"/>
      <c r="K803" s="37"/>
      <c r="L803" s="59"/>
      <c r="M803" s="37"/>
      <c r="N803" s="37"/>
      <c r="P803" s="21"/>
    </row>
    <row r="804" ht="12.75" customHeight="1">
      <c r="A804" s="21"/>
      <c r="B804" s="21"/>
      <c r="C804" s="21"/>
      <c r="D804" s="60"/>
      <c r="E804" s="58"/>
      <c r="F804" s="58"/>
      <c r="G804" s="58"/>
      <c r="H804" s="58"/>
      <c r="I804" s="59"/>
      <c r="J804" s="37"/>
      <c r="K804" s="37"/>
      <c r="L804" s="59"/>
      <c r="M804" s="37"/>
      <c r="N804" s="37"/>
      <c r="P804" s="21"/>
    </row>
    <row r="805" ht="12.75" customHeight="1">
      <c r="A805" s="21"/>
      <c r="B805" s="21"/>
      <c r="C805" s="21"/>
      <c r="D805" s="60"/>
      <c r="E805" s="58"/>
      <c r="F805" s="58"/>
      <c r="G805" s="58"/>
      <c r="H805" s="58"/>
      <c r="I805" s="59"/>
      <c r="J805" s="37"/>
      <c r="K805" s="37"/>
      <c r="L805" s="59"/>
      <c r="M805" s="37"/>
      <c r="N805" s="37"/>
      <c r="P805" s="21"/>
    </row>
    <row r="806" ht="12.75" customHeight="1">
      <c r="A806" s="21"/>
      <c r="B806" s="21"/>
      <c r="C806" s="21"/>
      <c r="D806" s="60"/>
      <c r="E806" s="58"/>
      <c r="F806" s="58"/>
      <c r="G806" s="58"/>
      <c r="H806" s="58"/>
      <c r="I806" s="59"/>
      <c r="J806" s="37"/>
      <c r="K806" s="37"/>
      <c r="L806" s="59"/>
      <c r="M806" s="37"/>
      <c r="N806" s="37"/>
      <c r="P806" s="21"/>
    </row>
    <row r="807" ht="12.75" customHeight="1">
      <c r="A807" s="21"/>
      <c r="B807" s="21"/>
      <c r="C807" s="21"/>
      <c r="D807" s="60"/>
      <c r="E807" s="58"/>
      <c r="F807" s="58"/>
      <c r="G807" s="58"/>
      <c r="H807" s="58"/>
      <c r="I807" s="59"/>
      <c r="J807" s="37"/>
      <c r="K807" s="37"/>
      <c r="L807" s="59"/>
      <c r="M807" s="37"/>
      <c r="N807" s="37"/>
      <c r="P807" s="21"/>
    </row>
    <row r="808" ht="12.75" customHeight="1">
      <c r="A808" s="21"/>
      <c r="B808" s="21"/>
      <c r="C808" s="21"/>
      <c r="D808" s="60"/>
      <c r="E808" s="58"/>
      <c r="F808" s="58"/>
      <c r="G808" s="58"/>
      <c r="H808" s="58"/>
      <c r="I808" s="59"/>
      <c r="J808" s="37"/>
      <c r="K808" s="37"/>
      <c r="L808" s="59"/>
      <c r="M808" s="37"/>
      <c r="N808" s="37"/>
      <c r="P808" s="21"/>
    </row>
    <row r="809" ht="12.75" customHeight="1">
      <c r="A809" s="21"/>
      <c r="B809" s="21"/>
      <c r="C809" s="21"/>
      <c r="D809" s="60"/>
      <c r="E809" s="58"/>
      <c r="F809" s="58"/>
      <c r="G809" s="58"/>
      <c r="H809" s="58"/>
      <c r="I809" s="59"/>
      <c r="J809" s="37"/>
      <c r="K809" s="37"/>
      <c r="L809" s="59"/>
      <c r="M809" s="37"/>
      <c r="N809" s="37"/>
      <c r="P809" s="21"/>
    </row>
    <row r="810" ht="12.75" customHeight="1">
      <c r="A810" s="21"/>
      <c r="B810" s="21"/>
      <c r="C810" s="21"/>
      <c r="D810" s="60"/>
      <c r="E810" s="58"/>
      <c r="F810" s="58"/>
      <c r="G810" s="58"/>
      <c r="H810" s="58"/>
      <c r="I810" s="59"/>
      <c r="J810" s="37"/>
      <c r="K810" s="37"/>
      <c r="L810" s="59"/>
      <c r="M810" s="37"/>
      <c r="N810" s="37"/>
      <c r="P810" s="21"/>
    </row>
    <row r="811" ht="12.75" customHeight="1">
      <c r="A811" s="21"/>
      <c r="B811" s="21"/>
      <c r="C811" s="21"/>
      <c r="D811" s="60"/>
      <c r="E811" s="58"/>
      <c r="F811" s="58"/>
      <c r="G811" s="58"/>
      <c r="H811" s="58"/>
      <c r="I811" s="59"/>
      <c r="J811" s="37"/>
      <c r="K811" s="37"/>
      <c r="L811" s="59"/>
      <c r="M811" s="37"/>
      <c r="N811" s="37"/>
      <c r="P811" s="21"/>
    </row>
    <row r="812" ht="12.75" customHeight="1">
      <c r="A812" s="21"/>
      <c r="B812" s="21"/>
      <c r="C812" s="21"/>
      <c r="D812" s="60"/>
      <c r="E812" s="58"/>
      <c r="F812" s="58"/>
      <c r="G812" s="58"/>
      <c r="H812" s="58"/>
      <c r="I812" s="59"/>
      <c r="J812" s="37"/>
      <c r="K812" s="37"/>
      <c r="L812" s="59"/>
      <c r="M812" s="37"/>
      <c r="N812" s="37"/>
      <c r="P812" s="21"/>
    </row>
    <row r="813" ht="12.75" customHeight="1">
      <c r="A813" s="21"/>
      <c r="B813" s="21"/>
      <c r="C813" s="21"/>
      <c r="D813" s="60"/>
      <c r="E813" s="58"/>
      <c r="F813" s="58"/>
      <c r="G813" s="58"/>
      <c r="H813" s="58"/>
      <c r="I813" s="59"/>
      <c r="J813" s="37"/>
      <c r="K813" s="37"/>
      <c r="L813" s="59"/>
      <c r="M813" s="37"/>
      <c r="N813" s="37"/>
      <c r="P813" s="21"/>
    </row>
    <row r="814" ht="12.75" customHeight="1">
      <c r="A814" s="21"/>
      <c r="B814" s="21"/>
      <c r="C814" s="21"/>
      <c r="D814" s="60"/>
      <c r="E814" s="58"/>
      <c r="F814" s="58"/>
      <c r="G814" s="58"/>
      <c r="H814" s="58"/>
      <c r="I814" s="59"/>
      <c r="J814" s="37"/>
      <c r="K814" s="37"/>
      <c r="L814" s="59"/>
      <c r="M814" s="37"/>
      <c r="N814" s="37"/>
      <c r="P814" s="21"/>
    </row>
    <row r="815" ht="12.75" customHeight="1">
      <c r="A815" s="21"/>
      <c r="B815" s="21"/>
      <c r="C815" s="21"/>
      <c r="D815" s="60"/>
      <c r="E815" s="58"/>
      <c r="F815" s="58"/>
      <c r="G815" s="58"/>
      <c r="H815" s="58"/>
      <c r="I815" s="59"/>
      <c r="J815" s="37"/>
      <c r="K815" s="37"/>
      <c r="L815" s="59"/>
      <c r="M815" s="37"/>
      <c r="N815" s="37"/>
      <c r="P815" s="21"/>
    </row>
    <row r="816" ht="12.75" customHeight="1">
      <c r="A816" s="21"/>
      <c r="B816" s="21"/>
      <c r="C816" s="21"/>
      <c r="D816" s="60"/>
      <c r="E816" s="58"/>
      <c r="F816" s="58"/>
      <c r="G816" s="58"/>
      <c r="H816" s="58"/>
      <c r="I816" s="59"/>
      <c r="J816" s="37"/>
      <c r="K816" s="37"/>
      <c r="L816" s="59"/>
      <c r="M816" s="37"/>
      <c r="N816" s="37"/>
      <c r="P816" s="21"/>
    </row>
    <row r="817" ht="12.75" customHeight="1">
      <c r="A817" s="21"/>
      <c r="B817" s="21"/>
      <c r="C817" s="21"/>
      <c r="D817" s="60"/>
      <c r="E817" s="58"/>
      <c r="F817" s="58"/>
      <c r="G817" s="58"/>
      <c r="H817" s="58"/>
      <c r="I817" s="59"/>
      <c r="J817" s="37"/>
      <c r="K817" s="37"/>
      <c r="L817" s="59"/>
      <c r="M817" s="37"/>
      <c r="N817" s="37"/>
      <c r="P817" s="21"/>
    </row>
    <row r="818" ht="12.75" customHeight="1">
      <c r="A818" s="21"/>
      <c r="B818" s="21"/>
      <c r="C818" s="21"/>
      <c r="D818" s="60"/>
      <c r="E818" s="58"/>
      <c r="F818" s="58"/>
      <c r="G818" s="58"/>
      <c r="H818" s="58"/>
      <c r="I818" s="59"/>
      <c r="J818" s="37"/>
      <c r="K818" s="37"/>
      <c r="L818" s="59"/>
      <c r="M818" s="37"/>
      <c r="N818" s="37"/>
      <c r="P818" s="21"/>
    </row>
    <row r="819" ht="12.75" customHeight="1">
      <c r="A819" s="21"/>
      <c r="B819" s="21"/>
      <c r="C819" s="21"/>
      <c r="D819" s="60"/>
      <c r="E819" s="58"/>
      <c r="F819" s="58"/>
      <c r="G819" s="58"/>
      <c r="H819" s="58"/>
      <c r="I819" s="59"/>
      <c r="J819" s="37"/>
      <c r="K819" s="37"/>
      <c r="L819" s="59"/>
      <c r="M819" s="37"/>
      <c r="N819" s="37"/>
      <c r="P819" s="21"/>
    </row>
    <row r="820" ht="12.75" customHeight="1">
      <c r="A820" s="21"/>
      <c r="B820" s="21"/>
      <c r="C820" s="21"/>
      <c r="D820" s="60"/>
      <c r="E820" s="58"/>
      <c r="F820" s="58"/>
      <c r="G820" s="58"/>
      <c r="H820" s="58"/>
      <c r="I820" s="59"/>
      <c r="J820" s="37"/>
      <c r="K820" s="37"/>
      <c r="L820" s="59"/>
      <c r="M820" s="37"/>
      <c r="N820" s="37"/>
      <c r="P820" s="21"/>
    </row>
    <row r="821" ht="12.75" customHeight="1">
      <c r="A821" s="21"/>
      <c r="B821" s="21"/>
      <c r="C821" s="21"/>
      <c r="D821" s="60"/>
      <c r="E821" s="58"/>
      <c r="F821" s="58"/>
      <c r="G821" s="58"/>
      <c r="H821" s="58"/>
      <c r="I821" s="59"/>
      <c r="J821" s="37"/>
      <c r="K821" s="37"/>
      <c r="L821" s="59"/>
      <c r="M821" s="37"/>
      <c r="N821" s="37"/>
      <c r="P821" s="21"/>
    </row>
    <row r="822" ht="12.75" customHeight="1">
      <c r="A822" s="21"/>
      <c r="B822" s="21"/>
      <c r="C822" s="21"/>
      <c r="D822" s="60"/>
      <c r="E822" s="58"/>
      <c r="F822" s="58"/>
      <c r="G822" s="58"/>
      <c r="H822" s="58"/>
      <c r="I822" s="59"/>
      <c r="J822" s="37"/>
      <c r="K822" s="37"/>
      <c r="L822" s="59"/>
      <c r="M822" s="37"/>
      <c r="N822" s="37"/>
      <c r="P822" s="21"/>
    </row>
    <row r="823" ht="12.75" customHeight="1">
      <c r="A823" s="21"/>
      <c r="B823" s="21"/>
      <c r="C823" s="21"/>
      <c r="D823" s="60"/>
      <c r="E823" s="58"/>
      <c r="F823" s="58"/>
      <c r="G823" s="58"/>
      <c r="H823" s="58"/>
      <c r="I823" s="59"/>
      <c r="J823" s="37"/>
      <c r="K823" s="37"/>
      <c r="L823" s="59"/>
      <c r="M823" s="37"/>
      <c r="N823" s="37"/>
      <c r="P823" s="21"/>
    </row>
    <row r="824" ht="12.75" customHeight="1">
      <c r="A824" s="21"/>
      <c r="B824" s="21"/>
      <c r="C824" s="21"/>
      <c r="D824" s="60"/>
      <c r="E824" s="58"/>
      <c r="F824" s="58"/>
      <c r="G824" s="58"/>
      <c r="H824" s="58"/>
      <c r="I824" s="59"/>
      <c r="J824" s="37"/>
      <c r="K824" s="37"/>
      <c r="L824" s="59"/>
      <c r="M824" s="37"/>
      <c r="N824" s="37"/>
      <c r="P824" s="21"/>
    </row>
    <row r="825" ht="12.75" customHeight="1">
      <c r="A825" s="21"/>
      <c r="B825" s="21"/>
      <c r="C825" s="21"/>
      <c r="D825" s="60"/>
      <c r="E825" s="58"/>
      <c r="F825" s="58"/>
      <c r="G825" s="58"/>
      <c r="H825" s="58"/>
      <c r="I825" s="59"/>
      <c r="J825" s="37"/>
      <c r="K825" s="37"/>
      <c r="L825" s="59"/>
      <c r="M825" s="37"/>
      <c r="N825" s="37"/>
      <c r="P825" s="21"/>
    </row>
    <row r="826" ht="12.75" customHeight="1">
      <c r="A826" s="21"/>
      <c r="B826" s="21"/>
      <c r="C826" s="21"/>
      <c r="D826" s="60"/>
      <c r="E826" s="58"/>
      <c r="F826" s="58"/>
      <c r="G826" s="58"/>
      <c r="H826" s="58"/>
      <c r="I826" s="59"/>
      <c r="J826" s="37"/>
      <c r="K826" s="37"/>
      <c r="L826" s="59"/>
      <c r="M826" s="37"/>
      <c r="N826" s="37"/>
      <c r="P826" s="21"/>
    </row>
    <row r="827" ht="12.75" customHeight="1">
      <c r="A827" s="21"/>
      <c r="B827" s="21"/>
      <c r="C827" s="21"/>
      <c r="D827" s="60"/>
      <c r="E827" s="58"/>
      <c r="F827" s="58"/>
      <c r="G827" s="58"/>
      <c r="H827" s="58"/>
      <c r="I827" s="59"/>
      <c r="J827" s="37"/>
      <c r="K827" s="37"/>
      <c r="L827" s="59"/>
      <c r="M827" s="37"/>
      <c r="N827" s="37"/>
      <c r="P827" s="21"/>
    </row>
    <row r="828" ht="12.75" customHeight="1">
      <c r="A828" s="21"/>
      <c r="B828" s="21"/>
      <c r="C828" s="21"/>
      <c r="D828" s="60"/>
      <c r="E828" s="58"/>
      <c r="F828" s="58"/>
      <c r="G828" s="58"/>
      <c r="H828" s="58"/>
      <c r="I828" s="59"/>
      <c r="J828" s="37"/>
      <c r="K828" s="37"/>
      <c r="L828" s="59"/>
      <c r="M828" s="37"/>
      <c r="N828" s="37"/>
      <c r="P828" s="21"/>
    </row>
    <row r="829" ht="12.75" customHeight="1">
      <c r="A829" s="21"/>
      <c r="B829" s="21"/>
      <c r="C829" s="21"/>
      <c r="D829" s="60"/>
      <c r="E829" s="58"/>
      <c r="F829" s="58"/>
      <c r="G829" s="58"/>
      <c r="H829" s="58"/>
      <c r="I829" s="59"/>
      <c r="J829" s="37"/>
      <c r="K829" s="37"/>
      <c r="L829" s="59"/>
      <c r="M829" s="37"/>
      <c r="N829" s="37"/>
      <c r="P829" s="21"/>
    </row>
    <row r="830" ht="12.75" customHeight="1">
      <c r="A830" s="21"/>
      <c r="B830" s="21"/>
      <c r="C830" s="21"/>
      <c r="D830" s="60"/>
      <c r="E830" s="58"/>
      <c r="F830" s="58"/>
      <c r="G830" s="58"/>
      <c r="H830" s="58"/>
      <c r="I830" s="59"/>
      <c r="J830" s="37"/>
      <c r="K830" s="37"/>
      <c r="L830" s="59"/>
      <c r="M830" s="37"/>
      <c r="N830" s="37"/>
      <c r="P830" s="21"/>
    </row>
    <row r="831" ht="12.75" customHeight="1">
      <c r="A831" s="21"/>
      <c r="B831" s="21"/>
      <c r="C831" s="21"/>
      <c r="D831" s="60"/>
      <c r="E831" s="58"/>
      <c r="F831" s="58"/>
      <c r="G831" s="58"/>
      <c r="H831" s="58"/>
      <c r="I831" s="59"/>
      <c r="J831" s="37"/>
      <c r="K831" s="37"/>
      <c r="L831" s="59"/>
      <c r="M831" s="37"/>
      <c r="N831" s="37"/>
      <c r="P831" s="21"/>
    </row>
    <row r="832" ht="12.75" customHeight="1">
      <c r="A832" s="21"/>
      <c r="B832" s="21"/>
      <c r="C832" s="21"/>
      <c r="D832" s="60"/>
      <c r="E832" s="58"/>
      <c r="F832" s="58"/>
      <c r="G832" s="58"/>
      <c r="H832" s="58"/>
      <c r="I832" s="59"/>
      <c r="J832" s="37"/>
      <c r="K832" s="37"/>
      <c r="L832" s="59"/>
      <c r="M832" s="37"/>
      <c r="N832" s="37"/>
      <c r="P832" s="21"/>
    </row>
    <row r="833" ht="12.75" customHeight="1">
      <c r="A833" s="21"/>
      <c r="B833" s="21"/>
      <c r="C833" s="21"/>
      <c r="D833" s="60"/>
      <c r="E833" s="58"/>
      <c r="F833" s="58"/>
      <c r="G833" s="58"/>
      <c r="H833" s="58"/>
      <c r="I833" s="59"/>
      <c r="J833" s="37"/>
      <c r="K833" s="37"/>
      <c r="L833" s="59"/>
      <c r="M833" s="37"/>
      <c r="N833" s="37"/>
      <c r="P833" s="21"/>
    </row>
    <row r="834" ht="12.75" customHeight="1">
      <c r="A834" s="21"/>
      <c r="B834" s="21"/>
      <c r="C834" s="21"/>
      <c r="D834" s="60"/>
      <c r="E834" s="58"/>
      <c r="F834" s="58"/>
      <c r="G834" s="58"/>
      <c r="H834" s="58"/>
      <c r="I834" s="59"/>
      <c r="J834" s="37"/>
      <c r="K834" s="37"/>
      <c r="L834" s="59"/>
      <c r="M834" s="37"/>
      <c r="N834" s="37"/>
      <c r="P834" s="21"/>
    </row>
    <row r="835" ht="12.75" customHeight="1">
      <c r="A835" s="21"/>
      <c r="B835" s="21"/>
      <c r="C835" s="21"/>
      <c r="D835" s="60"/>
      <c r="E835" s="58"/>
      <c r="F835" s="58"/>
      <c r="G835" s="58"/>
      <c r="H835" s="58"/>
      <c r="I835" s="59"/>
      <c r="J835" s="37"/>
      <c r="K835" s="37"/>
      <c r="L835" s="59"/>
      <c r="M835" s="37"/>
      <c r="N835" s="37"/>
      <c r="P835" s="21"/>
    </row>
    <row r="836" ht="12.75" customHeight="1">
      <c r="A836" s="21"/>
      <c r="B836" s="21"/>
      <c r="C836" s="21"/>
      <c r="D836" s="60"/>
      <c r="E836" s="58"/>
      <c r="F836" s="58"/>
      <c r="G836" s="58"/>
      <c r="H836" s="58"/>
      <c r="I836" s="59"/>
      <c r="J836" s="37"/>
      <c r="K836" s="37"/>
      <c r="L836" s="59"/>
      <c r="M836" s="37"/>
      <c r="N836" s="37"/>
      <c r="P836" s="21"/>
    </row>
    <row r="837" ht="12.75" customHeight="1">
      <c r="A837" s="21"/>
      <c r="B837" s="21"/>
      <c r="C837" s="21"/>
      <c r="D837" s="60"/>
      <c r="E837" s="58"/>
      <c r="F837" s="58"/>
      <c r="G837" s="58"/>
      <c r="H837" s="58"/>
      <c r="I837" s="59"/>
      <c r="J837" s="37"/>
      <c r="K837" s="37"/>
      <c r="L837" s="59"/>
      <c r="M837" s="37"/>
      <c r="N837" s="37"/>
      <c r="P837" s="21"/>
    </row>
    <row r="838" ht="12.75" customHeight="1">
      <c r="A838" s="21"/>
      <c r="B838" s="21"/>
      <c r="C838" s="21"/>
      <c r="D838" s="60"/>
      <c r="E838" s="58"/>
      <c r="F838" s="58"/>
      <c r="G838" s="58"/>
      <c r="H838" s="58"/>
      <c r="I838" s="59"/>
      <c r="J838" s="37"/>
      <c r="K838" s="37"/>
      <c r="L838" s="59"/>
      <c r="M838" s="37"/>
      <c r="N838" s="37"/>
      <c r="P838" s="21"/>
    </row>
    <row r="839" ht="12.75" customHeight="1">
      <c r="A839" s="21"/>
      <c r="B839" s="21"/>
      <c r="C839" s="21"/>
      <c r="D839" s="60"/>
      <c r="E839" s="58"/>
      <c r="F839" s="58"/>
      <c r="G839" s="58"/>
      <c r="H839" s="58"/>
      <c r="I839" s="59"/>
      <c r="J839" s="37"/>
      <c r="K839" s="37"/>
      <c r="L839" s="59"/>
      <c r="M839" s="37"/>
      <c r="N839" s="37"/>
      <c r="P839" s="21"/>
    </row>
    <row r="840" ht="12.75" customHeight="1">
      <c r="A840" s="21"/>
      <c r="B840" s="21"/>
      <c r="C840" s="21"/>
      <c r="D840" s="60"/>
      <c r="E840" s="58"/>
      <c r="F840" s="58"/>
      <c r="G840" s="58"/>
      <c r="H840" s="58"/>
      <c r="I840" s="59"/>
      <c r="J840" s="37"/>
      <c r="K840" s="37"/>
      <c r="L840" s="59"/>
      <c r="M840" s="37"/>
      <c r="N840" s="37"/>
      <c r="P840" s="21"/>
    </row>
    <row r="841" ht="12.75" customHeight="1">
      <c r="A841" s="21"/>
      <c r="B841" s="21"/>
      <c r="C841" s="21"/>
      <c r="D841" s="60"/>
      <c r="E841" s="58"/>
      <c r="F841" s="58"/>
      <c r="G841" s="58"/>
      <c r="H841" s="58"/>
      <c r="I841" s="59"/>
      <c r="J841" s="37"/>
      <c r="K841" s="37"/>
      <c r="L841" s="59"/>
      <c r="M841" s="37"/>
      <c r="N841" s="37"/>
      <c r="P841" s="21"/>
    </row>
    <row r="842" ht="12.75" customHeight="1">
      <c r="A842" s="21"/>
      <c r="B842" s="21"/>
      <c r="C842" s="21"/>
      <c r="D842" s="60"/>
      <c r="E842" s="58"/>
      <c r="F842" s="58"/>
      <c r="G842" s="58"/>
      <c r="H842" s="58"/>
      <c r="I842" s="59"/>
      <c r="J842" s="37"/>
      <c r="K842" s="37"/>
      <c r="L842" s="59"/>
      <c r="M842" s="37"/>
      <c r="N842" s="37"/>
      <c r="P842" s="21"/>
    </row>
    <row r="843" ht="12.75" customHeight="1">
      <c r="A843" s="21"/>
      <c r="B843" s="21"/>
      <c r="C843" s="21"/>
      <c r="D843" s="60"/>
      <c r="E843" s="58"/>
      <c r="F843" s="58"/>
      <c r="G843" s="58"/>
      <c r="H843" s="58"/>
      <c r="I843" s="59"/>
      <c r="J843" s="37"/>
      <c r="K843" s="37"/>
      <c r="L843" s="59"/>
      <c r="M843" s="37"/>
      <c r="N843" s="37"/>
      <c r="P843" s="21"/>
    </row>
    <row r="844" ht="12.75" customHeight="1">
      <c r="A844" s="21"/>
      <c r="B844" s="21"/>
      <c r="C844" s="21"/>
      <c r="D844" s="60"/>
      <c r="E844" s="58"/>
      <c r="F844" s="58"/>
      <c r="G844" s="58"/>
      <c r="H844" s="58"/>
      <c r="I844" s="59"/>
      <c r="J844" s="37"/>
      <c r="K844" s="37"/>
      <c r="L844" s="59"/>
      <c r="M844" s="37"/>
      <c r="N844" s="37"/>
      <c r="P844" s="21"/>
    </row>
    <row r="845" ht="12.75" customHeight="1">
      <c r="A845" s="21"/>
      <c r="B845" s="21"/>
      <c r="C845" s="21"/>
      <c r="D845" s="60"/>
      <c r="E845" s="58"/>
      <c r="F845" s="58"/>
      <c r="G845" s="58"/>
      <c r="H845" s="58"/>
      <c r="I845" s="59"/>
      <c r="J845" s="37"/>
      <c r="K845" s="37"/>
      <c r="L845" s="59"/>
      <c r="M845" s="37"/>
      <c r="N845" s="37"/>
      <c r="P845" s="21"/>
    </row>
    <row r="846" ht="12.75" customHeight="1">
      <c r="A846" s="21"/>
      <c r="B846" s="21"/>
      <c r="C846" s="21"/>
      <c r="D846" s="60"/>
      <c r="E846" s="58"/>
      <c r="F846" s="58"/>
      <c r="G846" s="58"/>
      <c r="H846" s="58"/>
      <c r="I846" s="59"/>
      <c r="J846" s="37"/>
      <c r="K846" s="37"/>
      <c r="L846" s="59"/>
      <c r="M846" s="37"/>
      <c r="N846" s="37"/>
      <c r="P846" s="21"/>
    </row>
    <row r="847" ht="12.75" customHeight="1">
      <c r="A847" s="21"/>
      <c r="B847" s="21"/>
      <c r="C847" s="21"/>
      <c r="D847" s="60"/>
      <c r="E847" s="58"/>
      <c r="F847" s="58"/>
      <c r="G847" s="58"/>
      <c r="H847" s="58"/>
      <c r="I847" s="59"/>
      <c r="J847" s="37"/>
      <c r="K847" s="37"/>
      <c r="L847" s="59"/>
      <c r="M847" s="37"/>
      <c r="N847" s="37"/>
      <c r="P847" s="21"/>
    </row>
    <row r="848" ht="12.75" customHeight="1">
      <c r="A848" s="21"/>
      <c r="B848" s="21"/>
      <c r="C848" s="21"/>
      <c r="D848" s="60"/>
      <c r="E848" s="58"/>
      <c r="F848" s="58"/>
      <c r="G848" s="58"/>
      <c r="H848" s="58"/>
      <c r="I848" s="59"/>
      <c r="J848" s="37"/>
      <c r="K848" s="37"/>
      <c r="L848" s="59"/>
      <c r="M848" s="37"/>
      <c r="N848" s="37"/>
      <c r="P848" s="21"/>
    </row>
    <row r="849" ht="12.75" customHeight="1">
      <c r="A849" s="21"/>
      <c r="B849" s="21"/>
      <c r="C849" s="21"/>
      <c r="D849" s="60"/>
      <c r="E849" s="58"/>
      <c r="F849" s="58"/>
      <c r="G849" s="58"/>
      <c r="H849" s="58"/>
      <c r="I849" s="59"/>
      <c r="J849" s="37"/>
      <c r="K849" s="37"/>
      <c r="L849" s="59"/>
      <c r="M849" s="37"/>
      <c r="N849" s="37"/>
      <c r="P849" s="21"/>
    </row>
    <row r="850" ht="12.75" customHeight="1">
      <c r="A850" s="21"/>
      <c r="B850" s="21"/>
      <c r="C850" s="21"/>
      <c r="D850" s="60"/>
      <c r="E850" s="58"/>
      <c r="F850" s="58"/>
      <c r="G850" s="58"/>
      <c r="H850" s="58"/>
      <c r="I850" s="59"/>
      <c r="J850" s="37"/>
      <c r="K850" s="37"/>
      <c r="L850" s="59"/>
      <c r="M850" s="37"/>
      <c r="N850" s="37"/>
      <c r="P850" s="21"/>
    </row>
    <row r="851" ht="12.75" customHeight="1">
      <c r="A851" s="21"/>
      <c r="B851" s="21"/>
      <c r="C851" s="21"/>
      <c r="D851" s="60"/>
      <c r="E851" s="58"/>
      <c r="F851" s="58"/>
      <c r="G851" s="58"/>
      <c r="H851" s="58"/>
      <c r="I851" s="59"/>
      <c r="J851" s="37"/>
      <c r="K851" s="37"/>
      <c r="L851" s="59"/>
      <c r="M851" s="37"/>
      <c r="N851" s="37"/>
      <c r="P851" s="21"/>
    </row>
    <row r="852" ht="12.75" customHeight="1">
      <c r="A852" s="21"/>
      <c r="B852" s="21"/>
      <c r="C852" s="21"/>
      <c r="D852" s="60"/>
      <c r="E852" s="58"/>
      <c r="F852" s="58"/>
      <c r="G852" s="58"/>
      <c r="H852" s="58"/>
      <c r="I852" s="59"/>
      <c r="J852" s="37"/>
      <c r="K852" s="37"/>
      <c r="L852" s="59"/>
      <c r="M852" s="37"/>
      <c r="N852" s="37"/>
      <c r="P852" s="21"/>
    </row>
    <row r="853" ht="12.75" customHeight="1">
      <c r="A853" s="21"/>
      <c r="B853" s="21"/>
      <c r="C853" s="21"/>
      <c r="D853" s="60"/>
      <c r="E853" s="58"/>
      <c r="F853" s="58"/>
      <c r="G853" s="58"/>
      <c r="H853" s="58"/>
      <c r="I853" s="59"/>
      <c r="J853" s="37"/>
      <c r="K853" s="37"/>
      <c r="L853" s="59"/>
      <c r="M853" s="37"/>
      <c r="N853" s="37"/>
      <c r="P853" s="21"/>
    </row>
    <row r="854" ht="12.75" customHeight="1">
      <c r="A854" s="21"/>
      <c r="B854" s="21"/>
      <c r="C854" s="21"/>
      <c r="D854" s="60"/>
      <c r="E854" s="58"/>
      <c r="F854" s="58"/>
      <c r="G854" s="58"/>
      <c r="H854" s="58"/>
      <c r="I854" s="59"/>
      <c r="J854" s="37"/>
      <c r="K854" s="37"/>
      <c r="L854" s="59"/>
      <c r="M854" s="37"/>
      <c r="N854" s="37"/>
      <c r="P854" s="21"/>
    </row>
    <row r="855" ht="12.75" customHeight="1">
      <c r="A855" s="21"/>
      <c r="B855" s="21"/>
      <c r="C855" s="21"/>
      <c r="D855" s="60"/>
      <c r="E855" s="58"/>
      <c r="F855" s="58"/>
      <c r="G855" s="58"/>
      <c r="H855" s="58"/>
      <c r="I855" s="59"/>
      <c r="J855" s="37"/>
      <c r="K855" s="37"/>
      <c r="L855" s="59"/>
      <c r="M855" s="37"/>
      <c r="N855" s="37"/>
      <c r="P855" s="21"/>
    </row>
    <row r="856" ht="12.75" customHeight="1">
      <c r="A856" s="21"/>
      <c r="B856" s="21"/>
      <c r="C856" s="21"/>
      <c r="D856" s="60"/>
      <c r="E856" s="58"/>
      <c r="F856" s="58"/>
      <c r="G856" s="58"/>
      <c r="H856" s="58"/>
      <c r="I856" s="59"/>
      <c r="J856" s="37"/>
      <c r="K856" s="37"/>
      <c r="L856" s="59"/>
      <c r="M856" s="37"/>
      <c r="N856" s="37"/>
      <c r="P856" s="21"/>
    </row>
    <row r="857" ht="12.75" customHeight="1">
      <c r="A857" s="21"/>
      <c r="B857" s="21"/>
      <c r="C857" s="21"/>
      <c r="D857" s="60"/>
      <c r="E857" s="58"/>
      <c r="F857" s="58"/>
      <c r="G857" s="58"/>
      <c r="H857" s="58"/>
      <c r="I857" s="59"/>
      <c r="J857" s="37"/>
      <c r="K857" s="37"/>
      <c r="L857" s="59"/>
      <c r="M857" s="37"/>
      <c r="N857" s="37"/>
      <c r="P857" s="21"/>
    </row>
    <row r="858" ht="12.75" customHeight="1">
      <c r="A858" s="21"/>
      <c r="B858" s="21"/>
      <c r="C858" s="21"/>
      <c r="D858" s="60"/>
      <c r="E858" s="58"/>
      <c r="F858" s="58"/>
      <c r="G858" s="58"/>
      <c r="H858" s="58"/>
      <c r="I858" s="59"/>
      <c r="J858" s="37"/>
      <c r="K858" s="37"/>
      <c r="L858" s="59"/>
      <c r="M858" s="37"/>
      <c r="N858" s="37"/>
      <c r="P858" s="21"/>
    </row>
    <row r="859" ht="12.75" customHeight="1">
      <c r="A859" s="21"/>
      <c r="B859" s="21"/>
      <c r="C859" s="21"/>
      <c r="D859" s="60"/>
      <c r="E859" s="58"/>
      <c r="F859" s="58"/>
      <c r="G859" s="58"/>
      <c r="H859" s="58"/>
      <c r="I859" s="59"/>
      <c r="J859" s="37"/>
      <c r="K859" s="37"/>
      <c r="L859" s="59"/>
      <c r="M859" s="37"/>
      <c r="N859" s="37"/>
      <c r="P859" s="21"/>
    </row>
    <row r="860" ht="12.75" customHeight="1">
      <c r="A860" s="21"/>
      <c r="B860" s="21"/>
      <c r="C860" s="21"/>
      <c r="D860" s="60"/>
      <c r="E860" s="58"/>
      <c r="F860" s="58"/>
      <c r="G860" s="58"/>
      <c r="H860" s="58"/>
      <c r="I860" s="59"/>
      <c r="J860" s="37"/>
      <c r="K860" s="37"/>
      <c r="L860" s="59"/>
      <c r="M860" s="37"/>
      <c r="N860" s="37"/>
      <c r="P860" s="21"/>
    </row>
    <row r="861" ht="12.75" customHeight="1">
      <c r="A861" s="21"/>
      <c r="B861" s="21"/>
      <c r="C861" s="21"/>
      <c r="D861" s="60"/>
      <c r="E861" s="58"/>
      <c r="F861" s="58"/>
      <c r="G861" s="58"/>
      <c r="H861" s="58"/>
      <c r="I861" s="59"/>
      <c r="J861" s="37"/>
      <c r="K861" s="37"/>
      <c r="L861" s="59"/>
      <c r="M861" s="37"/>
      <c r="N861" s="37"/>
      <c r="P861" s="21"/>
    </row>
    <row r="862" ht="12.75" customHeight="1">
      <c r="A862" s="21"/>
      <c r="B862" s="21"/>
      <c r="C862" s="21"/>
      <c r="D862" s="60"/>
      <c r="E862" s="58"/>
      <c r="F862" s="58"/>
      <c r="G862" s="58"/>
      <c r="H862" s="58"/>
      <c r="I862" s="59"/>
      <c r="J862" s="37"/>
      <c r="K862" s="37"/>
      <c r="L862" s="59"/>
      <c r="M862" s="37"/>
      <c r="N862" s="37"/>
      <c r="P862" s="21"/>
    </row>
    <row r="863" ht="12.75" customHeight="1">
      <c r="A863" s="21"/>
      <c r="B863" s="21"/>
      <c r="C863" s="21"/>
      <c r="D863" s="60"/>
      <c r="E863" s="58"/>
      <c r="F863" s="58"/>
      <c r="G863" s="58"/>
      <c r="H863" s="58"/>
      <c r="I863" s="59"/>
      <c r="J863" s="37"/>
      <c r="K863" s="37"/>
      <c r="L863" s="59"/>
      <c r="M863" s="37"/>
      <c r="N863" s="37"/>
      <c r="P863" s="21"/>
    </row>
    <row r="864" ht="12.75" customHeight="1">
      <c r="A864" s="21"/>
      <c r="B864" s="21"/>
      <c r="C864" s="21"/>
      <c r="D864" s="60"/>
      <c r="E864" s="58"/>
      <c r="F864" s="58"/>
      <c r="G864" s="58"/>
      <c r="H864" s="58"/>
      <c r="I864" s="59"/>
      <c r="J864" s="37"/>
      <c r="K864" s="37"/>
      <c r="L864" s="59"/>
      <c r="M864" s="37"/>
      <c r="N864" s="37"/>
      <c r="P864" s="21"/>
    </row>
    <row r="865" ht="12.75" customHeight="1">
      <c r="A865" s="21"/>
      <c r="B865" s="21"/>
      <c r="C865" s="21"/>
      <c r="D865" s="60"/>
      <c r="E865" s="58"/>
      <c r="F865" s="58"/>
      <c r="G865" s="58"/>
      <c r="H865" s="58"/>
      <c r="I865" s="59"/>
      <c r="J865" s="37"/>
      <c r="K865" s="37"/>
      <c r="L865" s="59"/>
      <c r="M865" s="37"/>
      <c r="N865" s="37"/>
      <c r="P865" s="21"/>
    </row>
    <row r="866" ht="12.75" customHeight="1">
      <c r="A866" s="21"/>
      <c r="B866" s="21"/>
      <c r="C866" s="21"/>
      <c r="D866" s="60"/>
      <c r="E866" s="58"/>
      <c r="F866" s="58"/>
      <c r="G866" s="58"/>
      <c r="H866" s="58"/>
      <c r="I866" s="59"/>
      <c r="J866" s="37"/>
      <c r="K866" s="37"/>
      <c r="L866" s="59"/>
      <c r="M866" s="37"/>
      <c r="N866" s="37"/>
      <c r="P866" s="21"/>
    </row>
    <row r="867" ht="12.75" customHeight="1">
      <c r="A867" s="21"/>
      <c r="B867" s="21"/>
      <c r="C867" s="21"/>
      <c r="D867" s="60"/>
      <c r="E867" s="58"/>
      <c r="F867" s="58"/>
      <c r="G867" s="58"/>
      <c r="H867" s="58"/>
      <c r="I867" s="59"/>
      <c r="J867" s="37"/>
      <c r="K867" s="37"/>
      <c r="L867" s="59"/>
      <c r="M867" s="37"/>
      <c r="N867" s="37"/>
      <c r="P867" s="21"/>
    </row>
    <row r="868" ht="12.75" customHeight="1">
      <c r="A868" s="21"/>
      <c r="B868" s="21"/>
      <c r="C868" s="21"/>
      <c r="D868" s="60"/>
      <c r="E868" s="58"/>
      <c r="F868" s="58"/>
      <c r="G868" s="58"/>
      <c r="H868" s="58"/>
      <c r="I868" s="59"/>
      <c r="J868" s="37"/>
      <c r="K868" s="37"/>
      <c r="L868" s="59"/>
      <c r="M868" s="37"/>
      <c r="N868" s="37"/>
      <c r="P868" s="21"/>
    </row>
    <row r="869" ht="12.75" customHeight="1">
      <c r="A869" s="21"/>
      <c r="B869" s="21"/>
      <c r="C869" s="21"/>
      <c r="D869" s="60"/>
      <c r="E869" s="58"/>
      <c r="F869" s="58"/>
      <c r="G869" s="58"/>
      <c r="H869" s="58"/>
      <c r="I869" s="59"/>
      <c r="J869" s="37"/>
      <c r="K869" s="37"/>
      <c r="L869" s="59"/>
      <c r="M869" s="37"/>
      <c r="N869" s="37"/>
      <c r="P869" s="21"/>
    </row>
    <row r="870" ht="12.75" customHeight="1">
      <c r="A870" s="21"/>
      <c r="B870" s="21"/>
      <c r="C870" s="21"/>
      <c r="D870" s="60"/>
      <c r="E870" s="58"/>
      <c r="F870" s="58"/>
      <c r="G870" s="58"/>
      <c r="H870" s="58"/>
      <c r="I870" s="59"/>
      <c r="J870" s="37"/>
      <c r="K870" s="37"/>
      <c r="L870" s="59"/>
      <c r="M870" s="37"/>
      <c r="N870" s="37"/>
      <c r="P870" s="21"/>
    </row>
    <row r="871" ht="12.75" customHeight="1">
      <c r="A871" s="21"/>
      <c r="B871" s="21"/>
      <c r="C871" s="21"/>
      <c r="D871" s="60"/>
      <c r="E871" s="58"/>
      <c r="F871" s="58"/>
      <c r="G871" s="58"/>
      <c r="H871" s="58"/>
      <c r="I871" s="59"/>
      <c r="J871" s="37"/>
      <c r="K871" s="37"/>
      <c r="L871" s="59"/>
      <c r="M871" s="37"/>
      <c r="N871" s="37"/>
      <c r="P871" s="21"/>
    </row>
    <row r="872" ht="12.75" customHeight="1">
      <c r="A872" s="21"/>
      <c r="B872" s="21"/>
      <c r="C872" s="21"/>
      <c r="D872" s="60"/>
      <c r="E872" s="58"/>
      <c r="F872" s="58"/>
      <c r="G872" s="58"/>
      <c r="H872" s="58"/>
      <c r="I872" s="59"/>
      <c r="J872" s="37"/>
      <c r="K872" s="37"/>
      <c r="L872" s="59"/>
      <c r="M872" s="37"/>
      <c r="N872" s="37"/>
      <c r="P872" s="21"/>
    </row>
    <row r="873" ht="12.75" customHeight="1">
      <c r="A873" s="21"/>
      <c r="B873" s="21"/>
      <c r="C873" s="21"/>
      <c r="D873" s="60"/>
      <c r="E873" s="58"/>
      <c r="F873" s="58"/>
      <c r="G873" s="58"/>
      <c r="H873" s="58"/>
      <c r="I873" s="59"/>
      <c r="J873" s="37"/>
      <c r="K873" s="37"/>
      <c r="L873" s="59"/>
      <c r="M873" s="37"/>
      <c r="N873" s="37"/>
      <c r="P873" s="21"/>
    </row>
    <row r="874" ht="12.75" customHeight="1">
      <c r="A874" s="21"/>
      <c r="B874" s="21"/>
      <c r="C874" s="21"/>
      <c r="D874" s="60"/>
      <c r="E874" s="58"/>
      <c r="F874" s="58"/>
      <c r="G874" s="58"/>
      <c r="H874" s="58"/>
      <c r="I874" s="59"/>
      <c r="J874" s="37"/>
      <c r="K874" s="37"/>
      <c r="L874" s="59"/>
      <c r="M874" s="37"/>
      <c r="N874" s="37"/>
      <c r="P874" s="21"/>
    </row>
    <row r="875" ht="12.75" customHeight="1">
      <c r="A875" s="21"/>
      <c r="B875" s="21"/>
      <c r="C875" s="21"/>
      <c r="D875" s="60"/>
      <c r="E875" s="58"/>
      <c r="F875" s="58"/>
      <c r="G875" s="58"/>
      <c r="H875" s="58"/>
      <c r="I875" s="59"/>
      <c r="J875" s="37"/>
      <c r="K875" s="37"/>
      <c r="L875" s="59"/>
      <c r="M875" s="37"/>
      <c r="N875" s="37"/>
      <c r="P875" s="21"/>
    </row>
    <row r="876" ht="12.75" customHeight="1">
      <c r="A876" s="21"/>
      <c r="B876" s="21"/>
      <c r="C876" s="21"/>
      <c r="D876" s="60"/>
      <c r="E876" s="58"/>
      <c r="F876" s="58"/>
      <c r="G876" s="58"/>
      <c r="H876" s="58"/>
      <c r="I876" s="59"/>
      <c r="J876" s="37"/>
      <c r="K876" s="37"/>
      <c r="L876" s="59"/>
      <c r="M876" s="37"/>
      <c r="N876" s="37"/>
      <c r="P876" s="21"/>
    </row>
    <row r="877" ht="12.75" customHeight="1">
      <c r="A877" s="21"/>
      <c r="B877" s="21"/>
      <c r="C877" s="21"/>
      <c r="D877" s="60"/>
      <c r="E877" s="58"/>
      <c r="F877" s="58"/>
      <c r="G877" s="58"/>
      <c r="H877" s="58"/>
      <c r="I877" s="59"/>
      <c r="J877" s="37"/>
      <c r="K877" s="37"/>
      <c r="L877" s="59"/>
      <c r="M877" s="37"/>
      <c r="N877" s="37"/>
      <c r="P877" s="21"/>
    </row>
    <row r="878" ht="12.75" customHeight="1">
      <c r="A878" s="21"/>
      <c r="B878" s="21"/>
      <c r="C878" s="21"/>
      <c r="D878" s="60"/>
      <c r="E878" s="58"/>
      <c r="F878" s="58"/>
      <c r="G878" s="58"/>
      <c r="H878" s="58"/>
      <c r="I878" s="59"/>
      <c r="J878" s="37"/>
      <c r="K878" s="37"/>
      <c r="L878" s="59"/>
      <c r="M878" s="37"/>
      <c r="N878" s="37"/>
      <c r="P878" s="21"/>
    </row>
    <row r="879" ht="12.75" customHeight="1">
      <c r="A879" s="21"/>
      <c r="B879" s="21"/>
      <c r="C879" s="21"/>
      <c r="D879" s="60"/>
      <c r="E879" s="58"/>
      <c r="F879" s="58"/>
      <c r="G879" s="58"/>
      <c r="H879" s="58"/>
      <c r="I879" s="59"/>
      <c r="J879" s="37"/>
      <c r="K879" s="37"/>
      <c r="L879" s="59"/>
      <c r="M879" s="37"/>
      <c r="N879" s="37"/>
      <c r="P879" s="21"/>
    </row>
    <row r="880" ht="12.75" customHeight="1">
      <c r="A880" s="21"/>
      <c r="B880" s="21"/>
      <c r="C880" s="21"/>
      <c r="D880" s="60"/>
      <c r="E880" s="58"/>
      <c r="F880" s="58"/>
      <c r="G880" s="58"/>
      <c r="H880" s="58"/>
      <c r="I880" s="59"/>
      <c r="J880" s="37"/>
      <c r="K880" s="37"/>
      <c r="L880" s="59"/>
      <c r="M880" s="37"/>
      <c r="N880" s="37"/>
      <c r="P880" s="21"/>
    </row>
    <row r="881" ht="12.75" customHeight="1">
      <c r="A881" s="21"/>
      <c r="B881" s="21"/>
      <c r="C881" s="21"/>
      <c r="D881" s="60"/>
      <c r="E881" s="58"/>
      <c r="F881" s="58"/>
      <c r="G881" s="58"/>
      <c r="H881" s="58"/>
      <c r="I881" s="59"/>
      <c r="J881" s="37"/>
      <c r="K881" s="37"/>
      <c r="L881" s="59"/>
      <c r="M881" s="37"/>
      <c r="N881" s="37"/>
      <c r="P881" s="21"/>
    </row>
    <row r="882" ht="12.75" customHeight="1">
      <c r="A882" s="21"/>
      <c r="B882" s="21"/>
      <c r="C882" s="21"/>
      <c r="D882" s="60"/>
      <c r="E882" s="58"/>
      <c r="F882" s="58"/>
      <c r="G882" s="58"/>
      <c r="H882" s="58"/>
      <c r="I882" s="59"/>
      <c r="J882" s="37"/>
      <c r="K882" s="37"/>
      <c r="L882" s="59"/>
      <c r="M882" s="37"/>
      <c r="N882" s="37"/>
      <c r="P882" s="21"/>
    </row>
    <row r="883" ht="12.75" customHeight="1">
      <c r="A883" s="21"/>
      <c r="B883" s="21"/>
      <c r="C883" s="21"/>
      <c r="D883" s="60"/>
      <c r="E883" s="58"/>
      <c r="F883" s="58"/>
      <c r="G883" s="58"/>
      <c r="H883" s="58"/>
      <c r="I883" s="59"/>
      <c r="J883" s="37"/>
      <c r="K883" s="37"/>
      <c r="L883" s="59"/>
      <c r="M883" s="37"/>
      <c r="N883" s="37"/>
      <c r="P883" s="21"/>
    </row>
    <row r="884" ht="12.75" customHeight="1">
      <c r="A884" s="21"/>
      <c r="B884" s="21"/>
      <c r="C884" s="21"/>
      <c r="D884" s="60"/>
      <c r="E884" s="58"/>
      <c r="F884" s="58"/>
      <c r="G884" s="58"/>
      <c r="H884" s="58"/>
      <c r="I884" s="59"/>
      <c r="J884" s="37"/>
      <c r="K884" s="37"/>
      <c r="L884" s="59"/>
      <c r="M884" s="37"/>
      <c r="N884" s="37"/>
      <c r="P884" s="21"/>
    </row>
    <row r="885" ht="12.75" customHeight="1">
      <c r="A885" s="21"/>
      <c r="B885" s="21"/>
      <c r="C885" s="21"/>
      <c r="D885" s="60"/>
      <c r="E885" s="58"/>
      <c r="F885" s="58"/>
      <c r="G885" s="58"/>
      <c r="H885" s="58"/>
      <c r="I885" s="59"/>
      <c r="J885" s="37"/>
      <c r="K885" s="37"/>
      <c r="L885" s="59"/>
      <c r="M885" s="37"/>
      <c r="N885" s="37"/>
      <c r="P885" s="21"/>
    </row>
    <row r="886" ht="12.75" customHeight="1">
      <c r="A886" s="21"/>
      <c r="B886" s="21"/>
      <c r="C886" s="21"/>
      <c r="D886" s="60"/>
      <c r="E886" s="58"/>
      <c r="F886" s="58"/>
      <c r="G886" s="58"/>
      <c r="H886" s="58"/>
      <c r="I886" s="59"/>
      <c r="J886" s="37"/>
      <c r="K886" s="37"/>
      <c r="L886" s="59"/>
      <c r="M886" s="37"/>
      <c r="N886" s="37"/>
      <c r="P886" s="21"/>
    </row>
    <row r="887" ht="12.75" customHeight="1">
      <c r="A887" s="21"/>
      <c r="B887" s="21"/>
      <c r="C887" s="21"/>
      <c r="D887" s="60"/>
      <c r="E887" s="58"/>
      <c r="F887" s="58"/>
      <c r="G887" s="58"/>
      <c r="H887" s="58"/>
      <c r="I887" s="59"/>
      <c r="J887" s="37"/>
      <c r="K887" s="37"/>
      <c r="L887" s="59"/>
      <c r="M887" s="37"/>
      <c r="N887" s="37"/>
      <c r="P887" s="21"/>
    </row>
    <row r="888" ht="12.75" customHeight="1">
      <c r="A888" s="21"/>
      <c r="B888" s="21"/>
      <c r="C888" s="21"/>
      <c r="D888" s="60"/>
      <c r="E888" s="58"/>
      <c r="F888" s="58"/>
      <c r="G888" s="58"/>
      <c r="H888" s="58"/>
      <c r="I888" s="59"/>
      <c r="J888" s="37"/>
      <c r="K888" s="37"/>
      <c r="L888" s="59"/>
      <c r="M888" s="37"/>
      <c r="N888" s="37"/>
      <c r="P888" s="21"/>
    </row>
    <row r="889" ht="12.75" customHeight="1">
      <c r="A889" s="21"/>
      <c r="B889" s="21"/>
      <c r="C889" s="21"/>
      <c r="D889" s="60"/>
      <c r="E889" s="58"/>
      <c r="F889" s="58"/>
      <c r="G889" s="58"/>
      <c r="H889" s="58"/>
      <c r="I889" s="59"/>
      <c r="J889" s="37"/>
      <c r="K889" s="37"/>
      <c r="L889" s="59"/>
      <c r="M889" s="37"/>
      <c r="N889" s="37"/>
      <c r="P889" s="21"/>
    </row>
    <row r="890" ht="12.75" customHeight="1">
      <c r="A890" s="21"/>
      <c r="B890" s="21"/>
      <c r="C890" s="21"/>
      <c r="D890" s="60"/>
      <c r="E890" s="58"/>
      <c r="F890" s="58"/>
      <c r="G890" s="58"/>
      <c r="H890" s="58"/>
      <c r="I890" s="59"/>
      <c r="J890" s="37"/>
      <c r="K890" s="37"/>
      <c r="L890" s="59"/>
      <c r="M890" s="37"/>
      <c r="N890" s="37"/>
      <c r="P890" s="21"/>
    </row>
    <row r="891" ht="12.75" customHeight="1">
      <c r="A891" s="21"/>
      <c r="B891" s="21"/>
      <c r="C891" s="21"/>
      <c r="D891" s="60"/>
      <c r="E891" s="58"/>
      <c r="F891" s="58"/>
      <c r="G891" s="58"/>
      <c r="H891" s="58"/>
      <c r="I891" s="59"/>
      <c r="J891" s="37"/>
      <c r="K891" s="37"/>
      <c r="L891" s="59"/>
      <c r="M891" s="37"/>
      <c r="N891" s="37"/>
      <c r="P891" s="21"/>
    </row>
    <row r="892" ht="12.75" customHeight="1">
      <c r="A892" s="21"/>
      <c r="B892" s="21"/>
      <c r="C892" s="21"/>
      <c r="D892" s="60"/>
      <c r="E892" s="58"/>
      <c r="F892" s="58"/>
      <c r="G892" s="58"/>
      <c r="H892" s="58"/>
      <c r="I892" s="59"/>
      <c r="J892" s="37"/>
      <c r="K892" s="37"/>
      <c r="L892" s="59"/>
      <c r="M892" s="37"/>
      <c r="N892" s="37"/>
      <c r="P892" s="21"/>
    </row>
    <row r="893" ht="12.75" customHeight="1">
      <c r="A893" s="21"/>
      <c r="B893" s="21"/>
      <c r="C893" s="21"/>
      <c r="D893" s="60"/>
      <c r="E893" s="58"/>
      <c r="F893" s="58"/>
      <c r="G893" s="58"/>
      <c r="H893" s="58"/>
      <c r="I893" s="59"/>
      <c r="J893" s="37"/>
      <c r="K893" s="37"/>
      <c r="L893" s="59"/>
      <c r="M893" s="37"/>
      <c r="N893" s="37"/>
      <c r="P893" s="21"/>
    </row>
    <row r="894" ht="12.75" customHeight="1">
      <c r="A894" s="21"/>
      <c r="B894" s="21"/>
      <c r="C894" s="21"/>
      <c r="D894" s="60"/>
      <c r="E894" s="58"/>
      <c r="F894" s="58"/>
      <c r="G894" s="58"/>
      <c r="H894" s="58"/>
      <c r="I894" s="59"/>
      <c r="J894" s="37"/>
      <c r="K894" s="37"/>
      <c r="L894" s="59"/>
      <c r="M894" s="37"/>
      <c r="N894" s="37"/>
      <c r="P894" s="21"/>
    </row>
    <row r="895" ht="12.75" customHeight="1">
      <c r="A895" s="21"/>
      <c r="B895" s="21"/>
      <c r="C895" s="21"/>
      <c r="D895" s="60"/>
      <c r="E895" s="58"/>
      <c r="F895" s="58"/>
      <c r="G895" s="58"/>
      <c r="H895" s="58"/>
      <c r="I895" s="59"/>
      <c r="J895" s="37"/>
      <c r="K895" s="37"/>
      <c r="L895" s="59"/>
      <c r="M895" s="37"/>
      <c r="N895" s="37"/>
      <c r="P895" s="21"/>
    </row>
    <row r="896" ht="12.75" customHeight="1">
      <c r="A896" s="21"/>
      <c r="B896" s="21"/>
      <c r="C896" s="21"/>
      <c r="D896" s="60"/>
      <c r="E896" s="58"/>
      <c r="F896" s="58"/>
      <c r="G896" s="58"/>
      <c r="H896" s="58"/>
      <c r="I896" s="59"/>
      <c r="J896" s="37"/>
      <c r="K896" s="37"/>
      <c r="L896" s="59"/>
      <c r="M896" s="37"/>
      <c r="N896" s="37"/>
      <c r="P896" s="21"/>
    </row>
    <row r="897" ht="12.75" customHeight="1">
      <c r="A897" s="21"/>
      <c r="B897" s="21"/>
      <c r="C897" s="21"/>
      <c r="D897" s="60"/>
      <c r="E897" s="58"/>
      <c r="F897" s="58"/>
      <c r="G897" s="58"/>
      <c r="H897" s="58"/>
      <c r="I897" s="59"/>
      <c r="J897" s="37"/>
      <c r="K897" s="37"/>
      <c r="L897" s="59"/>
      <c r="M897" s="37"/>
      <c r="N897" s="37"/>
      <c r="P897" s="21"/>
    </row>
    <row r="898" ht="12.75" customHeight="1">
      <c r="A898" s="21"/>
      <c r="B898" s="21"/>
      <c r="C898" s="21"/>
      <c r="D898" s="60"/>
      <c r="E898" s="58"/>
      <c r="F898" s="58"/>
      <c r="G898" s="58"/>
      <c r="H898" s="58"/>
      <c r="I898" s="59"/>
      <c r="J898" s="37"/>
      <c r="K898" s="37"/>
      <c r="L898" s="59"/>
      <c r="M898" s="37"/>
      <c r="N898" s="37"/>
      <c r="P898" s="21"/>
    </row>
    <row r="899" ht="12.75" customHeight="1">
      <c r="A899" s="21"/>
      <c r="B899" s="21"/>
      <c r="C899" s="21"/>
      <c r="D899" s="60"/>
      <c r="E899" s="58"/>
      <c r="F899" s="58"/>
      <c r="G899" s="58"/>
      <c r="H899" s="58"/>
      <c r="I899" s="59"/>
      <c r="J899" s="37"/>
      <c r="K899" s="37"/>
      <c r="L899" s="59"/>
      <c r="M899" s="37"/>
      <c r="N899" s="37"/>
      <c r="P899" s="21"/>
    </row>
    <row r="900" ht="12.75" customHeight="1">
      <c r="A900" s="21"/>
      <c r="B900" s="21"/>
      <c r="C900" s="21"/>
      <c r="D900" s="60"/>
      <c r="E900" s="58"/>
      <c r="F900" s="58"/>
      <c r="G900" s="58"/>
      <c r="H900" s="58"/>
      <c r="I900" s="59"/>
      <c r="J900" s="37"/>
      <c r="K900" s="37"/>
      <c r="L900" s="59"/>
      <c r="M900" s="37"/>
      <c r="N900" s="37"/>
      <c r="P900" s="21"/>
    </row>
    <row r="901" ht="12.75" customHeight="1">
      <c r="A901" s="21"/>
      <c r="B901" s="21"/>
      <c r="C901" s="21"/>
      <c r="D901" s="60"/>
      <c r="E901" s="58"/>
      <c r="F901" s="58"/>
      <c r="G901" s="58"/>
      <c r="H901" s="58"/>
      <c r="I901" s="59"/>
      <c r="J901" s="37"/>
      <c r="K901" s="37"/>
      <c r="L901" s="59"/>
      <c r="M901" s="37"/>
      <c r="N901" s="37"/>
      <c r="P901" s="21"/>
    </row>
    <row r="902" ht="12.75" customHeight="1">
      <c r="A902" s="21"/>
      <c r="B902" s="21"/>
      <c r="C902" s="21"/>
      <c r="D902" s="60"/>
      <c r="E902" s="58"/>
      <c r="F902" s="58"/>
      <c r="G902" s="58"/>
      <c r="H902" s="58"/>
      <c r="I902" s="59"/>
      <c r="J902" s="37"/>
      <c r="K902" s="37"/>
      <c r="L902" s="59"/>
      <c r="M902" s="37"/>
      <c r="N902" s="37"/>
      <c r="P902" s="21"/>
    </row>
    <row r="903" ht="12.75" customHeight="1">
      <c r="A903" s="21"/>
      <c r="B903" s="21"/>
      <c r="C903" s="21"/>
      <c r="D903" s="60"/>
      <c r="E903" s="58"/>
      <c r="F903" s="58"/>
      <c r="G903" s="58"/>
      <c r="H903" s="58"/>
      <c r="I903" s="59"/>
      <c r="J903" s="37"/>
      <c r="K903" s="37"/>
      <c r="L903" s="59"/>
      <c r="M903" s="37"/>
      <c r="N903" s="37"/>
      <c r="P903" s="21"/>
    </row>
    <row r="904" ht="12.75" customHeight="1">
      <c r="A904" s="21"/>
      <c r="B904" s="21"/>
      <c r="C904" s="21"/>
      <c r="D904" s="60"/>
      <c r="E904" s="58"/>
      <c r="F904" s="58"/>
      <c r="G904" s="58"/>
      <c r="H904" s="58"/>
      <c r="I904" s="59"/>
      <c r="J904" s="37"/>
      <c r="K904" s="37"/>
      <c r="L904" s="59"/>
      <c r="M904" s="37"/>
      <c r="N904" s="37"/>
      <c r="P904" s="21"/>
    </row>
    <row r="905" ht="12.75" customHeight="1">
      <c r="A905" s="21"/>
      <c r="B905" s="21"/>
      <c r="C905" s="21"/>
      <c r="D905" s="60"/>
      <c r="E905" s="58"/>
      <c r="F905" s="58"/>
      <c r="G905" s="58"/>
      <c r="H905" s="58"/>
      <c r="I905" s="59"/>
      <c r="J905" s="37"/>
      <c r="K905" s="37"/>
      <c r="L905" s="59"/>
      <c r="M905" s="37"/>
      <c r="N905" s="37"/>
      <c r="P905" s="21"/>
    </row>
    <row r="906" ht="12.75" customHeight="1">
      <c r="A906" s="21"/>
      <c r="B906" s="21"/>
      <c r="C906" s="21"/>
      <c r="D906" s="60"/>
      <c r="E906" s="58"/>
      <c r="F906" s="58"/>
      <c r="G906" s="58"/>
      <c r="H906" s="58"/>
      <c r="I906" s="59"/>
      <c r="J906" s="37"/>
      <c r="K906" s="37"/>
      <c r="L906" s="59"/>
      <c r="M906" s="37"/>
      <c r="N906" s="37"/>
      <c r="P906" s="21"/>
    </row>
    <row r="907" ht="12.75" customHeight="1">
      <c r="A907" s="21"/>
      <c r="B907" s="21"/>
      <c r="C907" s="21"/>
      <c r="D907" s="60"/>
      <c r="E907" s="58"/>
      <c r="F907" s="58"/>
      <c r="G907" s="58"/>
      <c r="H907" s="58"/>
      <c r="I907" s="59"/>
      <c r="J907" s="37"/>
      <c r="K907" s="37"/>
      <c r="L907" s="59"/>
      <c r="M907" s="37"/>
      <c r="N907" s="37"/>
      <c r="P907" s="21"/>
    </row>
    <row r="908" ht="12.75" customHeight="1">
      <c r="A908" s="21"/>
      <c r="B908" s="21"/>
      <c r="C908" s="21"/>
      <c r="D908" s="60"/>
      <c r="E908" s="58"/>
      <c r="F908" s="58"/>
      <c r="G908" s="58"/>
      <c r="H908" s="58"/>
      <c r="I908" s="59"/>
      <c r="J908" s="37"/>
      <c r="K908" s="37"/>
      <c r="L908" s="59"/>
      <c r="M908" s="37"/>
      <c r="N908" s="37"/>
      <c r="P908" s="21"/>
    </row>
    <row r="909" ht="12.75" customHeight="1">
      <c r="A909" s="21"/>
      <c r="B909" s="21"/>
      <c r="C909" s="21"/>
      <c r="D909" s="60"/>
      <c r="E909" s="58"/>
      <c r="F909" s="58"/>
      <c r="G909" s="58"/>
      <c r="H909" s="58"/>
      <c r="I909" s="59"/>
      <c r="J909" s="37"/>
      <c r="K909" s="37"/>
      <c r="L909" s="59"/>
      <c r="M909" s="37"/>
      <c r="N909" s="37"/>
      <c r="P909" s="21"/>
    </row>
    <row r="910" ht="12.75" customHeight="1">
      <c r="A910" s="21"/>
      <c r="B910" s="21"/>
      <c r="C910" s="21"/>
      <c r="D910" s="60"/>
      <c r="E910" s="58"/>
      <c r="F910" s="58"/>
      <c r="G910" s="58"/>
      <c r="H910" s="58"/>
      <c r="I910" s="59"/>
      <c r="J910" s="37"/>
      <c r="K910" s="37"/>
      <c r="L910" s="59"/>
      <c r="M910" s="37"/>
      <c r="N910" s="37"/>
      <c r="P910" s="21"/>
    </row>
    <row r="911" ht="12.75" customHeight="1">
      <c r="A911" s="21"/>
      <c r="B911" s="21"/>
      <c r="C911" s="21"/>
      <c r="D911" s="60"/>
      <c r="E911" s="58"/>
      <c r="F911" s="58"/>
      <c r="G911" s="58"/>
      <c r="H911" s="58"/>
      <c r="I911" s="59"/>
      <c r="J911" s="37"/>
      <c r="K911" s="37"/>
      <c r="L911" s="59"/>
      <c r="M911" s="37"/>
      <c r="N911" s="37"/>
      <c r="P911" s="21"/>
    </row>
    <row r="912" ht="12.75" customHeight="1">
      <c r="A912" s="21"/>
      <c r="B912" s="21"/>
      <c r="C912" s="21"/>
      <c r="D912" s="60"/>
      <c r="E912" s="58"/>
      <c r="F912" s="58"/>
      <c r="G912" s="58"/>
      <c r="H912" s="58"/>
      <c r="I912" s="59"/>
      <c r="J912" s="37"/>
      <c r="K912" s="37"/>
      <c r="L912" s="59"/>
      <c r="M912" s="37"/>
      <c r="N912" s="37"/>
      <c r="P912" s="21"/>
    </row>
    <row r="913" ht="12.75" customHeight="1">
      <c r="A913" s="21"/>
      <c r="B913" s="21"/>
      <c r="C913" s="21"/>
      <c r="D913" s="60"/>
      <c r="E913" s="58"/>
      <c r="F913" s="58"/>
      <c r="G913" s="58"/>
      <c r="H913" s="58"/>
      <c r="I913" s="59"/>
      <c r="J913" s="37"/>
      <c r="K913" s="37"/>
      <c r="L913" s="59"/>
      <c r="M913" s="37"/>
      <c r="N913" s="37"/>
      <c r="P913" s="21"/>
    </row>
    <row r="914" ht="12.75" customHeight="1">
      <c r="A914" s="21"/>
      <c r="B914" s="21"/>
      <c r="C914" s="21"/>
      <c r="D914" s="60"/>
      <c r="E914" s="58"/>
      <c r="F914" s="58"/>
      <c r="G914" s="58"/>
      <c r="H914" s="58"/>
      <c r="I914" s="59"/>
      <c r="J914" s="37"/>
      <c r="K914" s="37"/>
      <c r="L914" s="59"/>
      <c r="M914" s="37"/>
      <c r="N914" s="37"/>
      <c r="P914" s="21"/>
    </row>
    <row r="915" ht="12.75" customHeight="1">
      <c r="A915" s="21"/>
      <c r="B915" s="21"/>
      <c r="C915" s="21"/>
      <c r="D915" s="60"/>
      <c r="E915" s="58"/>
      <c r="F915" s="58"/>
      <c r="G915" s="58"/>
      <c r="H915" s="58"/>
      <c r="I915" s="59"/>
      <c r="J915" s="37"/>
      <c r="K915" s="37"/>
      <c r="L915" s="59"/>
      <c r="M915" s="37"/>
      <c r="N915" s="37"/>
      <c r="P915" s="21"/>
    </row>
    <row r="916" ht="12.75" customHeight="1">
      <c r="A916" s="21"/>
      <c r="B916" s="21"/>
      <c r="C916" s="21"/>
      <c r="D916" s="60"/>
      <c r="E916" s="58"/>
      <c r="F916" s="58"/>
      <c r="G916" s="58"/>
      <c r="H916" s="58"/>
      <c r="I916" s="59"/>
      <c r="J916" s="37"/>
      <c r="K916" s="37"/>
      <c r="L916" s="59"/>
      <c r="M916" s="37"/>
      <c r="N916" s="37"/>
      <c r="P916" s="21"/>
    </row>
    <row r="917" ht="12.75" customHeight="1">
      <c r="A917" s="21"/>
      <c r="B917" s="21"/>
      <c r="C917" s="21"/>
      <c r="D917" s="60"/>
      <c r="E917" s="58"/>
      <c r="F917" s="58"/>
      <c r="G917" s="58"/>
      <c r="H917" s="58"/>
      <c r="I917" s="59"/>
      <c r="J917" s="37"/>
      <c r="K917" s="37"/>
      <c r="L917" s="59"/>
      <c r="M917" s="37"/>
      <c r="N917" s="37"/>
      <c r="P917" s="21"/>
    </row>
    <row r="918" ht="12.75" customHeight="1">
      <c r="A918" s="21"/>
      <c r="B918" s="21"/>
      <c r="C918" s="21"/>
      <c r="D918" s="60"/>
      <c r="E918" s="58"/>
      <c r="F918" s="58"/>
      <c r="G918" s="58"/>
      <c r="H918" s="58"/>
      <c r="I918" s="59"/>
      <c r="J918" s="37"/>
      <c r="K918" s="37"/>
      <c r="L918" s="59"/>
      <c r="M918" s="37"/>
      <c r="N918" s="37"/>
      <c r="P918" s="21"/>
    </row>
    <row r="919" ht="12.75" customHeight="1">
      <c r="A919" s="21"/>
      <c r="B919" s="21"/>
      <c r="C919" s="21"/>
      <c r="D919" s="60"/>
      <c r="E919" s="58"/>
      <c r="F919" s="58"/>
      <c r="G919" s="58"/>
      <c r="H919" s="58"/>
      <c r="I919" s="59"/>
      <c r="J919" s="37"/>
      <c r="K919" s="37"/>
      <c r="L919" s="59"/>
      <c r="M919" s="37"/>
      <c r="N919" s="37"/>
      <c r="P919" s="21"/>
    </row>
    <row r="920" ht="12.75" customHeight="1">
      <c r="A920" s="21"/>
      <c r="B920" s="21"/>
      <c r="C920" s="21"/>
      <c r="D920" s="60"/>
      <c r="E920" s="58"/>
      <c r="F920" s="58"/>
      <c r="G920" s="58"/>
      <c r="H920" s="58"/>
      <c r="I920" s="59"/>
      <c r="J920" s="37"/>
      <c r="K920" s="37"/>
      <c r="L920" s="59"/>
      <c r="M920" s="37"/>
      <c r="N920" s="37"/>
      <c r="P920" s="21"/>
    </row>
    <row r="921" ht="12.75" customHeight="1">
      <c r="A921" s="21"/>
      <c r="B921" s="21"/>
      <c r="C921" s="21"/>
      <c r="D921" s="60"/>
      <c r="E921" s="58"/>
      <c r="F921" s="58"/>
      <c r="G921" s="58"/>
      <c r="H921" s="58"/>
      <c r="I921" s="59"/>
      <c r="J921" s="37"/>
      <c r="K921" s="37"/>
      <c r="L921" s="59"/>
      <c r="M921" s="37"/>
      <c r="N921" s="37"/>
      <c r="P921" s="21"/>
    </row>
    <row r="922" ht="12.75" customHeight="1">
      <c r="A922" s="21"/>
      <c r="B922" s="21"/>
      <c r="C922" s="21"/>
      <c r="D922" s="60"/>
      <c r="E922" s="58"/>
      <c r="F922" s="58"/>
      <c r="G922" s="58"/>
      <c r="H922" s="58"/>
      <c r="I922" s="59"/>
      <c r="J922" s="37"/>
      <c r="K922" s="37"/>
      <c r="L922" s="59"/>
      <c r="M922" s="37"/>
      <c r="N922" s="37"/>
      <c r="P922" s="21"/>
    </row>
    <row r="923" ht="12.75" customHeight="1">
      <c r="A923" s="21"/>
      <c r="B923" s="21"/>
      <c r="C923" s="21"/>
      <c r="D923" s="60"/>
      <c r="E923" s="58"/>
      <c r="F923" s="58"/>
      <c r="G923" s="58"/>
      <c r="H923" s="58"/>
      <c r="I923" s="59"/>
      <c r="J923" s="37"/>
      <c r="K923" s="37"/>
      <c r="L923" s="59"/>
      <c r="M923" s="37"/>
      <c r="N923" s="37"/>
      <c r="P923" s="21"/>
    </row>
    <row r="924" ht="12.75" customHeight="1">
      <c r="A924" s="21"/>
      <c r="B924" s="21"/>
      <c r="C924" s="21"/>
      <c r="D924" s="60"/>
      <c r="E924" s="58"/>
      <c r="F924" s="58"/>
      <c r="G924" s="58"/>
      <c r="H924" s="58"/>
      <c r="I924" s="59"/>
      <c r="J924" s="37"/>
      <c r="K924" s="37"/>
      <c r="L924" s="59"/>
      <c r="M924" s="37"/>
      <c r="N924" s="37"/>
      <c r="P924" s="21"/>
    </row>
    <row r="925" ht="12.75" customHeight="1">
      <c r="A925" s="21"/>
      <c r="B925" s="21"/>
      <c r="C925" s="21"/>
      <c r="D925" s="60"/>
      <c r="E925" s="58"/>
      <c r="F925" s="58"/>
      <c r="G925" s="58"/>
      <c r="H925" s="58"/>
      <c r="I925" s="59"/>
      <c r="J925" s="37"/>
      <c r="K925" s="37"/>
      <c r="L925" s="59"/>
      <c r="M925" s="37"/>
      <c r="N925" s="37"/>
      <c r="P925" s="21"/>
    </row>
    <row r="926" ht="12.75" customHeight="1">
      <c r="A926" s="21"/>
      <c r="B926" s="21"/>
      <c r="C926" s="21"/>
      <c r="D926" s="60"/>
      <c r="E926" s="58"/>
      <c r="F926" s="58"/>
      <c r="G926" s="58"/>
      <c r="H926" s="58"/>
      <c r="I926" s="59"/>
      <c r="J926" s="37"/>
      <c r="K926" s="37"/>
      <c r="L926" s="59"/>
      <c r="M926" s="37"/>
      <c r="N926" s="37"/>
      <c r="P926" s="21"/>
    </row>
    <row r="927" ht="12.75" customHeight="1">
      <c r="A927" s="21"/>
      <c r="B927" s="21"/>
      <c r="C927" s="21"/>
      <c r="D927" s="60"/>
      <c r="E927" s="58"/>
      <c r="F927" s="58"/>
      <c r="G927" s="58"/>
      <c r="H927" s="58"/>
      <c r="I927" s="59"/>
      <c r="J927" s="37"/>
      <c r="K927" s="37"/>
      <c r="L927" s="59"/>
      <c r="M927" s="37"/>
      <c r="N927" s="37"/>
      <c r="P927" s="21"/>
    </row>
    <row r="928" ht="12.75" customHeight="1">
      <c r="A928" s="21"/>
      <c r="B928" s="21"/>
      <c r="C928" s="21"/>
      <c r="D928" s="60"/>
      <c r="E928" s="58"/>
      <c r="F928" s="58"/>
      <c r="G928" s="58"/>
      <c r="H928" s="58"/>
      <c r="I928" s="59"/>
      <c r="J928" s="37"/>
      <c r="K928" s="37"/>
      <c r="L928" s="59"/>
      <c r="M928" s="37"/>
      <c r="N928" s="37"/>
      <c r="P928" s="21"/>
    </row>
    <row r="929" ht="12.75" customHeight="1">
      <c r="A929" s="21"/>
      <c r="B929" s="21"/>
      <c r="C929" s="21"/>
      <c r="D929" s="60"/>
      <c r="E929" s="58"/>
      <c r="F929" s="58"/>
      <c r="G929" s="58"/>
      <c r="H929" s="58"/>
      <c r="I929" s="59"/>
      <c r="J929" s="37"/>
      <c r="K929" s="37"/>
      <c r="L929" s="59"/>
      <c r="M929" s="37"/>
      <c r="N929" s="37"/>
      <c r="P929" s="21"/>
    </row>
    <row r="930" ht="12.75" customHeight="1">
      <c r="A930" s="21"/>
      <c r="B930" s="21"/>
      <c r="C930" s="21"/>
      <c r="D930" s="60"/>
      <c r="E930" s="58"/>
      <c r="F930" s="58"/>
      <c r="G930" s="58"/>
      <c r="H930" s="58"/>
      <c r="I930" s="59"/>
      <c r="J930" s="37"/>
      <c r="K930" s="37"/>
      <c r="L930" s="59"/>
      <c r="M930" s="37"/>
      <c r="N930" s="37"/>
      <c r="P930" s="21"/>
    </row>
    <row r="931" ht="12.75" customHeight="1">
      <c r="A931" s="21"/>
      <c r="B931" s="21"/>
      <c r="C931" s="21"/>
      <c r="D931" s="60"/>
      <c r="E931" s="58"/>
      <c r="F931" s="58"/>
      <c r="G931" s="58"/>
      <c r="H931" s="58"/>
      <c r="I931" s="59"/>
      <c r="J931" s="37"/>
      <c r="K931" s="37"/>
      <c r="L931" s="59"/>
      <c r="M931" s="37"/>
      <c r="N931" s="37"/>
      <c r="P931" s="21"/>
    </row>
    <row r="932" ht="12.75" customHeight="1">
      <c r="A932" s="21"/>
      <c r="B932" s="21"/>
      <c r="C932" s="21"/>
      <c r="D932" s="60"/>
      <c r="E932" s="58"/>
      <c r="F932" s="58"/>
      <c r="G932" s="58"/>
      <c r="H932" s="58"/>
      <c r="I932" s="59"/>
      <c r="J932" s="37"/>
      <c r="K932" s="37"/>
      <c r="L932" s="59"/>
      <c r="M932" s="37"/>
      <c r="N932" s="37"/>
      <c r="P932" s="21"/>
    </row>
    <row r="933" ht="12.75" customHeight="1">
      <c r="A933" s="21"/>
      <c r="B933" s="21"/>
      <c r="C933" s="21"/>
      <c r="D933" s="60"/>
      <c r="E933" s="58"/>
      <c r="F933" s="58"/>
      <c r="G933" s="58"/>
      <c r="H933" s="58"/>
      <c r="I933" s="59"/>
      <c r="J933" s="37"/>
      <c r="K933" s="37"/>
      <c r="L933" s="59"/>
      <c r="M933" s="37"/>
      <c r="N933" s="37"/>
      <c r="P933" s="21"/>
    </row>
    <row r="934" ht="12.75" customHeight="1">
      <c r="A934" s="21"/>
      <c r="B934" s="21"/>
      <c r="C934" s="21"/>
      <c r="D934" s="60"/>
      <c r="E934" s="58"/>
      <c r="F934" s="58"/>
      <c r="G934" s="58"/>
      <c r="H934" s="58"/>
      <c r="I934" s="59"/>
      <c r="J934" s="37"/>
      <c r="K934" s="37"/>
      <c r="L934" s="59"/>
      <c r="M934" s="37"/>
      <c r="N934" s="37"/>
      <c r="P934" s="21"/>
    </row>
    <row r="935" ht="12.75" customHeight="1">
      <c r="A935" s="21"/>
      <c r="B935" s="21"/>
      <c r="C935" s="21"/>
      <c r="D935" s="60"/>
      <c r="E935" s="58"/>
      <c r="F935" s="58"/>
      <c r="G935" s="58"/>
      <c r="H935" s="58"/>
      <c r="I935" s="59"/>
      <c r="J935" s="37"/>
      <c r="K935" s="37"/>
      <c r="L935" s="59"/>
      <c r="M935" s="37"/>
      <c r="N935" s="37"/>
      <c r="P935" s="21"/>
    </row>
    <row r="936" ht="12.75" customHeight="1">
      <c r="A936" s="21"/>
      <c r="B936" s="21"/>
      <c r="C936" s="21"/>
      <c r="D936" s="60"/>
      <c r="E936" s="58"/>
      <c r="F936" s="58"/>
      <c r="G936" s="58"/>
      <c r="H936" s="58"/>
      <c r="I936" s="59"/>
      <c r="J936" s="37"/>
      <c r="K936" s="37"/>
      <c r="L936" s="59"/>
      <c r="M936" s="37"/>
      <c r="N936" s="37"/>
      <c r="P936" s="21"/>
    </row>
    <row r="937" ht="12.75" customHeight="1">
      <c r="A937" s="21"/>
      <c r="B937" s="21"/>
      <c r="C937" s="21"/>
      <c r="D937" s="60"/>
      <c r="E937" s="58"/>
      <c r="F937" s="58"/>
      <c r="G937" s="58"/>
      <c r="H937" s="58"/>
      <c r="I937" s="59"/>
      <c r="J937" s="37"/>
      <c r="K937" s="37"/>
      <c r="L937" s="59"/>
      <c r="M937" s="37"/>
      <c r="N937" s="37"/>
      <c r="P937" s="21"/>
    </row>
    <row r="938" ht="12.75" customHeight="1">
      <c r="A938" s="21"/>
      <c r="B938" s="21"/>
      <c r="C938" s="21"/>
      <c r="D938" s="60"/>
      <c r="E938" s="58"/>
      <c r="F938" s="58"/>
      <c r="G938" s="58"/>
      <c r="H938" s="58"/>
      <c r="I938" s="59"/>
      <c r="J938" s="37"/>
      <c r="K938" s="37"/>
      <c r="L938" s="59"/>
      <c r="M938" s="37"/>
      <c r="N938" s="37"/>
      <c r="P938" s="21"/>
    </row>
    <row r="939" ht="12.75" customHeight="1">
      <c r="A939" s="21"/>
      <c r="B939" s="21"/>
      <c r="C939" s="21"/>
      <c r="D939" s="60"/>
      <c r="E939" s="58"/>
      <c r="F939" s="58"/>
      <c r="G939" s="58"/>
      <c r="H939" s="58"/>
      <c r="I939" s="59"/>
      <c r="J939" s="37"/>
      <c r="K939" s="37"/>
      <c r="L939" s="59"/>
      <c r="M939" s="37"/>
      <c r="N939" s="37"/>
      <c r="P939" s="21"/>
    </row>
    <row r="940" ht="12.75" customHeight="1">
      <c r="A940" s="21"/>
      <c r="B940" s="21"/>
      <c r="C940" s="21"/>
      <c r="D940" s="60"/>
      <c r="E940" s="58"/>
      <c r="F940" s="58"/>
      <c r="G940" s="58"/>
      <c r="H940" s="58"/>
      <c r="I940" s="59"/>
      <c r="J940" s="37"/>
      <c r="K940" s="37"/>
      <c r="L940" s="59"/>
      <c r="M940" s="37"/>
      <c r="N940" s="37"/>
      <c r="P940" s="21"/>
    </row>
    <row r="941" ht="12.75" customHeight="1">
      <c r="A941" s="21"/>
      <c r="B941" s="21"/>
      <c r="C941" s="21"/>
      <c r="D941" s="60"/>
      <c r="E941" s="58"/>
      <c r="F941" s="58"/>
      <c r="G941" s="58"/>
      <c r="H941" s="58"/>
      <c r="I941" s="59"/>
      <c r="J941" s="37"/>
      <c r="K941" s="37"/>
      <c r="L941" s="59"/>
      <c r="M941" s="37"/>
      <c r="N941" s="37"/>
      <c r="P941" s="21"/>
    </row>
    <row r="942" ht="12.75" customHeight="1">
      <c r="A942" s="21"/>
      <c r="B942" s="21"/>
      <c r="C942" s="21"/>
      <c r="D942" s="60"/>
      <c r="E942" s="58"/>
      <c r="F942" s="58"/>
      <c r="G942" s="58"/>
      <c r="H942" s="58"/>
      <c r="I942" s="59"/>
      <c r="J942" s="37"/>
      <c r="K942" s="37"/>
      <c r="L942" s="59"/>
      <c r="M942" s="37"/>
      <c r="N942" s="37"/>
      <c r="P942" s="21"/>
    </row>
    <row r="943" ht="12.75" customHeight="1">
      <c r="A943" s="21"/>
      <c r="B943" s="21"/>
      <c r="C943" s="21"/>
      <c r="D943" s="60"/>
      <c r="E943" s="58"/>
      <c r="F943" s="58"/>
      <c r="G943" s="58"/>
      <c r="H943" s="58"/>
      <c r="I943" s="59"/>
      <c r="J943" s="37"/>
      <c r="K943" s="37"/>
      <c r="L943" s="59"/>
      <c r="M943" s="37"/>
      <c r="N943" s="37"/>
      <c r="P943" s="21"/>
    </row>
    <row r="944" ht="12.75" customHeight="1">
      <c r="A944" s="21"/>
      <c r="B944" s="21"/>
      <c r="C944" s="21"/>
      <c r="D944" s="60"/>
      <c r="E944" s="58"/>
      <c r="F944" s="58"/>
      <c r="G944" s="58"/>
      <c r="H944" s="58"/>
      <c r="I944" s="59"/>
      <c r="J944" s="37"/>
      <c r="K944" s="37"/>
      <c r="L944" s="59"/>
      <c r="M944" s="37"/>
      <c r="N944" s="37"/>
      <c r="P944" s="21"/>
    </row>
    <row r="945" ht="12.75" customHeight="1">
      <c r="A945" s="21"/>
      <c r="B945" s="21"/>
      <c r="C945" s="21"/>
      <c r="D945" s="60"/>
      <c r="E945" s="58"/>
      <c r="F945" s="58"/>
      <c r="G945" s="58"/>
      <c r="H945" s="58"/>
      <c r="I945" s="59"/>
      <c r="J945" s="37"/>
      <c r="K945" s="37"/>
      <c r="L945" s="59"/>
      <c r="M945" s="37"/>
      <c r="N945" s="37"/>
      <c r="P945" s="21"/>
    </row>
    <row r="946" ht="12.75" customHeight="1">
      <c r="A946" s="21"/>
      <c r="B946" s="21"/>
      <c r="C946" s="21"/>
      <c r="D946" s="60"/>
      <c r="E946" s="58"/>
      <c r="F946" s="58"/>
      <c r="G946" s="58"/>
      <c r="H946" s="58"/>
      <c r="I946" s="59"/>
      <c r="J946" s="37"/>
      <c r="K946" s="37"/>
      <c r="L946" s="59"/>
      <c r="M946" s="37"/>
      <c r="N946" s="37"/>
      <c r="P946" s="21"/>
    </row>
    <row r="947" ht="12.75" customHeight="1">
      <c r="A947" s="21"/>
      <c r="B947" s="21"/>
      <c r="C947" s="21"/>
      <c r="D947" s="60"/>
      <c r="E947" s="58"/>
      <c r="F947" s="58"/>
      <c r="G947" s="58"/>
      <c r="H947" s="58"/>
      <c r="I947" s="59"/>
      <c r="J947" s="37"/>
      <c r="K947" s="37"/>
      <c r="L947" s="59"/>
      <c r="M947" s="37"/>
      <c r="N947" s="37"/>
      <c r="P947" s="21"/>
    </row>
    <row r="948" ht="12.75" customHeight="1">
      <c r="A948" s="21"/>
      <c r="B948" s="21"/>
      <c r="C948" s="21"/>
      <c r="D948" s="60"/>
      <c r="E948" s="58"/>
      <c r="F948" s="58"/>
      <c r="G948" s="58"/>
      <c r="H948" s="58"/>
      <c r="I948" s="59"/>
      <c r="J948" s="37"/>
      <c r="K948" s="37"/>
      <c r="L948" s="59"/>
      <c r="M948" s="37"/>
      <c r="N948" s="37"/>
      <c r="P948" s="21"/>
    </row>
    <row r="949" ht="12.75" customHeight="1">
      <c r="A949" s="21"/>
      <c r="B949" s="21"/>
      <c r="C949" s="21"/>
      <c r="D949" s="60"/>
      <c r="E949" s="58"/>
      <c r="F949" s="58"/>
      <c r="G949" s="58"/>
      <c r="H949" s="58"/>
      <c r="I949" s="59"/>
      <c r="J949" s="37"/>
      <c r="K949" s="37"/>
      <c r="L949" s="59"/>
      <c r="M949" s="37"/>
      <c r="N949" s="37"/>
      <c r="P949" s="21"/>
    </row>
    <row r="950" ht="12.75" customHeight="1">
      <c r="A950" s="21"/>
      <c r="B950" s="21"/>
      <c r="C950" s="21"/>
      <c r="D950" s="60"/>
      <c r="E950" s="58"/>
      <c r="F950" s="58"/>
      <c r="G950" s="58"/>
      <c r="H950" s="58"/>
      <c r="I950" s="59"/>
      <c r="J950" s="37"/>
      <c r="K950" s="37"/>
      <c r="L950" s="59"/>
      <c r="M950" s="37"/>
      <c r="N950" s="37"/>
      <c r="P950" s="21"/>
    </row>
    <row r="951" ht="12.75" customHeight="1">
      <c r="A951" s="21"/>
      <c r="B951" s="21"/>
      <c r="C951" s="21"/>
      <c r="D951" s="60"/>
      <c r="E951" s="58"/>
      <c r="F951" s="58"/>
      <c r="G951" s="58"/>
      <c r="H951" s="58"/>
      <c r="I951" s="59"/>
      <c r="J951" s="37"/>
      <c r="K951" s="37"/>
      <c r="L951" s="59"/>
      <c r="M951" s="37"/>
      <c r="N951" s="37"/>
      <c r="P951" s="21"/>
    </row>
    <row r="952" ht="12.75" customHeight="1">
      <c r="A952" s="21"/>
      <c r="B952" s="21"/>
      <c r="C952" s="21"/>
      <c r="D952" s="60"/>
      <c r="E952" s="58"/>
      <c r="F952" s="58"/>
      <c r="G952" s="58"/>
      <c r="H952" s="58"/>
      <c r="I952" s="59"/>
      <c r="J952" s="37"/>
      <c r="K952" s="37"/>
      <c r="L952" s="59"/>
      <c r="M952" s="37"/>
      <c r="N952" s="37"/>
      <c r="P952" s="21"/>
    </row>
    <row r="953" ht="12.75" customHeight="1">
      <c r="A953" s="21"/>
      <c r="B953" s="21"/>
      <c r="C953" s="21"/>
      <c r="D953" s="60"/>
      <c r="E953" s="58"/>
      <c r="F953" s="58"/>
      <c r="G953" s="58"/>
      <c r="H953" s="58"/>
      <c r="I953" s="59"/>
      <c r="J953" s="37"/>
      <c r="K953" s="37"/>
      <c r="L953" s="59"/>
      <c r="M953" s="37"/>
      <c r="N953" s="37"/>
      <c r="P953" s="21"/>
    </row>
    <row r="954" ht="12.75" customHeight="1">
      <c r="A954" s="21"/>
      <c r="B954" s="21"/>
      <c r="C954" s="21"/>
      <c r="D954" s="60"/>
      <c r="E954" s="58"/>
      <c r="F954" s="58"/>
      <c r="G954" s="58"/>
      <c r="H954" s="58"/>
      <c r="I954" s="59"/>
      <c r="J954" s="37"/>
      <c r="K954" s="37"/>
      <c r="L954" s="59"/>
      <c r="M954" s="37"/>
      <c r="N954" s="37"/>
      <c r="P954" s="21"/>
    </row>
    <row r="955" ht="12.75" customHeight="1">
      <c r="A955" s="21"/>
      <c r="B955" s="21"/>
      <c r="C955" s="21"/>
      <c r="D955" s="60"/>
      <c r="E955" s="58"/>
      <c r="F955" s="58"/>
      <c r="G955" s="58"/>
      <c r="H955" s="58"/>
      <c r="I955" s="59"/>
      <c r="J955" s="37"/>
      <c r="K955" s="37"/>
      <c r="L955" s="59"/>
      <c r="M955" s="37"/>
      <c r="N955" s="37"/>
      <c r="P955" s="21"/>
    </row>
    <row r="956" ht="12.75" customHeight="1">
      <c r="A956" s="21"/>
      <c r="B956" s="21"/>
      <c r="C956" s="21"/>
      <c r="D956" s="60"/>
      <c r="E956" s="58"/>
      <c r="F956" s="58"/>
      <c r="G956" s="58"/>
      <c r="H956" s="58"/>
      <c r="I956" s="59"/>
      <c r="J956" s="37"/>
      <c r="K956" s="37"/>
      <c r="L956" s="59"/>
      <c r="M956" s="37"/>
      <c r="N956" s="37"/>
      <c r="P956" s="21"/>
    </row>
    <row r="957" ht="12.75" customHeight="1">
      <c r="A957" s="21"/>
      <c r="B957" s="21"/>
      <c r="C957" s="21"/>
      <c r="D957" s="60"/>
      <c r="E957" s="58"/>
      <c r="F957" s="58"/>
      <c r="G957" s="58"/>
      <c r="H957" s="58"/>
      <c r="I957" s="59"/>
      <c r="J957" s="37"/>
      <c r="K957" s="37"/>
      <c r="L957" s="59"/>
      <c r="M957" s="37"/>
      <c r="N957" s="37"/>
      <c r="P957" s="21"/>
    </row>
    <row r="958" ht="12.75" customHeight="1">
      <c r="A958" s="21"/>
      <c r="B958" s="21"/>
      <c r="C958" s="21"/>
      <c r="D958" s="60"/>
      <c r="E958" s="58"/>
      <c r="F958" s="58"/>
      <c r="G958" s="58"/>
      <c r="H958" s="58"/>
      <c r="I958" s="59"/>
      <c r="J958" s="37"/>
      <c r="K958" s="37"/>
      <c r="L958" s="59"/>
      <c r="M958" s="37"/>
      <c r="N958" s="37"/>
      <c r="P958" s="21"/>
    </row>
    <row r="959" ht="12.75" customHeight="1">
      <c r="A959" s="21"/>
      <c r="B959" s="21"/>
      <c r="C959" s="21"/>
      <c r="D959" s="60"/>
      <c r="E959" s="58"/>
      <c r="F959" s="58"/>
      <c r="G959" s="58"/>
      <c r="H959" s="58"/>
      <c r="I959" s="59"/>
      <c r="J959" s="37"/>
      <c r="K959" s="37"/>
      <c r="L959" s="59"/>
      <c r="M959" s="37"/>
      <c r="N959" s="37"/>
      <c r="P959" s="21"/>
    </row>
    <row r="960" ht="12.75" customHeight="1">
      <c r="A960" s="21"/>
      <c r="B960" s="21"/>
      <c r="C960" s="21"/>
      <c r="D960" s="60"/>
      <c r="E960" s="58"/>
      <c r="F960" s="58"/>
      <c r="G960" s="58"/>
      <c r="H960" s="58"/>
      <c r="I960" s="59"/>
      <c r="J960" s="37"/>
      <c r="K960" s="37"/>
      <c r="L960" s="59"/>
      <c r="M960" s="37"/>
      <c r="N960" s="37"/>
      <c r="P960" s="21"/>
    </row>
    <row r="961" ht="12.75" customHeight="1">
      <c r="A961" s="21"/>
      <c r="B961" s="21"/>
      <c r="C961" s="21"/>
      <c r="D961" s="60"/>
      <c r="E961" s="58"/>
      <c r="F961" s="58"/>
      <c r="G961" s="58"/>
      <c r="H961" s="58"/>
      <c r="I961" s="59"/>
      <c r="J961" s="37"/>
      <c r="K961" s="37"/>
      <c r="L961" s="59"/>
      <c r="M961" s="37"/>
      <c r="N961" s="37"/>
      <c r="P961" s="21"/>
    </row>
    <row r="962" ht="12.75" customHeight="1">
      <c r="A962" s="21"/>
      <c r="B962" s="21"/>
      <c r="C962" s="21"/>
      <c r="D962" s="60"/>
      <c r="E962" s="58"/>
      <c r="F962" s="58"/>
      <c r="G962" s="58"/>
      <c r="H962" s="58"/>
      <c r="I962" s="59"/>
      <c r="J962" s="37"/>
      <c r="K962" s="37"/>
      <c r="L962" s="59"/>
      <c r="M962" s="37"/>
      <c r="N962" s="37"/>
      <c r="P962" s="21"/>
    </row>
    <row r="963" ht="12.75" customHeight="1">
      <c r="A963" s="21"/>
      <c r="B963" s="21"/>
      <c r="C963" s="21"/>
      <c r="D963" s="60"/>
      <c r="E963" s="58"/>
      <c r="F963" s="58"/>
      <c r="G963" s="58"/>
      <c r="H963" s="58"/>
      <c r="I963" s="59"/>
      <c r="J963" s="37"/>
      <c r="K963" s="37"/>
      <c r="L963" s="59"/>
      <c r="M963" s="37"/>
      <c r="N963" s="37"/>
      <c r="P963" s="21"/>
    </row>
    <row r="964" ht="12.75" customHeight="1">
      <c r="A964" s="21"/>
      <c r="B964" s="21"/>
      <c r="C964" s="21"/>
      <c r="D964" s="60"/>
      <c r="E964" s="58"/>
      <c r="F964" s="58"/>
      <c r="G964" s="58"/>
      <c r="H964" s="58"/>
      <c r="I964" s="59"/>
      <c r="J964" s="37"/>
      <c r="K964" s="37"/>
      <c r="L964" s="59"/>
      <c r="M964" s="37"/>
      <c r="N964" s="37"/>
      <c r="P964" s="21"/>
    </row>
    <row r="965" ht="12.75" customHeight="1">
      <c r="A965" s="21"/>
      <c r="B965" s="21"/>
      <c r="C965" s="21"/>
      <c r="D965" s="60"/>
      <c r="E965" s="58"/>
      <c r="F965" s="58"/>
      <c r="G965" s="58"/>
      <c r="H965" s="58"/>
      <c r="I965" s="59"/>
      <c r="J965" s="37"/>
      <c r="K965" s="37"/>
      <c r="L965" s="59"/>
      <c r="M965" s="37"/>
      <c r="N965" s="37"/>
      <c r="P965" s="21"/>
    </row>
    <row r="966" ht="12.75" customHeight="1">
      <c r="A966" s="21"/>
      <c r="B966" s="21"/>
      <c r="C966" s="21"/>
      <c r="D966" s="60"/>
      <c r="E966" s="58"/>
      <c r="F966" s="58"/>
      <c r="G966" s="58"/>
      <c r="H966" s="58"/>
      <c r="I966" s="59"/>
      <c r="J966" s="37"/>
      <c r="K966" s="37"/>
      <c r="L966" s="59"/>
      <c r="M966" s="37"/>
      <c r="N966" s="37"/>
      <c r="P966" s="21"/>
    </row>
    <row r="967" ht="12.75" customHeight="1">
      <c r="A967" s="21"/>
      <c r="B967" s="21"/>
      <c r="C967" s="21"/>
      <c r="D967" s="60"/>
      <c r="E967" s="58"/>
      <c r="F967" s="58"/>
      <c r="G967" s="58"/>
      <c r="H967" s="58"/>
      <c r="I967" s="59"/>
      <c r="J967" s="37"/>
      <c r="K967" s="37"/>
      <c r="L967" s="59"/>
      <c r="M967" s="37"/>
      <c r="N967" s="37"/>
      <c r="P967" s="21"/>
    </row>
    <row r="968" ht="12.75" customHeight="1">
      <c r="A968" s="21"/>
      <c r="B968" s="21"/>
      <c r="C968" s="21"/>
      <c r="D968" s="60"/>
      <c r="E968" s="58"/>
      <c r="F968" s="58"/>
      <c r="G968" s="58"/>
      <c r="H968" s="58"/>
      <c r="I968" s="59"/>
      <c r="J968" s="37"/>
      <c r="K968" s="37"/>
      <c r="L968" s="59"/>
      <c r="M968" s="37"/>
      <c r="N968" s="37"/>
      <c r="P968" s="21"/>
    </row>
    <row r="969" ht="12.75" customHeight="1">
      <c r="A969" s="21"/>
      <c r="B969" s="21"/>
      <c r="C969" s="21"/>
      <c r="D969" s="60"/>
      <c r="E969" s="58"/>
      <c r="F969" s="58"/>
      <c r="G969" s="58"/>
      <c r="H969" s="58"/>
      <c r="I969" s="59"/>
      <c r="J969" s="37"/>
      <c r="K969" s="37"/>
      <c r="L969" s="59"/>
      <c r="M969" s="37"/>
      <c r="N969" s="37"/>
      <c r="P969" s="21"/>
    </row>
    <row r="970" ht="12.75" customHeight="1">
      <c r="A970" s="21"/>
      <c r="B970" s="21"/>
      <c r="C970" s="21"/>
      <c r="D970" s="60"/>
      <c r="E970" s="58"/>
      <c r="F970" s="58"/>
      <c r="G970" s="58"/>
      <c r="H970" s="58"/>
      <c r="I970" s="59"/>
      <c r="J970" s="37"/>
      <c r="K970" s="37"/>
      <c r="L970" s="59"/>
      <c r="M970" s="37"/>
      <c r="N970" s="37"/>
      <c r="P970" s="21"/>
    </row>
    <row r="971" ht="12.75" customHeight="1">
      <c r="A971" s="21"/>
      <c r="B971" s="21"/>
      <c r="C971" s="21"/>
      <c r="D971" s="60"/>
      <c r="E971" s="58"/>
      <c r="F971" s="58"/>
      <c r="G971" s="58"/>
      <c r="H971" s="58"/>
      <c r="I971" s="59"/>
      <c r="J971" s="37"/>
      <c r="K971" s="37"/>
      <c r="L971" s="59"/>
      <c r="M971" s="37"/>
      <c r="N971" s="37"/>
      <c r="P971" s="21"/>
    </row>
    <row r="972" ht="12.75" customHeight="1">
      <c r="A972" s="21"/>
      <c r="B972" s="21"/>
      <c r="C972" s="21"/>
      <c r="D972" s="60"/>
      <c r="E972" s="58"/>
      <c r="F972" s="58"/>
      <c r="G972" s="58"/>
      <c r="H972" s="58"/>
      <c r="I972" s="59"/>
      <c r="J972" s="37"/>
      <c r="K972" s="37"/>
      <c r="L972" s="59"/>
      <c r="M972" s="37"/>
      <c r="N972" s="37"/>
      <c r="P972" s="21"/>
    </row>
    <row r="973" ht="12.75" customHeight="1">
      <c r="A973" s="21"/>
      <c r="B973" s="21"/>
      <c r="C973" s="21"/>
      <c r="D973" s="60"/>
      <c r="E973" s="58"/>
      <c r="F973" s="58"/>
      <c r="G973" s="58"/>
      <c r="H973" s="58"/>
      <c r="I973" s="59"/>
      <c r="J973" s="37"/>
      <c r="K973" s="37"/>
      <c r="L973" s="59"/>
      <c r="M973" s="37"/>
      <c r="N973" s="37"/>
      <c r="P973" s="21"/>
    </row>
    <row r="974" ht="12.75" customHeight="1">
      <c r="A974" s="21"/>
      <c r="B974" s="21"/>
      <c r="C974" s="21"/>
      <c r="D974" s="60"/>
      <c r="E974" s="58"/>
      <c r="F974" s="58"/>
      <c r="G974" s="58"/>
      <c r="H974" s="58"/>
      <c r="I974" s="59"/>
      <c r="J974" s="37"/>
      <c r="K974" s="37"/>
      <c r="L974" s="59"/>
      <c r="M974" s="37"/>
      <c r="N974" s="37"/>
      <c r="P974" s="21"/>
    </row>
    <row r="975" ht="12.75" customHeight="1">
      <c r="A975" s="21"/>
      <c r="B975" s="21"/>
      <c r="C975" s="21"/>
      <c r="D975" s="60"/>
      <c r="E975" s="58"/>
      <c r="F975" s="58"/>
      <c r="G975" s="58"/>
      <c r="H975" s="58"/>
      <c r="I975" s="59"/>
      <c r="J975" s="37"/>
      <c r="K975" s="37"/>
      <c r="L975" s="59"/>
      <c r="M975" s="37"/>
      <c r="N975" s="37"/>
      <c r="P975" s="21"/>
    </row>
    <row r="976" ht="12.75" customHeight="1">
      <c r="A976" s="21"/>
      <c r="B976" s="21"/>
      <c r="C976" s="21"/>
      <c r="D976" s="60"/>
      <c r="E976" s="58"/>
      <c r="F976" s="58"/>
      <c r="G976" s="58"/>
      <c r="H976" s="58"/>
      <c r="I976" s="59"/>
      <c r="J976" s="37"/>
      <c r="K976" s="37"/>
      <c r="L976" s="59"/>
      <c r="M976" s="37"/>
      <c r="N976" s="37"/>
      <c r="P976" s="21"/>
    </row>
    <row r="977" ht="12.75" customHeight="1">
      <c r="A977" s="21"/>
      <c r="B977" s="21"/>
      <c r="C977" s="21"/>
      <c r="D977" s="60"/>
      <c r="E977" s="58"/>
      <c r="F977" s="58"/>
      <c r="G977" s="58"/>
      <c r="H977" s="58"/>
      <c r="I977" s="59"/>
      <c r="J977" s="37"/>
      <c r="K977" s="37"/>
      <c r="L977" s="59"/>
      <c r="M977" s="37"/>
      <c r="N977" s="37"/>
      <c r="P977" s="21"/>
    </row>
    <row r="978" ht="12.75" customHeight="1">
      <c r="A978" s="21"/>
      <c r="B978" s="21"/>
      <c r="C978" s="21"/>
      <c r="D978" s="60"/>
      <c r="E978" s="58"/>
      <c r="F978" s="58"/>
      <c r="G978" s="58"/>
      <c r="H978" s="58"/>
      <c r="I978" s="59"/>
      <c r="J978" s="37"/>
      <c r="K978" s="37"/>
      <c r="L978" s="59"/>
      <c r="M978" s="37"/>
      <c r="N978" s="37"/>
      <c r="P978" s="21"/>
    </row>
    <row r="979" ht="12.75" customHeight="1">
      <c r="A979" s="21"/>
      <c r="B979" s="21"/>
      <c r="C979" s="21"/>
      <c r="D979" s="60"/>
      <c r="E979" s="58"/>
      <c r="F979" s="58"/>
      <c r="G979" s="58"/>
      <c r="H979" s="58"/>
      <c r="I979" s="59"/>
      <c r="J979" s="37"/>
      <c r="K979" s="37"/>
      <c r="L979" s="59"/>
      <c r="M979" s="37"/>
      <c r="N979" s="37"/>
      <c r="P979" s="21"/>
    </row>
    <row r="980" ht="12.75" customHeight="1">
      <c r="A980" s="21"/>
      <c r="B980" s="21"/>
      <c r="C980" s="21"/>
      <c r="D980" s="60"/>
      <c r="E980" s="58"/>
      <c r="F980" s="58"/>
      <c r="G980" s="58"/>
      <c r="H980" s="58"/>
      <c r="I980" s="59"/>
      <c r="J980" s="37"/>
      <c r="K980" s="37"/>
      <c r="L980" s="59"/>
      <c r="M980" s="37"/>
      <c r="N980" s="37"/>
      <c r="P980" s="21"/>
    </row>
    <row r="981" ht="12.75" customHeight="1">
      <c r="A981" s="21"/>
      <c r="B981" s="21"/>
      <c r="C981" s="21"/>
      <c r="D981" s="60"/>
      <c r="E981" s="58"/>
      <c r="F981" s="58"/>
      <c r="G981" s="58"/>
      <c r="H981" s="58"/>
      <c r="I981" s="59"/>
      <c r="J981" s="37"/>
      <c r="K981" s="37"/>
      <c r="L981" s="59"/>
      <c r="M981" s="37"/>
      <c r="N981" s="37"/>
      <c r="P981" s="21"/>
    </row>
    <row r="982" ht="12.75" customHeight="1">
      <c r="A982" s="21"/>
      <c r="B982" s="21"/>
      <c r="C982" s="21"/>
      <c r="D982" s="60"/>
      <c r="E982" s="58"/>
      <c r="F982" s="58"/>
      <c r="G982" s="58"/>
      <c r="H982" s="58"/>
      <c r="I982" s="59"/>
      <c r="J982" s="37"/>
      <c r="K982" s="37"/>
      <c r="L982" s="59"/>
      <c r="M982" s="37"/>
      <c r="N982" s="37"/>
      <c r="P982" s="21"/>
    </row>
    <row r="983" ht="12.75" customHeight="1">
      <c r="A983" s="21"/>
      <c r="B983" s="21"/>
      <c r="C983" s="21"/>
      <c r="D983" s="60"/>
      <c r="E983" s="58"/>
      <c r="F983" s="58"/>
      <c r="G983" s="58"/>
      <c r="H983" s="58"/>
      <c r="I983" s="59"/>
      <c r="J983" s="37"/>
      <c r="K983" s="37"/>
      <c r="L983" s="59"/>
      <c r="M983" s="37"/>
      <c r="N983" s="37"/>
      <c r="P983" s="21"/>
    </row>
    <row r="984" ht="12.75" customHeight="1">
      <c r="A984" s="21"/>
      <c r="B984" s="21"/>
      <c r="C984" s="21"/>
      <c r="D984" s="60"/>
      <c r="E984" s="58"/>
      <c r="F984" s="58"/>
      <c r="G984" s="58"/>
      <c r="H984" s="58"/>
      <c r="I984" s="59"/>
      <c r="J984" s="37"/>
      <c r="K984" s="37"/>
      <c r="L984" s="59"/>
      <c r="M984" s="37"/>
      <c r="N984" s="37"/>
      <c r="P984" s="21"/>
    </row>
    <row r="985" ht="12.75" customHeight="1">
      <c r="A985" s="21"/>
      <c r="B985" s="21"/>
      <c r="C985" s="21"/>
      <c r="D985" s="60"/>
      <c r="E985" s="58"/>
      <c r="F985" s="58"/>
      <c r="G985" s="58"/>
      <c r="H985" s="58"/>
      <c r="I985" s="59"/>
      <c r="J985" s="37"/>
      <c r="K985" s="37"/>
      <c r="L985" s="59"/>
      <c r="M985" s="37"/>
      <c r="N985" s="37"/>
      <c r="P985" s="21"/>
    </row>
    <row r="986" ht="12.75" customHeight="1">
      <c r="A986" s="21"/>
      <c r="B986" s="21"/>
      <c r="C986" s="21"/>
      <c r="D986" s="60"/>
      <c r="E986" s="58"/>
      <c r="F986" s="58"/>
      <c r="G986" s="58"/>
      <c r="H986" s="58"/>
      <c r="I986" s="59"/>
      <c r="J986" s="37"/>
      <c r="K986" s="37"/>
      <c r="L986" s="59"/>
      <c r="M986" s="37"/>
      <c r="N986" s="37"/>
      <c r="P986" s="21"/>
    </row>
    <row r="987" ht="12.75" customHeight="1">
      <c r="A987" s="21"/>
      <c r="B987" s="21"/>
      <c r="C987" s="21"/>
      <c r="D987" s="60"/>
      <c r="E987" s="58"/>
      <c r="F987" s="58"/>
      <c r="G987" s="58"/>
      <c r="H987" s="58"/>
      <c r="I987" s="59"/>
      <c r="J987" s="37"/>
      <c r="K987" s="37"/>
      <c r="L987" s="59"/>
      <c r="M987" s="37"/>
      <c r="N987" s="37"/>
      <c r="P987" s="21"/>
    </row>
    <row r="988" ht="12.75" customHeight="1">
      <c r="A988" s="21"/>
      <c r="B988" s="21"/>
      <c r="C988" s="21"/>
      <c r="D988" s="60"/>
      <c r="E988" s="58"/>
      <c r="F988" s="58"/>
      <c r="G988" s="58"/>
      <c r="H988" s="58"/>
      <c r="I988" s="59"/>
      <c r="J988" s="37"/>
      <c r="K988" s="37"/>
      <c r="L988" s="59"/>
      <c r="M988" s="37"/>
      <c r="N988" s="37"/>
      <c r="P988" s="21"/>
    </row>
    <row r="989" ht="12.75" customHeight="1">
      <c r="A989" s="21"/>
      <c r="B989" s="21"/>
      <c r="C989" s="21"/>
      <c r="D989" s="60"/>
      <c r="E989" s="58"/>
      <c r="F989" s="58"/>
      <c r="G989" s="58"/>
      <c r="H989" s="58"/>
      <c r="I989" s="59"/>
      <c r="J989" s="37"/>
      <c r="K989" s="37"/>
      <c r="L989" s="59"/>
      <c r="M989" s="37"/>
      <c r="N989" s="37"/>
      <c r="P989" s="21"/>
    </row>
    <row r="990" ht="12.75" customHeight="1">
      <c r="A990" s="21"/>
      <c r="B990" s="21"/>
      <c r="C990" s="21"/>
      <c r="D990" s="60"/>
      <c r="E990" s="58"/>
      <c r="F990" s="58"/>
      <c r="G990" s="58"/>
      <c r="H990" s="58"/>
      <c r="I990" s="59"/>
      <c r="J990" s="37"/>
      <c r="K990" s="37"/>
      <c r="L990" s="59"/>
      <c r="M990" s="37"/>
      <c r="N990" s="37"/>
      <c r="P990" s="21"/>
    </row>
    <row r="991" ht="12.75" customHeight="1">
      <c r="A991" s="21"/>
      <c r="B991" s="21"/>
      <c r="C991" s="21"/>
      <c r="D991" s="60"/>
      <c r="E991" s="58"/>
      <c r="F991" s="58"/>
      <c r="G991" s="58"/>
      <c r="H991" s="58"/>
      <c r="I991" s="59"/>
      <c r="J991" s="37"/>
      <c r="K991" s="37"/>
      <c r="L991" s="59"/>
      <c r="M991" s="37"/>
      <c r="N991" s="37"/>
      <c r="P991" s="21"/>
    </row>
    <row r="992" ht="12.75" customHeight="1">
      <c r="A992" s="21"/>
      <c r="B992" s="21"/>
      <c r="C992" s="21"/>
      <c r="D992" s="60"/>
      <c r="E992" s="58"/>
      <c r="F992" s="58"/>
      <c r="G992" s="58"/>
      <c r="H992" s="58"/>
      <c r="I992" s="59"/>
      <c r="J992" s="37"/>
      <c r="K992" s="37"/>
      <c r="L992" s="59"/>
      <c r="M992" s="37"/>
      <c r="N992" s="37"/>
      <c r="P992" s="21"/>
    </row>
    <row r="993" ht="12.75" customHeight="1">
      <c r="A993" s="21"/>
      <c r="B993" s="21"/>
      <c r="C993" s="21"/>
      <c r="D993" s="60"/>
      <c r="E993" s="58"/>
      <c r="F993" s="58"/>
      <c r="G993" s="58"/>
      <c r="H993" s="58"/>
      <c r="I993" s="59"/>
      <c r="J993" s="37"/>
      <c r="K993" s="37"/>
      <c r="L993" s="59"/>
      <c r="M993" s="37"/>
      <c r="N993" s="37"/>
      <c r="P993" s="21"/>
    </row>
    <row r="994" ht="12.75" customHeight="1">
      <c r="A994" s="21"/>
      <c r="B994" s="21"/>
      <c r="C994" s="21"/>
      <c r="D994" s="60"/>
      <c r="E994" s="58"/>
      <c r="F994" s="58"/>
      <c r="G994" s="58"/>
      <c r="H994" s="58"/>
      <c r="I994" s="59"/>
      <c r="J994" s="37"/>
      <c r="K994" s="37"/>
      <c r="L994" s="59"/>
      <c r="M994" s="37"/>
      <c r="N994" s="37"/>
      <c r="P994" s="21"/>
    </row>
    <row r="995" ht="12.75" customHeight="1">
      <c r="A995" s="21"/>
      <c r="B995" s="21"/>
      <c r="C995" s="21"/>
      <c r="D995" s="60"/>
      <c r="E995" s="58"/>
      <c r="F995" s="58"/>
      <c r="G995" s="58"/>
      <c r="H995" s="58"/>
      <c r="I995" s="59"/>
      <c r="J995" s="37"/>
      <c r="K995" s="37"/>
      <c r="L995" s="59"/>
      <c r="M995" s="37"/>
      <c r="N995" s="37"/>
      <c r="P995" s="21"/>
    </row>
    <row r="996" ht="12.75" customHeight="1">
      <c r="A996" s="21"/>
      <c r="B996" s="21"/>
      <c r="C996" s="21"/>
      <c r="D996" s="60"/>
      <c r="E996" s="58"/>
      <c r="F996" s="58"/>
      <c r="G996" s="58"/>
      <c r="H996" s="58"/>
      <c r="I996" s="59"/>
      <c r="J996" s="37"/>
      <c r="K996" s="37"/>
      <c r="L996" s="59"/>
      <c r="M996" s="37"/>
      <c r="N996" s="37"/>
      <c r="P996" s="21"/>
    </row>
    <row r="997" ht="12.75" customHeight="1">
      <c r="A997" s="21"/>
      <c r="B997" s="21"/>
      <c r="C997" s="21"/>
      <c r="D997" s="60"/>
      <c r="E997" s="58"/>
      <c r="F997" s="58"/>
      <c r="G997" s="58"/>
      <c r="H997" s="58"/>
      <c r="I997" s="59"/>
      <c r="J997" s="37"/>
      <c r="K997" s="37"/>
      <c r="L997" s="59"/>
      <c r="M997" s="37"/>
      <c r="N997" s="37"/>
      <c r="P997" s="21"/>
    </row>
    <row r="998" ht="12.75" customHeight="1">
      <c r="A998" s="21"/>
      <c r="B998" s="21"/>
      <c r="C998" s="21"/>
      <c r="D998" s="60"/>
      <c r="E998" s="58"/>
      <c r="F998" s="58"/>
      <c r="G998" s="58"/>
      <c r="H998" s="58"/>
      <c r="I998" s="59"/>
      <c r="J998" s="37"/>
      <c r="K998" s="37"/>
      <c r="L998" s="59"/>
      <c r="M998" s="37"/>
      <c r="N998" s="37"/>
      <c r="P998" s="21"/>
    </row>
    <row r="999" ht="12.75" customHeight="1">
      <c r="A999" s="21"/>
      <c r="B999" s="21"/>
      <c r="C999" s="21"/>
      <c r="D999" s="60"/>
      <c r="E999" s="58"/>
      <c r="F999" s="58"/>
      <c r="G999" s="58"/>
      <c r="H999" s="58"/>
      <c r="I999" s="59"/>
      <c r="J999" s="37"/>
      <c r="K999" s="37"/>
      <c r="L999" s="59"/>
      <c r="M999" s="37"/>
      <c r="N999" s="37"/>
      <c r="P999" s="21"/>
    </row>
    <row r="1000" ht="12.75" customHeight="1">
      <c r="A1000" s="21"/>
      <c r="B1000" s="21"/>
      <c r="C1000" s="21"/>
      <c r="D1000" s="60"/>
      <c r="E1000" s="58"/>
      <c r="F1000" s="58"/>
      <c r="G1000" s="58"/>
      <c r="H1000" s="58"/>
      <c r="I1000" s="59"/>
      <c r="J1000" s="37"/>
      <c r="K1000" s="37"/>
      <c r="L1000" s="59"/>
      <c r="M1000" s="37"/>
      <c r="N1000" s="37"/>
      <c r="P1000" s="21"/>
    </row>
  </sheetData>
  <autoFilter ref="$A$1:$N$1"/>
  <conditionalFormatting sqref="J2:J197 K2:K195 N2:N4 N6:N44 N46:N47 N49:N58 N61:N70 N73:N96 N98:N107 N109:N159 N161:N168 N170:N195 M191:M197 K197 N197">
    <cfRule type="cellIs" dxfId="0" priority="1" operator="lessThanOrEqual">
      <formula>0</formula>
    </cfRule>
  </conditionalFormatting>
  <conditionalFormatting sqref="J196:K196 N196">
    <cfRule type="cellIs" dxfId="0" priority="2" operator="lessThanOrEqual">
      <formula>0</formula>
    </cfRule>
  </conditionalFormatting>
  <conditionalFormatting sqref="N48 J48:K48">
    <cfRule type="cellIs" dxfId="0" priority="3" operator="lessThanOrEqual">
      <formula>0</formula>
    </cfRule>
  </conditionalFormatting>
  <conditionalFormatting sqref="N97 J97:K97">
    <cfRule type="cellIs" dxfId="0" priority="4" operator="lessThanOrEqual">
      <formula>0</formula>
    </cfRule>
  </conditionalFormatting>
  <conditionalFormatting sqref="N45 J45:K45">
    <cfRule type="cellIs" dxfId="0" priority="5" operator="lessThanOrEqual">
      <formula>0</formula>
    </cfRule>
  </conditionalFormatting>
  <conditionalFormatting sqref="J72:K72 N72">
    <cfRule type="cellIs" dxfId="0" priority="6" operator="lessThanOrEqual">
      <formula>0</formula>
    </cfRule>
  </conditionalFormatting>
  <conditionalFormatting sqref="N169 J169:K169">
    <cfRule type="cellIs" dxfId="0" priority="7" operator="lessThanOrEqual">
      <formula>0</formula>
    </cfRule>
  </conditionalFormatting>
  <conditionalFormatting sqref="N60 J60:K60">
    <cfRule type="cellIs" dxfId="0" priority="8" operator="lessThanOrEqual">
      <formula>0</formula>
    </cfRule>
  </conditionalFormatting>
  <conditionalFormatting sqref="N59 J59:K59">
    <cfRule type="cellIs" dxfId="0" priority="9" operator="lessThanOrEqual">
      <formula>0</formula>
    </cfRule>
  </conditionalFormatting>
  <conditionalFormatting sqref="N5 J5:K5">
    <cfRule type="cellIs" dxfId="0" priority="10" operator="lessThanOrEqual">
      <formula>0</formula>
    </cfRule>
  </conditionalFormatting>
  <conditionalFormatting sqref="J71:K71 N71">
    <cfRule type="cellIs" dxfId="0" priority="11" operator="lessThanOrEqual">
      <formula>0</formula>
    </cfRule>
  </conditionalFormatting>
  <conditionalFormatting sqref="J160:K160 N160">
    <cfRule type="cellIs" dxfId="0" priority="12" operator="lessThanOrEqual">
      <formula>0</formula>
    </cfRule>
  </conditionalFormatting>
  <conditionalFormatting sqref="J108:K108 N108">
    <cfRule type="cellIs" dxfId="0" priority="13" operator="lessThanOrEqual">
      <formula>0</formula>
    </cfRule>
  </conditionalFormatting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21.29"/>
    <col customWidth="1" min="2" max="2" width="10.86"/>
    <col customWidth="1" hidden="1" min="3" max="3" width="9.0"/>
    <col customWidth="1" min="4" max="4" width="11.57"/>
    <col customWidth="1" min="5" max="5" width="7.29"/>
    <col customWidth="1" min="6" max="6" width="9.0"/>
    <col customWidth="1" min="7" max="7" width="11.71"/>
    <col customWidth="1" min="8" max="8" width="11.43"/>
    <col customWidth="1" min="9" max="9" width="13.14"/>
    <col customWidth="1" hidden="1" min="10" max="10" width="17.29"/>
    <col customWidth="1" min="11" max="11" width="17.29"/>
    <col customWidth="1" min="12" max="12" width="7.57"/>
    <col customWidth="1" min="13" max="13" width="17.57"/>
    <col customWidth="1" min="14" max="27" width="8.0"/>
  </cols>
  <sheetData>
    <row r="1" ht="12.75" customHeight="1">
      <c r="A1" s="1" t="s">
        <v>314</v>
      </c>
      <c r="B1" s="2" t="s">
        <v>1</v>
      </c>
      <c r="C1" s="1" t="s">
        <v>4</v>
      </c>
      <c r="D1" s="1" t="s">
        <v>5</v>
      </c>
      <c r="E1" s="1" t="s">
        <v>6</v>
      </c>
      <c r="F1" s="1" t="s">
        <v>53</v>
      </c>
      <c r="G1" s="1" t="s">
        <v>54</v>
      </c>
      <c r="H1" s="1" t="s">
        <v>9</v>
      </c>
      <c r="I1" s="61" t="s">
        <v>315</v>
      </c>
      <c r="J1" s="1" t="s">
        <v>316</v>
      </c>
      <c r="K1" s="1" t="s">
        <v>316</v>
      </c>
      <c r="L1" s="21"/>
      <c r="M1" s="5" t="s">
        <v>14</v>
      </c>
    </row>
    <row r="2" ht="12.75" customHeight="1">
      <c r="A2" s="13" t="s">
        <v>79</v>
      </c>
      <c r="B2" s="14" t="s">
        <v>22</v>
      </c>
      <c r="C2" s="14">
        <v>10.0</v>
      </c>
      <c r="D2" s="14">
        <v>9.0</v>
      </c>
      <c r="E2" s="14">
        <v>10.0</v>
      </c>
      <c r="F2" s="14">
        <v>10.0</v>
      </c>
      <c r="G2" s="14">
        <v>8.0</v>
      </c>
      <c r="H2" s="14">
        <v>10.0</v>
      </c>
      <c r="I2" s="28">
        <f>'Pesi e Budget Iniziale'!$F$15*'ATTACCANTI - GE'!D2+'Pesi e Budget Iniziale'!$F$16*'ATTACCANTI - GE'!E2+'ATTACCANTI - GE'!F2*'Pesi e Budget Iniziale'!$F$17+'Pesi e Budget Iniziale'!$F$18*'ATTACCANTI - GE'!G2+'Pesi e Budget Iniziale'!$F$19*'ATTACCANTI - GE'!H2+vlookup(B2,SQUADRE!$A$2:$B$21,2,false)*'Pesi e Budget Iniziale'!$F$20+'Pesi e Budget Iniziale'!$F$21*vlookup(B2,'FATTORE CASA'!$A$2:$B$21,2,false)+vlookup(B2,ALLENATORE!$A$2:$B$21,2,false)*'Pesi e Budget Iniziale'!$F$22</f>
        <v>120.9768695</v>
      </c>
      <c r="J2" s="30">
        <f>'Pesi e Budget Iniziale'!C32</f>
        <v>200</v>
      </c>
      <c r="K2" s="30">
        <f t="shared" ref="K2:K123" si="1">IF(J2&lt;1,1,J2)</f>
        <v>200</v>
      </c>
      <c r="L2" s="21"/>
      <c r="M2" s="36" t="s">
        <v>38</v>
      </c>
    </row>
    <row r="3" ht="12.75" customHeight="1">
      <c r="A3" s="13" t="s">
        <v>319</v>
      </c>
      <c r="B3" s="14" t="s">
        <v>70</v>
      </c>
      <c r="C3" s="14">
        <v>9.0</v>
      </c>
      <c r="D3" s="14">
        <v>10.0</v>
      </c>
      <c r="E3" s="14">
        <v>8.0</v>
      </c>
      <c r="F3" s="14">
        <v>10.0</v>
      </c>
      <c r="G3" s="14">
        <v>8.5</v>
      </c>
      <c r="H3" s="14">
        <v>9.5</v>
      </c>
      <c r="I3" s="28">
        <f>'Pesi e Budget Iniziale'!$F$15*'ATTACCANTI - GE'!D3+'Pesi e Budget Iniziale'!$F$16*'ATTACCANTI - GE'!E3+'ATTACCANTI - GE'!F3*'Pesi e Budget Iniziale'!$F$17+'Pesi e Budget Iniziale'!$F$18*'ATTACCANTI - GE'!G3+'Pesi e Budget Iniziale'!$F$19*'ATTACCANTI - GE'!H3+vlookup(B3,SQUADRE!$A$2:$B$21,2,false)*'Pesi e Budget Iniziale'!$F$20+'Pesi e Budget Iniziale'!$F$21*vlookup(B3,'FATTORE CASA'!$A$2:$B$21,2,false)+vlookup(B3,ALLENATORE!$A$2:$B$21,2,false)*'Pesi e Budget Iniziale'!$F$22</f>
        <v>118.8833337</v>
      </c>
      <c r="J3" s="30">
        <f t="shared" ref="J3:J123" si="2">$J$2-(($I$2-I3)/($I$2-$N$13)*$J$2)</f>
        <v>191.2727287</v>
      </c>
      <c r="K3" s="30">
        <f t="shared" si="1"/>
        <v>191.2727287</v>
      </c>
      <c r="L3" s="21"/>
      <c r="M3" s="36" t="s">
        <v>46</v>
      </c>
    </row>
    <row r="4" ht="12.75" customHeight="1">
      <c r="A4" s="13" t="s">
        <v>322</v>
      </c>
      <c r="B4" s="14" t="s">
        <v>40</v>
      </c>
      <c r="C4" s="14">
        <v>9.0</v>
      </c>
      <c r="D4" s="14">
        <v>10.0</v>
      </c>
      <c r="E4" s="14">
        <v>6.5</v>
      </c>
      <c r="F4" s="14">
        <v>10.0</v>
      </c>
      <c r="G4" s="14">
        <v>8.5</v>
      </c>
      <c r="H4" s="14">
        <v>10.0</v>
      </c>
      <c r="I4" s="28">
        <f>'Pesi e Budget Iniziale'!$F$15*'ATTACCANTI - GE'!D4+'Pesi e Budget Iniziale'!$F$16*'ATTACCANTI - GE'!E4+'ATTACCANTI - GE'!F4*'Pesi e Budget Iniziale'!$F$17+'Pesi e Budget Iniziale'!$F$18*'ATTACCANTI - GE'!G4+'Pesi e Budget Iniziale'!$F$19*'ATTACCANTI - GE'!H4+vlookup(B4,SQUADRE!$A$2:$B$21,2,false)*'Pesi e Budget Iniziale'!$F$20+'Pesi e Budget Iniziale'!$F$21*vlookup(B4,'FATTORE CASA'!$A$2:$B$21,2,false)+vlookup(B4,ALLENATORE!$A$2:$B$21,2,false)*'Pesi e Budget Iniziale'!$F$22</f>
        <v>116.8645863</v>
      </c>
      <c r="J4" s="30">
        <f t="shared" si="2"/>
        <v>182.857226</v>
      </c>
      <c r="K4" s="30">
        <f t="shared" si="1"/>
        <v>182.857226</v>
      </c>
      <c r="L4" s="21"/>
      <c r="M4" s="36" t="s">
        <v>60</v>
      </c>
    </row>
    <row r="5" ht="12.75" customHeight="1">
      <c r="A5" s="13" t="s">
        <v>323</v>
      </c>
      <c r="B5" s="14" t="s">
        <v>22</v>
      </c>
      <c r="C5" s="14">
        <v>9.0</v>
      </c>
      <c r="D5" s="14">
        <v>8.0</v>
      </c>
      <c r="E5" s="14">
        <v>8.0</v>
      </c>
      <c r="F5" s="14">
        <v>8.0</v>
      </c>
      <c r="G5" s="14">
        <v>7.0</v>
      </c>
      <c r="H5" s="14">
        <v>8.0</v>
      </c>
      <c r="I5" s="28">
        <f>'Pesi e Budget Iniziale'!$F$15*'ATTACCANTI - GE'!D5+'Pesi e Budget Iniziale'!$F$16*'ATTACCANTI - GE'!E5+'ATTACCANTI - GE'!F5*'Pesi e Budget Iniziale'!$F$17+'Pesi e Budget Iniziale'!$F$18*'ATTACCANTI - GE'!G5+'Pesi e Budget Iniziale'!$F$19*'ATTACCANTI - GE'!H5+vlookup(B5,SQUADRE!$A$2:$B$21,2,false)*'Pesi e Budget Iniziale'!$F$20+'Pesi e Budget Iniziale'!$F$21*vlookup(B5,'FATTORE CASA'!$A$2:$B$21,2,false)+vlookup(B5,ALLENATORE!$A$2:$B$21,2,false)*'Pesi e Budget Iniziale'!$F$22</f>
        <v>105.7419095</v>
      </c>
      <c r="J5" s="30">
        <f t="shared" si="2"/>
        <v>136.4903956</v>
      </c>
      <c r="K5" s="30">
        <f t="shared" si="1"/>
        <v>136.4903956</v>
      </c>
      <c r="L5" s="21"/>
      <c r="M5" s="36" t="s">
        <v>63</v>
      </c>
    </row>
    <row r="6" ht="12.75" customHeight="1">
      <c r="A6" s="13" t="s">
        <v>326</v>
      </c>
      <c r="B6" s="14" t="s">
        <v>62</v>
      </c>
      <c r="C6" s="14">
        <v>9.0</v>
      </c>
      <c r="D6" s="14">
        <v>8.0</v>
      </c>
      <c r="E6" s="14">
        <v>8.0</v>
      </c>
      <c r="F6" s="14">
        <v>8.0</v>
      </c>
      <c r="G6" s="14">
        <v>8.0</v>
      </c>
      <c r="H6" s="14">
        <v>8.5</v>
      </c>
      <c r="I6" s="28">
        <f>'Pesi e Budget Iniziale'!$F$15*'ATTACCANTI - GE'!D6+'Pesi e Budget Iniziale'!$F$16*'ATTACCANTI - GE'!E6+'ATTACCANTI - GE'!F6*'Pesi e Budget Iniziale'!$F$17+'Pesi e Budget Iniziale'!$F$18*'ATTACCANTI - GE'!G6+'Pesi e Budget Iniziale'!$F$19*'ATTACCANTI - GE'!H6+vlookup(B6,SQUADRE!$A$2:$B$21,2,false)*'Pesi e Budget Iniziale'!$F$20+'Pesi e Budget Iniziale'!$F$21*vlookup(B6,'FATTORE CASA'!$A$2:$B$21,2,false)+vlookup(B6,ALLENATORE!$A$2:$B$21,2,false)*'Pesi e Budget Iniziale'!$F$22</f>
        <v>102.9103958</v>
      </c>
      <c r="J6" s="30">
        <f t="shared" si="2"/>
        <v>124.6867339</v>
      </c>
      <c r="K6" s="30">
        <f t="shared" si="1"/>
        <v>124.6867339</v>
      </c>
      <c r="L6" s="21"/>
      <c r="M6" s="36" t="s">
        <v>68</v>
      </c>
    </row>
    <row r="7" ht="12.75" customHeight="1">
      <c r="A7" s="13" t="s">
        <v>327</v>
      </c>
      <c r="B7" s="14" t="s">
        <v>77</v>
      </c>
      <c r="C7" s="14">
        <v>9.0</v>
      </c>
      <c r="D7" s="14">
        <v>9.0</v>
      </c>
      <c r="E7" s="14">
        <v>7.5</v>
      </c>
      <c r="F7" s="14">
        <v>9.0</v>
      </c>
      <c r="G7" s="14">
        <v>8.0</v>
      </c>
      <c r="H7" s="14">
        <v>9.0</v>
      </c>
      <c r="I7" s="28">
        <f>'Pesi e Budget Iniziale'!$F$15*'ATTACCANTI - GE'!D7+'Pesi e Budget Iniziale'!$F$16*'ATTACCANTI - GE'!E7+'ATTACCANTI - GE'!F7*'Pesi e Budget Iniziale'!$F$17+'Pesi e Budget Iniziale'!$F$18*'ATTACCANTI - GE'!G7+'Pesi e Budget Iniziale'!$F$19*'ATTACCANTI - GE'!H7+vlookup(B7,SQUADRE!$A$2:$B$21,2,false)*'Pesi e Budget Iniziale'!$F$20+'Pesi e Budget Iniziale'!$F$21*vlookup(B7,'FATTORE CASA'!$A$2:$B$21,2,false)+vlookup(B7,ALLENATORE!$A$2:$B$21,2,false)*'Pesi e Budget Iniziale'!$F$22</f>
        <v>110.5087642</v>
      </c>
      <c r="J7" s="30">
        <f t="shared" si="2"/>
        <v>156.3618661</v>
      </c>
      <c r="K7" s="30">
        <f t="shared" si="1"/>
        <v>156.3618661</v>
      </c>
      <c r="L7" s="21"/>
      <c r="M7" s="36" t="s">
        <v>75</v>
      </c>
    </row>
    <row r="8" ht="12.75" customHeight="1">
      <c r="A8" s="13" t="s">
        <v>330</v>
      </c>
      <c r="B8" s="14" t="s">
        <v>48</v>
      </c>
      <c r="C8" s="14">
        <v>8.0</v>
      </c>
      <c r="D8" s="14">
        <v>8.5</v>
      </c>
      <c r="E8" s="14">
        <v>9.0</v>
      </c>
      <c r="F8" s="14">
        <v>7.0</v>
      </c>
      <c r="G8" s="14">
        <v>7.0</v>
      </c>
      <c r="H8" s="14">
        <v>8.5</v>
      </c>
      <c r="I8" s="28">
        <f>'Pesi e Budget Iniziale'!$F$15*'ATTACCANTI - GE'!D8+'Pesi e Budget Iniziale'!$F$16*'ATTACCANTI - GE'!E8+'ATTACCANTI - GE'!F8*'Pesi e Budget Iniziale'!$F$17+'Pesi e Budget Iniziale'!$F$18*'ATTACCANTI - GE'!G8+'Pesi e Budget Iniziale'!$F$19*'ATTACCANTI - GE'!H8+vlookup(B8,SQUADRE!$A$2:$B$21,2,false)*'Pesi e Budget Iniziale'!$F$20+'Pesi e Budget Iniziale'!$F$21*vlookup(B8,'FATTORE CASA'!$A$2:$B$21,2,false)+vlookup(B8,ALLENATORE!$A$2:$B$21,2,false)*'Pesi e Budget Iniziale'!$F$22</f>
        <v>108.1446411</v>
      </c>
      <c r="J8" s="30">
        <f t="shared" si="2"/>
        <v>146.5066039</v>
      </c>
      <c r="K8" s="30">
        <f t="shared" si="1"/>
        <v>146.5066039</v>
      </c>
      <c r="L8" s="21"/>
      <c r="M8" s="36" t="s">
        <v>82</v>
      </c>
    </row>
    <row r="9" ht="12.75" customHeight="1">
      <c r="A9" s="13" t="s">
        <v>332</v>
      </c>
      <c r="B9" s="14" t="s">
        <v>48</v>
      </c>
      <c r="C9" s="14">
        <v>8.0</v>
      </c>
      <c r="D9" s="14">
        <v>8.0</v>
      </c>
      <c r="E9" s="14">
        <v>7.5</v>
      </c>
      <c r="F9" s="14">
        <v>8.5</v>
      </c>
      <c r="G9" s="14">
        <v>7.0</v>
      </c>
      <c r="H9" s="14">
        <v>9.0</v>
      </c>
      <c r="I9" s="28">
        <f>'Pesi e Budget Iniziale'!$F$15*'ATTACCANTI - GE'!D9+'Pesi e Budget Iniziale'!$F$16*'ATTACCANTI - GE'!E9+'ATTACCANTI - GE'!F9*'Pesi e Budget Iniziale'!$F$17+'Pesi e Budget Iniziale'!$F$18*'ATTACCANTI - GE'!G9+'Pesi e Budget Iniziale'!$F$19*'ATTACCANTI - GE'!H9+vlookup(B9,SQUADRE!$A$2:$B$21,2,false)*'Pesi e Budget Iniziale'!$F$20+'Pesi e Budget Iniziale'!$F$21*vlookup(B9,'FATTORE CASA'!$A$2:$B$21,2,false)+vlookup(B9,ALLENATORE!$A$2:$B$21,2,false)*'Pesi e Budget Iniziale'!$F$22</f>
        <v>109.1346411</v>
      </c>
      <c r="J9" s="30">
        <f t="shared" si="2"/>
        <v>150.6335926</v>
      </c>
      <c r="K9" s="30">
        <f t="shared" si="1"/>
        <v>150.6335926</v>
      </c>
      <c r="L9" s="21"/>
      <c r="M9" s="36" t="s">
        <v>85</v>
      </c>
    </row>
    <row r="10" ht="12.75" customHeight="1">
      <c r="A10" s="13" t="s">
        <v>334</v>
      </c>
      <c r="B10" s="14" t="s">
        <v>48</v>
      </c>
      <c r="C10" s="14">
        <v>9.0</v>
      </c>
      <c r="D10" s="14">
        <v>7.5</v>
      </c>
      <c r="E10" s="14">
        <v>8.0</v>
      </c>
      <c r="F10" s="14">
        <v>8.0</v>
      </c>
      <c r="G10" s="14">
        <v>7.0</v>
      </c>
      <c r="H10" s="14">
        <v>8.0</v>
      </c>
      <c r="I10" s="28">
        <f>'Pesi e Budget Iniziale'!$F$15*'ATTACCANTI - GE'!D10+'Pesi e Budget Iniziale'!$F$16*'ATTACCANTI - GE'!E10+'ATTACCANTI - GE'!F10*'Pesi e Budget Iniziale'!$F$17+'Pesi e Budget Iniziale'!$F$18*'ATTACCANTI - GE'!G10+'Pesi e Budget Iniziale'!$F$19*'ATTACCANTI - GE'!H10+vlookup(B10,SQUADRE!$A$2:$B$21,2,false)*'Pesi e Budget Iniziale'!$F$20+'Pesi e Budget Iniziale'!$F$21*vlookup(B10,'FATTORE CASA'!$A$2:$B$21,2,false)+vlookup(B10,ALLENATORE!$A$2:$B$21,2,false)*'Pesi e Budget Iniziale'!$F$22</f>
        <v>105.5346411</v>
      </c>
      <c r="J10" s="30">
        <f t="shared" si="2"/>
        <v>135.6263608</v>
      </c>
      <c r="K10" s="30">
        <f t="shared" si="1"/>
        <v>135.6263608</v>
      </c>
      <c r="L10" s="21"/>
    </row>
    <row r="11" ht="12.75" customHeight="1">
      <c r="A11" s="13" t="s">
        <v>336</v>
      </c>
      <c r="B11" s="14" t="s">
        <v>70</v>
      </c>
      <c r="C11" s="14">
        <v>8.0</v>
      </c>
      <c r="D11" s="14">
        <v>8.5</v>
      </c>
      <c r="E11" s="14">
        <v>7.5</v>
      </c>
      <c r="F11" s="14">
        <v>7.0</v>
      </c>
      <c r="G11" s="14">
        <v>7.0</v>
      </c>
      <c r="H11" s="14">
        <v>7.0</v>
      </c>
      <c r="I11" s="28">
        <f>'Pesi e Budget Iniziale'!$F$15*'ATTACCANTI - GE'!D11+'Pesi e Budget Iniziale'!$F$16*'ATTACCANTI - GE'!E11+'ATTACCANTI - GE'!F11*'Pesi e Budget Iniziale'!$F$17+'Pesi e Budget Iniziale'!$F$18*'ATTACCANTI - GE'!G11+'Pesi e Budget Iniziale'!$F$19*'ATTACCANTI - GE'!H11+vlookup(B11,SQUADRE!$A$2:$B$21,2,false)*'Pesi e Budget Iniziale'!$F$20+'Pesi e Budget Iniziale'!$F$21*vlookup(B11,'FATTORE CASA'!$A$2:$B$21,2,false)+vlookup(B11,ALLENATORE!$A$2:$B$21,2,false)*'Pesi e Budget Iniziale'!$F$22</f>
        <v>100.7108937</v>
      </c>
      <c r="J11" s="30">
        <f t="shared" si="2"/>
        <v>115.5177234</v>
      </c>
      <c r="K11" s="30">
        <f t="shared" si="1"/>
        <v>115.5177234</v>
      </c>
      <c r="L11" s="21"/>
      <c r="M11" s="21"/>
    </row>
    <row r="12" ht="12.75" customHeight="1">
      <c r="A12" s="13" t="s">
        <v>338</v>
      </c>
      <c r="B12" s="14" t="s">
        <v>87</v>
      </c>
      <c r="C12" s="14">
        <v>9.0</v>
      </c>
      <c r="D12" s="14">
        <v>9.0</v>
      </c>
      <c r="E12" s="14">
        <v>7.5</v>
      </c>
      <c r="F12" s="14">
        <v>9.0</v>
      </c>
      <c r="G12" s="14">
        <v>7.5</v>
      </c>
      <c r="H12" s="14">
        <v>8.5</v>
      </c>
      <c r="I12" s="28">
        <f>'Pesi e Budget Iniziale'!$F$15*'ATTACCANTI - GE'!D12+'Pesi e Budget Iniziale'!$F$16*'ATTACCANTI - GE'!E12+'ATTACCANTI - GE'!F12*'Pesi e Budget Iniziale'!$F$17+'Pesi e Budget Iniziale'!$F$18*'ATTACCANTI - GE'!G12+'Pesi e Budget Iniziale'!$F$19*'ATTACCANTI - GE'!H12+vlookup(B12,SQUADRE!$A$2:$B$21,2,false)*'Pesi e Budget Iniziale'!$F$20+'Pesi e Budget Iniziale'!$F$21*vlookup(B12,'FATTORE CASA'!$A$2:$B$21,2,false)+vlookup(B12,ALLENATORE!$A$2:$B$21,2,false)*'Pesi e Budget Iniziale'!$F$22</f>
        <v>102.1172368</v>
      </c>
      <c r="J12" s="30">
        <f t="shared" si="2"/>
        <v>121.3803116</v>
      </c>
      <c r="K12" s="30">
        <f t="shared" si="1"/>
        <v>121.3803116</v>
      </c>
      <c r="L12" s="21"/>
      <c r="M12" s="21"/>
    </row>
    <row r="13" ht="12.75" customHeight="1">
      <c r="A13" s="13" t="s">
        <v>340</v>
      </c>
      <c r="B13" s="14" t="s">
        <v>77</v>
      </c>
      <c r="C13" s="14">
        <v>9.0</v>
      </c>
      <c r="D13" s="14">
        <v>9.0</v>
      </c>
      <c r="E13" s="14">
        <v>7.5</v>
      </c>
      <c r="F13" s="14">
        <v>7.0</v>
      </c>
      <c r="G13" s="14">
        <v>7.0</v>
      </c>
      <c r="H13" s="14">
        <v>7.5</v>
      </c>
      <c r="I13" s="28">
        <f>'Pesi e Budget Iniziale'!$F$15*'ATTACCANTI - GE'!D13+'Pesi e Budget Iniziale'!$F$16*'ATTACCANTI - GE'!E13+'ATTACCANTI - GE'!F13*'Pesi e Budget Iniziale'!$F$17+'Pesi e Budget Iniziale'!$F$18*'ATTACCANTI - GE'!G13+'Pesi e Budget Iniziale'!$F$19*'ATTACCANTI - GE'!H13+vlookup(B13,SQUADRE!$A$2:$B$21,2,false)*'Pesi e Budget Iniziale'!$F$20+'Pesi e Budget Iniziale'!$F$21*vlookup(B13,'FATTORE CASA'!$A$2:$B$21,2,false)+vlookup(B13,ALLENATORE!$A$2:$B$21,2,false)*'Pesi e Budget Iniziale'!$F$22</f>
        <v>101.4388042</v>
      </c>
      <c r="J13" s="30">
        <f t="shared" si="2"/>
        <v>118.5521462</v>
      </c>
      <c r="K13" s="30">
        <f t="shared" si="1"/>
        <v>118.5521462</v>
      </c>
      <c r="L13" s="21"/>
      <c r="M13" s="51" t="s">
        <v>101</v>
      </c>
      <c r="N13" s="52">
        <v>73.0</v>
      </c>
    </row>
    <row r="14" ht="12.75" customHeight="1">
      <c r="A14" s="13" t="s">
        <v>342</v>
      </c>
      <c r="B14" s="14" t="s">
        <v>22</v>
      </c>
      <c r="C14" s="14">
        <v>7.0</v>
      </c>
      <c r="D14" s="14">
        <v>7.0</v>
      </c>
      <c r="E14" s="14">
        <v>6.5</v>
      </c>
      <c r="F14" s="14">
        <v>7.0</v>
      </c>
      <c r="G14" s="14">
        <v>6.0</v>
      </c>
      <c r="H14" s="14">
        <v>7.0</v>
      </c>
      <c r="I14" s="28">
        <f>'Pesi e Budget Iniziale'!$F$15*'ATTACCANTI - GE'!D14+'Pesi e Budget Iniziale'!$F$16*'ATTACCANTI - GE'!E14+'ATTACCANTI - GE'!F14*'Pesi e Budget Iniziale'!$F$17+'Pesi e Budget Iniziale'!$F$18*'ATTACCANTI - GE'!G14+'Pesi e Budget Iniziale'!$F$19*'ATTACCANTI - GE'!H14+vlookup(B14,SQUADRE!$A$2:$B$21,2,false)*'Pesi e Budget Iniziale'!$F$20+'Pesi e Budget Iniziale'!$F$21*vlookup(B14,'FATTORE CASA'!$A$2:$B$21,2,false)+vlookup(B14,ALLENATORE!$A$2:$B$21,2,false)*'Pesi e Budget Iniziale'!$F$22</f>
        <v>95.50194947</v>
      </c>
      <c r="J14" s="30">
        <f t="shared" si="2"/>
        <v>93.80332531</v>
      </c>
      <c r="K14" s="30">
        <f t="shared" si="1"/>
        <v>93.80332531</v>
      </c>
      <c r="L14" s="21"/>
      <c r="M14" s="51" t="s">
        <v>345</v>
      </c>
      <c r="N14" s="53">
        <f>'Pesi e Budget Iniziale'!C32</f>
        <v>200</v>
      </c>
    </row>
    <row r="15" ht="12.75" customHeight="1">
      <c r="A15" s="13" t="s">
        <v>346</v>
      </c>
      <c r="B15" s="14" t="s">
        <v>87</v>
      </c>
      <c r="C15" s="14">
        <v>6.0</v>
      </c>
      <c r="D15" s="14">
        <v>9.0</v>
      </c>
      <c r="E15" s="14">
        <v>7.0</v>
      </c>
      <c r="F15" s="14">
        <v>7.0</v>
      </c>
      <c r="G15" s="14">
        <v>8.0</v>
      </c>
      <c r="H15" s="14">
        <v>8.0</v>
      </c>
      <c r="I15" s="28">
        <f>'Pesi e Budget Iniziale'!$F$15*'ATTACCANTI - GE'!D15+'Pesi e Budget Iniziale'!$F$16*'ATTACCANTI - GE'!E15+'ATTACCANTI - GE'!F15*'Pesi e Budget Iniziale'!$F$17+'Pesi e Budget Iniziale'!$F$18*'ATTACCANTI - GE'!G15+'Pesi e Budget Iniziale'!$F$19*'ATTACCANTI - GE'!H15+vlookup(B15,SQUADRE!$A$2:$B$21,2,false)*'Pesi e Budget Iniziale'!$F$20+'Pesi e Budget Iniziale'!$F$21*vlookup(B15,'FATTORE CASA'!$A$2:$B$21,2,false)+vlookup(B15,ALLENATORE!$A$2:$B$21,2,false)*'Pesi e Budget Iniziale'!$F$22</f>
        <v>96.88721684</v>
      </c>
      <c r="J15" s="30">
        <f t="shared" si="2"/>
        <v>99.57805544</v>
      </c>
      <c r="K15" s="30">
        <f t="shared" si="1"/>
        <v>99.57805544</v>
      </c>
      <c r="L15" s="21"/>
      <c r="M15" s="21"/>
    </row>
    <row r="16" ht="12.75" customHeight="1">
      <c r="A16" s="13" t="s">
        <v>348</v>
      </c>
      <c r="B16" s="14" t="s">
        <v>65</v>
      </c>
      <c r="C16" s="14">
        <v>9.0</v>
      </c>
      <c r="D16" s="14">
        <v>9.0</v>
      </c>
      <c r="E16" s="14">
        <v>7.0</v>
      </c>
      <c r="F16" s="14">
        <v>7.0</v>
      </c>
      <c r="G16" s="14">
        <v>6.5</v>
      </c>
      <c r="H16" s="14">
        <v>8.0</v>
      </c>
      <c r="I16" s="28">
        <f>'Pesi e Budget Iniziale'!$F$15*'ATTACCANTI - GE'!D16+'Pesi e Budget Iniziale'!$F$16*'ATTACCANTI - GE'!E16+'ATTACCANTI - GE'!F16*'Pesi e Budget Iniziale'!$F$17+'Pesi e Budget Iniziale'!$F$18*'ATTACCANTI - GE'!G16+'Pesi e Budget Iniziale'!$F$19*'ATTACCANTI - GE'!H16+vlookup(B16,SQUADRE!$A$2:$B$21,2,false)*'Pesi e Budget Iniziale'!$F$20+'Pesi e Budget Iniziale'!$F$21*vlookup(B16,'FATTORE CASA'!$A$2:$B$21,2,false)+vlookup(B16,ALLENATORE!$A$2:$B$21,2,false)*'Pesi e Budget Iniziale'!$F$22</f>
        <v>95.05367684</v>
      </c>
      <c r="J16" s="30">
        <f t="shared" si="2"/>
        <v>91.93462218</v>
      </c>
      <c r="K16" s="30">
        <f t="shared" si="1"/>
        <v>91.93462218</v>
      </c>
      <c r="L16" s="21"/>
      <c r="M16" s="21"/>
    </row>
    <row r="17" ht="12.75" customHeight="1">
      <c r="A17" s="13" t="s">
        <v>350</v>
      </c>
      <c r="B17" s="14" t="s">
        <v>90</v>
      </c>
      <c r="C17" s="14">
        <v>9.0</v>
      </c>
      <c r="D17" s="14">
        <v>9.0</v>
      </c>
      <c r="E17" s="14">
        <v>7.0</v>
      </c>
      <c r="F17" s="14">
        <v>8.5</v>
      </c>
      <c r="G17" s="14">
        <v>7.0</v>
      </c>
      <c r="H17" s="14">
        <v>8.0</v>
      </c>
      <c r="I17" s="28">
        <f>'Pesi e Budget Iniziale'!$F$15*'ATTACCANTI - GE'!D17+'Pesi e Budget Iniziale'!$F$16*'ATTACCANTI - GE'!E17+'ATTACCANTI - GE'!F17*'Pesi e Budget Iniziale'!$F$17+'Pesi e Budget Iniziale'!$F$18*'ATTACCANTI - GE'!G17+'Pesi e Budget Iniziale'!$F$19*'ATTACCANTI - GE'!H17+vlookup(B17,SQUADRE!$A$2:$B$21,2,false)*'Pesi e Budget Iniziale'!$F$20+'Pesi e Budget Iniziale'!$F$21*vlookup(B17,'FATTORE CASA'!$A$2:$B$21,2,false)+vlookup(B17,ALLENATORE!$A$2:$B$21,2,false)*'Pesi e Budget Iniziale'!$F$22</f>
        <v>102.9410305</v>
      </c>
      <c r="J17" s="30">
        <f t="shared" si="2"/>
        <v>124.8144402</v>
      </c>
      <c r="K17" s="30">
        <f t="shared" si="1"/>
        <v>124.8144402</v>
      </c>
      <c r="L17" s="21"/>
      <c r="M17" s="16"/>
    </row>
    <row r="18" ht="12.75" customHeight="1">
      <c r="A18" s="13" t="s">
        <v>352</v>
      </c>
      <c r="B18" s="14" t="s">
        <v>90</v>
      </c>
      <c r="C18" s="14">
        <v>9.0</v>
      </c>
      <c r="D18" s="14">
        <v>9.0</v>
      </c>
      <c r="E18" s="14">
        <v>8.5</v>
      </c>
      <c r="F18" s="14">
        <v>7.0</v>
      </c>
      <c r="G18" s="14">
        <v>7.0</v>
      </c>
      <c r="H18" s="14">
        <v>8.0</v>
      </c>
      <c r="I18" s="28">
        <f>'Pesi e Budget Iniziale'!$F$15*'ATTACCANTI - GE'!D18+'Pesi e Budget Iniziale'!$F$16*'ATTACCANTI - GE'!E18+'ATTACCANTI - GE'!F18*'Pesi e Budget Iniziale'!$F$17+'Pesi e Budget Iniziale'!$F$18*'ATTACCANTI - GE'!G18+'Pesi e Budget Iniziale'!$F$19*'ATTACCANTI - GE'!H18+vlookup(B18,SQUADRE!$A$2:$B$21,2,false)*'Pesi e Budget Iniziale'!$F$20+'Pesi e Budget Iniziale'!$F$21*vlookup(B18,'FATTORE CASA'!$A$2:$B$21,2,false)+vlookup(B18,ALLENATORE!$A$2:$B$21,2,false)*'Pesi e Budget Iniziale'!$F$22</f>
        <v>101.9285305</v>
      </c>
      <c r="J18" s="30">
        <f t="shared" si="2"/>
        <v>120.5936563</v>
      </c>
      <c r="K18" s="30">
        <f t="shared" si="1"/>
        <v>120.5936563</v>
      </c>
      <c r="L18" s="21"/>
      <c r="M18" s="21"/>
    </row>
    <row r="19" ht="12.75" customHeight="1">
      <c r="A19" s="13" t="s">
        <v>355</v>
      </c>
      <c r="B19" s="14" t="s">
        <v>90</v>
      </c>
      <c r="C19" s="14">
        <v>8.0</v>
      </c>
      <c r="D19" s="14">
        <v>9.0</v>
      </c>
      <c r="E19" s="14">
        <v>7.5</v>
      </c>
      <c r="F19" s="14">
        <v>9.0</v>
      </c>
      <c r="G19" s="14">
        <v>6.0</v>
      </c>
      <c r="H19" s="14">
        <v>8.0</v>
      </c>
      <c r="I19" s="28">
        <f>'Pesi e Budget Iniziale'!$F$15*'ATTACCANTI - GE'!D19+'Pesi e Budget Iniziale'!$F$16*'ATTACCANTI - GE'!E19+'ATTACCANTI - GE'!F19*'Pesi e Budget Iniziale'!$F$17+'Pesi e Budget Iniziale'!$F$18*'ATTACCANTI - GE'!G19+'Pesi e Budget Iniziale'!$F$19*'ATTACCANTI - GE'!H19+vlookup(B19,SQUADRE!$A$2:$B$21,2,false)*'Pesi e Budget Iniziale'!$F$20+'Pesi e Budget Iniziale'!$F$21*vlookup(B19,'FATTORE CASA'!$A$2:$B$21,2,false)+vlookup(B19,ALLENATORE!$A$2:$B$21,2,false)*'Pesi e Budget Iniziale'!$F$22</f>
        <v>103.1185705</v>
      </c>
      <c r="J19" s="30">
        <f t="shared" si="2"/>
        <v>125.5545468</v>
      </c>
      <c r="K19" s="30">
        <f t="shared" si="1"/>
        <v>125.5545468</v>
      </c>
      <c r="L19" s="21"/>
      <c r="M19" s="21"/>
    </row>
    <row r="20" ht="12.75" customHeight="1">
      <c r="A20" s="13" t="s">
        <v>356</v>
      </c>
      <c r="B20" s="14" t="s">
        <v>48</v>
      </c>
      <c r="C20" s="14">
        <v>8.0</v>
      </c>
      <c r="D20" s="14">
        <v>7.0</v>
      </c>
      <c r="E20" s="14">
        <v>6.0</v>
      </c>
      <c r="F20" s="14">
        <v>6.5</v>
      </c>
      <c r="G20" s="14">
        <v>6.5</v>
      </c>
      <c r="H20" s="14">
        <v>6.5</v>
      </c>
      <c r="I20" s="28">
        <f>'Pesi e Budget Iniziale'!$F$15*'ATTACCANTI - GE'!D20+'Pesi e Budget Iniziale'!$F$16*'ATTACCANTI - GE'!E20+'ATTACCANTI - GE'!F20*'Pesi e Budget Iniziale'!$F$17+'Pesi e Budget Iniziale'!$F$18*'ATTACCANTI - GE'!G20+'Pesi e Budget Iniziale'!$F$19*'ATTACCANTI - GE'!H20+vlookup(B20,SQUADRE!$A$2:$B$21,2,false)*'Pesi e Budget Iniziale'!$F$20+'Pesi e Budget Iniziale'!$F$21*vlookup(B20,'FATTORE CASA'!$A$2:$B$21,2,false)+vlookup(B20,ALLENATORE!$A$2:$B$21,2,false)*'Pesi e Budget Iniziale'!$F$22</f>
        <v>94.33966105</v>
      </c>
      <c r="J20" s="30">
        <f t="shared" si="2"/>
        <v>88.95812206</v>
      </c>
      <c r="K20" s="30">
        <f t="shared" si="1"/>
        <v>88.95812206</v>
      </c>
      <c r="L20" s="21"/>
      <c r="M20" s="21"/>
    </row>
    <row r="21" ht="12.75" customHeight="1">
      <c r="A21" s="13" t="s">
        <v>359</v>
      </c>
      <c r="B21" s="14" t="s">
        <v>40</v>
      </c>
      <c r="C21" s="14">
        <v>7.0</v>
      </c>
      <c r="D21" s="14">
        <v>7.0</v>
      </c>
      <c r="E21" s="14">
        <v>7.0</v>
      </c>
      <c r="F21" s="14">
        <v>7.0</v>
      </c>
      <c r="G21" s="14">
        <v>6.5</v>
      </c>
      <c r="H21" s="14">
        <v>7.0</v>
      </c>
      <c r="I21" s="28">
        <f>'Pesi e Budget Iniziale'!$F$15*'ATTACCANTI - GE'!D21+'Pesi e Budget Iniziale'!$F$16*'ATTACCANTI - GE'!E21+'ATTACCANTI - GE'!F21*'Pesi e Budget Iniziale'!$F$17+'Pesi e Budget Iniziale'!$F$18*'ATTACCANTI - GE'!G21+'Pesi e Budget Iniziale'!$F$19*'ATTACCANTI - GE'!H21+vlookup(B21,SQUADRE!$A$2:$B$21,2,false)*'Pesi e Budget Iniziale'!$F$20+'Pesi e Budget Iniziale'!$F$21*vlookup(B21,'FATTORE CASA'!$A$2:$B$21,2,false)+vlookup(B21,ALLENATORE!$A$2:$B$21,2,false)*'Pesi e Budget Iniziale'!$F$22</f>
        <v>94.94466632</v>
      </c>
      <c r="J21" s="30">
        <f t="shared" si="2"/>
        <v>91.48019267</v>
      </c>
      <c r="K21" s="30">
        <f t="shared" si="1"/>
        <v>91.48019267</v>
      </c>
      <c r="L21" s="21"/>
      <c r="M21" s="21"/>
    </row>
    <row r="22" ht="12.75" customHeight="1">
      <c r="A22" s="13" t="s">
        <v>360</v>
      </c>
      <c r="B22" s="14" t="s">
        <v>122</v>
      </c>
      <c r="C22" s="14">
        <v>7.0</v>
      </c>
      <c r="D22" s="14">
        <v>9.0</v>
      </c>
      <c r="E22" s="14">
        <v>7.0</v>
      </c>
      <c r="F22" s="14">
        <v>8.0</v>
      </c>
      <c r="G22" s="14">
        <v>7.0</v>
      </c>
      <c r="H22" s="14">
        <v>8.0</v>
      </c>
      <c r="I22" s="28">
        <f>'Pesi e Budget Iniziale'!$F$15*'ATTACCANTI - GE'!D22+'Pesi e Budget Iniziale'!$F$16*'ATTACCANTI - GE'!E22+'ATTACCANTI - GE'!F22*'Pesi e Budget Iniziale'!$F$17+'Pesi e Budget Iniziale'!$F$18*'ATTACCANTI - GE'!G22+'Pesi e Budget Iniziale'!$F$19*'ATTACCANTI - GE'!H22+vlookup(B22,SQUADRE!$A$2:$B$21,2,false)*'Pesi e Budget Iniziale'!$F$20+'Pesi e Budget Iniziale'!$F$21*vlookup(B22,'FATTORE CASA'!$A$2:$B$21,2,false)+vlookup(B22,ALLENATORE!$A$2:$B$21,2,false)*'Pesi e Budget Iniziale'!$F$22</f>
        <v>100.2499516</v>
      </c>
      <c r="J22" s="30">
        <f t="shared" si="2"/>
        <v>113.5962053</v>
      </c>
      <c r="K22" s="30">
        <f t="shared" si="1"/>
        <v>113.5962053</v>
      </c>
      <c r="L22" s="21"/>
      <c r="M22" s="20"/>
    </row>
    <row r="23" ht="12.75" customHeight="1">
      <c r="A23" s="13" t="s">
        <v>363</v>
      </c>
      <c r="B23" s="14" t="s">
        <v>62</v>
      </c>
      <c r="C23" s="14">
        <v>8.0</v>
      </c>
      <c r="D23" s="14">
        <v>6.0</v>
      </c>
      <c r="E23" s="14">
        <v>6.0</v>
      </c>
      <c r="F23" s="14">
        <v>6.0</v>
      </c>
      <c r="G23" s="14">
        <v>7.0</v>
      </c>
      <c r="H23" s="14">
        <v>7.0</v>
      </c>
      <c r="I23" s="28">
        <f>'Pesi e Budget Iniziale'!$F$15*'ATTACCANTI - GE'!D23+'Pesi e Budget Iniziale'!$F$16*'ATTACCANTI - GE'!E23+'ATTACCANTI - GE'!F23*'Pesi e Budget Iniziale'!$F$17+'Pesi e Budget Iniziale'!$F$18*'ATTACCANTI - GE'!G23+'Pesi e Budget Iniziale'!$F$19*'ATTACCANTI - GE'!H23+vlookup(B23,SQUADRE!$A$2:$B$21,2,false)*'Pesi e Budget Iniziale'!$F$20+'Pesi e Budget Iniziale'!$F$21*vlookup(B23,'FATTORE CASA'!$A$2:$B$21,2,false)+vlookup(B23,ALLENATORE!$A$2:$B$21,2,false)*'Pesi e Budget Iniziale'!$F$22</f>
        <v>86.55043579</v>
      </c>
      <c r="J23" s="30">
        <f t="shared" si="2"/>
        <v>56.48736959</v>
      </c>
      <c r="K23" s="30">
        <f t="shared" si="1"/>
        <v>56.48736959</v>
      </c>
      <c r="L23" s="21"/>
      <c r="M23" s="21"/>
    </row>
    <row r="24" ht="12.75" customHeight="1">
      <c r="A24" s="13" t="s">
        <v>365</v>
      </c>
      <c r="B24" s="14" t="s">
        <v>40</v>
      </c>
      <c r="C24" s="14">
        <v>8.0</v>
      </c>
      <c r="D24" s="14">
        <v>7.0</v>
      </c>
      <c r="E24" s="14">
        <v>7.0</v>
      </c>
      <c r="F24" s="14">
        <v>7.0</v>
      </c>
      <c r="G24" s="14">
        <v>6.5</v>
      </c>
      <c r="H24" s="14">
        <v>6.5</v>
      </c>
      <c r="I24" s="28">
        <f>'Pesi e Budget Iniziale'!$F$15*'ATTACCANTI - GE'!D24+'Pesi e Budget Iniziale'!$F$16*'ATTACCANTI - GE'!E24+'ATTACCANTI - GE'!F24*'Pesi e Budget Iniziale'!$F$17+'Pesi e Budget Iniziale'!$F$18*'ATTACCANTI - GE'!G24+'Pesi e Budget Iniziale'!$F$19*'ATTACCANTI - GE'!H24+vlookup(B24,SQUADRE!$A$2:$B$21,2,false)*'Pesi e Budget Iniziale'!$F$20+'Pesi e Budget Iniziale'!$F$21*vlookup(B24,'FATTORE CASA'!$A$2:$B$21,2,false)+vlookup(B24,ALLENATORE!$A$2:$B$21,2,false)*'Pesi e Budget Iniziale'!$F$22</f>
        <v>93.86466632</v>
      </c>
      <c r="J24" s="30">
        <f t="shared" si="2"/>
        <v>86.97802314</v>
      </c>
      <c r="K24" s="30">
        <f t="shared" si="1"/>
        <v>86.97802314</v>
      </c>
      <c r="L24" s="21"/>
      <c r="M24" s="21"/>
    </row>
    <row r="25" ht="12.75" customHeight="1">
      <c r="A25" s="13" t="s">
        <v>366</v>
      </c>
      <c r="B25" s="14" t="s">
        <v>77</v>
      </c>
      <c r="C25" s="14">
        <v>7.0</v>
      </c>
      <c r="D25" s="14">
        <v>6.0</v>
      </c>
      <c r="E25" s="14">
        <v>7.0</v>
      </c>
      <c r="F25" s="14">
        <v>7.5</v>
      </c>
      <c r="G25" s="14">
        <v>7.0</v>
      </c>
      <c r="H25" s="14">
        <v>6.0</v>
      </c>
      <c r="I25" s="28">
        <f>'Pesi e Budget Iniziale'!$F$15*'ATTACCANTI - GE'!D25+'Pesi e Budget Iniziale'!$F$16*'ATTACCANTI - GE'!E25+'ATTACCANTI - GE'!F25*'Pesi e Budget Iniziale'!$F$17+'Pesi e Budget Iniziale'!$F$18*'ATTACCANTI - GE'!G25+'Pesi e Budget Iniziale'!$F$19*'ATTACCANTI - GE'!H25+vlookup(B25,SQUADRE!$A$2:$B$21,2,false)*'Pesi e Budget Iniziale'!$F$20+'Pesi e Budget Iniziale'!$F$21*vlookup(B25,'FATTORE CASA'!$A$2:$B$21,2,false)+vlookup(B25,ALLENATORE!$A$2:$B$21,2,false)*'Pesi e Budget Iniziale'!$F$22</f>
        <v>91.92130421</v>
      </c>
      <c r="J25" s="30">
        <f t="shared" si="2"/>
        <v>78.87677716</v>
      </c>
      <c r="K25" s="30">
        <f t="shared" si="1"/>
        <v>78.87677716</v>
      </c>
      <c r="L25" s="21"/>
      <c r="M25" s="21"/>
    </row>
    <row r="26" ht="12.75" customHeight="1">
      <c r="A26" s="13" t="s">
        <v>369</v>
      </c>
      <c r="B26" s="14" t="s">
        <v>62</v>
      </c>
      <c r="C26" s="14">
        <v>6.0</v>
      </c>
      <c r="D26" s="14">
        <v>6.0</v>
      </c>
      <c r="E26" s="14">
        <v>6.0</v>
      </c>
      <c r="F26" s="14">
        <v>6.0</v>
      </c>
      <c r="G26" s="14">
        <v>7.0</v>
      </c>
      <c r="H26" s="14">
        <v>6.5</v>
      </c>
      <c r="I26" s="28">
        <f>'Pesi e Budget Iniziale'!$F$15*'ATTACCANTI - GE'!D26+'Pesi e Budget Iniziale'!$F$16*'ATTACCANTI - GE'!E26+'ATTACCANTI - GE'!F26*'Pesi e Budget Iniziale'!$F$17+'Pesi e Budget Iniziale'!$F$18*'ATTACCANTI - GE'!G26+'Pesi e Budget Iniziale'!$F$19*'ATTACCANTI - GE'!H26+vlookup(B26,SQUADRE!$A$2:$B$21,2,false)*'Pesi e Budget Iniziale'!$F$20+'Pesi e Budget Iniziale'!$F$21*vlookup(B26,'FATTORE CASA'!$A$2:$B$21,2,false)+vlookup(B26,ALLENATORE!$A$2:$B$21,2,false)*'Pesi e Budget Iniziale'!$F$22</f>
        <v>85.47043579</v>
      </c>
      <c r="J26" s="30">
        <f t="shared" si="2"/>
        <v>51.98520006</v>
      </c>
      <c r="K26" s="30">
        <f t="shared" si="1"/>
        <v>51.98520006</v>
      </c>
      <c r="L26" s="21"/>
      <c r="M26" s="21"/>
    </row>
    <row r="27" ht="12.75" customHeight="1">
      <c r="A27" s="13" t="s">
        <v>370</v>
      </c>
      <c r="B27" s="14" t="s">
        <v>62</v>
      </c>
      <c r="C27" s="14">
        <v>8.0</v>
      </c>
      <c r="D27" s="14">
        <v>6.0</v>
      </c>
      <c r="E27" s="14">
        <v>6.0</v>
      </c>
      <c r="F27" s="14">
        <v>6.0</v>
      </c>
      <c r="G27" s="14">
        <v>7.0</v>
      </c>
      <c r="H27" s="14">
        <v>6.5</v>
      </c>
      <c r="I27" s="28">
        <f>'Pesi e Budget Iniziale'!$F$15*'ATTACCANTI - GE'!D27+'Pesi e Budget Iniziale'!$F$16*'ATTACCANTI - GE'!E27+'ATTACCANTI - GE'!F27*'Pesi e Budget Iniziale'!$F$17+'Pesi e Budget Iniziale'!$F$18*'ATTACCANTI - GE'!G27+'Pesi e Budget Iniziale'!$F$19*'ATTACCANTI - GE'!H27+vlookup(B27,SQUADRE!$A$2:$B$21,2,false)*'Pesi e Budget Iniziale'!$F$20+'Pesi e Budget Iniziale'!$F$21*vlookup(B27,'FATTORE CASA'!$A$2:$B$21,2,false)+vlookup(B27,ALLENATORE!$A$2:$B$21,2,false)*'Pesi e Budget Iniziale'!$F$22</f>
        <v>85.47043579</v>
      </c>
      <c r="J27" s="30">
        <f t="shared" si="2"/>
        <v>51.98520006</v>
      </c>
      <c r="K27" s="30">
        <f t="shared" si="1"/>
        <v>51.98520006</v>
      </c>
      <c r="L27" s="21"/>
      <c r="M27" s="21"/>
    </row>
    <row r="28" ht="12.75" customHeight="1">
      <c r="A28" s="13" t="s">
        <v>372</v>
      </c>
      <c r="B28" s="14" t="s">
        <v>48</v>
      </c>
      <c r="C28" s="14">
        <v>9.0</v>
      </c>
      <c r="D28" s="14">
        <v>6.0</v>
      </c>
      <c r="E28" s="14">
        <v>6.0</v>
      </c>
      <c r="F28" s="14">
        <v>6.5</v>
      </c>
      <c r="G28" s="14">
        <v>6.0</v>
      </c>
      <c r="H28" s="14">
        <v>6.0</v>
      </c>
      <c r="I28" s="28">
        <f>'Pesi e Budget Iniziale'!$F$15*'ATTACCANTI - GE'!D28+'Pesi e Budget Iniziale'!$F$16*'ATTACCANTI - GE'!E28+'ATTACCANTI - GE'!F28*'Pesi e Budget Iniziale'!$F$17+'Pesi e Budget Iniziale'!$F$18*'ATTACCANTI - GE'!G28+'Pesi e Budget Iniziale'!$F$19*'ATTACCANTI - GE'!H28+vlookup(B28,SQUADRE!$A$2:$B$21,2,false)*'Pesi e Budget Iniziale'!$F$20+'Pesi e Budget Iniziale'!$F$21*vlookup(B28,'FATTORE CASA'!$A$2:$B$21,2,false)+vlookup(B28,ALLENATORE!$A$2:$B$21,2,false)*'Pesi e Budget Iniziale'!$F$22</f>
        <v>90.25468105</v>
      </c>
      <c r="J28" s="30">
        <f t="shared" si="2"/>
        <v>71.92916604</v>
      </c>
      <c r="K28" s="30">
        <f t="shared" si="1"/>
        <v>71.92916604</v>
      </c>
      <c r="L28" s="21"/>
      <c r="M28" s="21"/>
    </row>
    <row r="29" ht="12.75" customHeight="1">
      <c r="A29" s="13" t="s">
        <v>374</v>
      </c>
      <c r="B29" s="14" t="s">
        <v>65</v>
      </c>
      <c r="C29" s="14">
        <v>8.0</v>
      </c>
      <c r="D29" s="14">
        <v>8.0</v>
      </c>
      <c r="E29" s="14">
        <v>7.0</v>
      </c>
      <c r="F29" s="14">
        <v>6.0</v>
      </c>
      <c r="G29" s="14">
        <v>6.5</v>
      </c>
      <c r="H29" s="14">
        <v>7.0</v>
      </c>
      <c r="I29" s="28">
        <f>'Pesi e Budget Iniziale'!$F$15*'ATTACCANTI - GE'!D29+'Pesi e Budget Iniziale'!$F$16*'ATTACCANTI - GE'!E29+'ATTACCANTI - GE'!F29*'Pesi e Budget Iniziale'!$F$17+'Pesi e Budget Iniziale'!$F$18*'ATTACCANTI - GE'!G29+'Pesi e Budget Iniziale'!$F$19*'ATTACCANTI - GE'!H29+vlookup(B29,SQUADRE!$A$2:$B$21,2,false)*'Pesi e Budget Iniziale'!$F$20+'Pesi e Budget Iniziale'!$F$21*vlookup(B29,'FATTORE CASA'!$A$2:$B$21,2,false)+vlookup(B29,ALLENATORE!$A$2:$B$21,2,false)*'Pesi e Budget Iniziale'!$F$22</f>
        <v>88.57367684</v>
      </c>
      <c r="J29" s="30">
        <f t="shared" si="2"/>
        <v>64.92160499</v>
      </c>
      <c r="K29" s="30">
        <f t="shared" si="1"/>
        <v>64.92160499</v>
      </c>
      <c r="L29" s="21"/>
      <c r="M29" s="21"/>
    </row>
    <row r="30" ht="12.75" customHeight="1">
      <c r="A30" s="13" t="s">
        <v>376</v>
      </c>
      <c r="B30" s="14" t="s">
        <v>103</v>
      </c>
      <c r="C30" s="14">
        <v>6.0</v>
      </c>
      <c r="D30" s="14">
        <v>9.0</v>
      </c>
      <c r="E30" s="14">
        <v>7.0</v>
      </c>
      <c r="F30" s="14">
        <v>7.0</v>
      </c>
      <c r="G30" s="14">
        <v>9.0</v>
      </c>
      <c r="H30" s="14">
        <v>7.5</v>
      </c>
      <c r="I30" s="28">
        <f>'Pesi e Budget Iniziale'!$F$15*'ATTACCANTI - GE'!D30+'Pesi e Budget Iniziale'!$F$16*'ATTACCANTI - GE'!E30+'ATTACCANTI - GE'!F30*'Pesi e Budget Iniziale'!$F$17+'Pesi e Budget Iniziale'!$F$18*'ATTACCANTI - GE'!G30+'Pesi e Budget Iniziale'!$F$19*'ATTACCANTI - GE'!H30+vlookup(B30,SQUADRE!$A$2:$B$21,2,false)*'Pesi e Budget Iniziale'!$F$20+'Pesi e Budget Iniziale'!$F$21*vlookup(B30,'FATTORE CASA'!$A$2:$B$21,2,false)+vlookup(B30,ALLENATORE!$A$2:$B$21,2,false)*'Pesi e Budget Iniziale'!$F$22</f>
        <v>99.11269263</v>
      </c>
      <c r="J30" s="30">
        <f t="shared" si="2"/>
        <v>108.8553418</v>
      </c>
      <c r="K30" s="30">
        <f t="shared" si="1"/>
        <v>108.8553418</v>
      </c>
      <c r="L30" s="21"/>
      <c r="M30" s="21"/>
    </row>
    <row r="31" ht="12.75" customHeight="1">
      <c r="A31" s="13" t="s">
        <v>378</v>
      </c>
      <c r="B31" s="14" t="s">
        <v>122</v>
      </c>
      <c r="C31" s="14">
        <v>7.0</v>
      </c>
      <c r="D31" s="14">
        <v>8.0</v>
      </c>
      <c r="E31" s="14">
        <v>7.0</v>
      </c>
      <c r="F31" s="14">
        <v>6.5</v>
      </c>
      <c r="G31" s="14">
        <v>7.0</v>
      </c>
      <c r="H31" s="14">
        <v>8.0</v>
      </c>
      <c r="I31" s="28">
        <f>'Pesi e Budget Iniziale'!$F$15*'ATTACCANTI - GE'!D31+'Pesi e Budget Iniziale'!$F$16*'ATTACCANTI - GE'!E31+'ATTACCANTI - GE'!F31*'Pesi e Budget Iniziale'!$F$17+'Pesi e Budget Iniziale'!$F$18*'ATTACCANTI - GE'!G31+'Pesi e Budget Iniziale'!$F$19*'ATTACCANTI - GE'!H31+vlookup(B31,SQUADRE!$A$2:$B$21,2,false)*'Pesi e Budget Iniziale'!$F$20+'Pesi e Budget Iniziale'!$F$21*vlookup(B31,'FATTORE CASA'!$A$2:$B$21,2,false)+vlookup(B31,ALLENATORE!$A$2:$B$21,2,false)*'Pesi e Budget Iniziale'!$F$22</f>
        <v>94.87245158</v>
      </c>
      <c r="J31" s="30">
        <f t="shared" si="2"/>
        <v>91.17915287</v>
      </c>
      <c r="K31" s="30">
        <f t="shared" si="1"/>
        <v>91.17915287</v>
      </c>
      <c r="L31" s="21"/>
      <c r="M31" s="21"/>
    </row>
    <row r="32" ht="12.75" customHeight="1">
      <c r="A32" s="13" t="s">
        <v>381</v>
      </c>
      <c r="B32" s="14" t="s">
        <v>147</v>
      </c>
      <c r="C32" s="14">
        <v>7.0</v>
      </c>
      <c r="D32" s="14">
        <v>9.0</v>
      </c>
      <c r="E32" s="14">
        <v>7.5</v>
      </c>
      <c r="F32" s="14">
        <v>8.5</v>
      </c>
      <c r="G32" s="14">
        <v>6.0</v>
      </c>
      <c r="H32" s="14">
        <v>7.5</v>
      </c>
      <c r="I32" s="28">
        <f>'Pesi e Budget Iniziale'!$F$15*'ATTACCANTI - GE'!D32+'Pesi e Budget Iniziale'!$F$16*'ATTACCANTI - GE'!E32+'ATTACCANTI - GE'!F32*'Pesi e Budget Iniziale'!$F$17+'Pesi e Budget Iniziale'!$F$18*'ATTACCANTI - GE'!G32+'Pesi e Budget Iniziale'!$F$19*'ATTACCANTI - GE'!H32+vlookup(B32,SQUADRE!$A$2:$B$21,2,false)*'Pesi e Budget Iniziale'!$F$20+'Pesi e Budget Iniziale'!$F$21*vlookup(B32,'FATTORE CASA'!$A$2:$B$21,2,false)+vlookup(B32,ALLENATORE!$A$2:$B$21,2,false)*'Pesi e Budget Iniziale'!$F$22</f>
        <v>96.57362842</v>
      </c>
      <c r="J32" s="30">
        <f t="shared" si="2"/>
        <v>98.27080708</v>
      </c>
      <c r="K32" s="30">
        <f t="shared" si="1"/>
        <v>98.27080708</v>
      </c>
      <c r="L32" s="21"/>
      <c r="M32" s="21"/>
    </row>
    <row r="33" ht="12.75" customHeight="1">
      <c r="A33" s="13" t="s">
        <v>382</v>
      </c>
      <c r="B33" s="14" t="s">
        <v>115</v>
      </c>
      <c r="C33" s="14">
        <v>8.0</v>
      </c>
      <c r="D33" s="14">
        <v>9.5</v>
      </c>
      <c r="E33" s="14">
        <v>8.0</v>
      </c>
      <c r="F33" s="14">
        <v>7.0</v>
      </c>
      <c r="G33" s="14">
        <v>9.0</v>
      </c>
      <c r="H33" s="14">
        <v>8.0</v>
      </c>
      <c r="I33" s="28">
        <f>'Pesi e Budget Iniziale'!$F$15*'ATTACCANTI - GE'!D33+'Pesi e Budget Iniziale'!$F$16*'ATTACCANTI - GE'!E33+'ATTACCANTI - GE'!F33*'Pesi e Budget Iniziale'!$F$17+'Pesi e Budget Iniziale'!$F$18*'ATTACCANTI - GE'!G33+'Pesi e Budget Iniziale'!$F$19*'ATTACCANTI - GE'!H33+vlookup(B33,SQUADRE!$A$2:$B$21,2,false)*'Pesi e Budget Iniziale'!$F$20+'Pesi e Budget Iniziale'!$F$21*vlookup(B33,'FATTORE CASA'!$A$2:$B$21,2,false)+vlookup(B33,ALLENATORE!$A$2:$B$21,2,false)*'Pesi e Budget Iniziale'!$F$22</f>
        <v>96.32615053</v>
      </c>
      <c r="J33" s="30">
        <f t="shared" si="2"/>
        <v>97.23915204</v>
      </c>
      <c r="K33" s="30">
        <f t="shared" si="1"/>
        <v>97.23915204</v>
      </c>
      <c r="L33" s="21"/>
      <c r="M33" s="21"/>
    </row>
    <row r="34" ht="12.75" customHeight="1">
      <c r="A34" s="13" t="s">
        <v>385</v>
      </c>
      <c r="B34" s="14" t="s">
        <v>90</v>
      </c>
      <c r="C34" s="14">
        <v>9.0</v>
      </c>
      <c r="D34" s="14">
        <v>6.0</v>
      </c>
      <c r="E34" s="14">
        <v>8.0</v>
      </c>
      <c r="F34" s="14">
        <v>7.5</v>
      </c>
      <c r="G34" s="14">
        <v>7.0</v>
      </c>
      <c r="H34" s="14">
        <v>7.0</v>
      </c>
      <c r="I34" s="28">
        <f>'Pesi e Budget Iniziale'!$F$15*'ATTACCANTI - GE'!D34+'Pesi e Budget Iniziale'!$F$16*'ATTACCANTI - GE'!E34+'ATTACCANTI - GE'!F34*'Pesi e Budget Iniziale'!$F$17+'Pesi e Budget Iniziale'!$F$18*'ATTACCANTI - GE'!G34+'Pesi e Budget Iniziale'!$F$19*'ATTACCANTI - GE'!H34+vlookup(B34,SQUADRE!$A$2:$B$21,2,false)*'Pesi e Budget Iniziale'!$F$20+'Pesi e Budget Iniziale'!$F$21*vlookup(B34,'FATTORE CASA'!$A$2:$B$21,2,false)+vlookup(B34,ALLENATORE!$A$2:$B$21,2,false)*'Pesi e Budget Iniziale'!$F$22</f>
        <v>93.49103053</v>
      </c>
      <c r="J34" s="30">
        <f t="shared" si="2"/>
        <v>85.42045678</v>
      </c>
      <c r="K34" s="30">
        <f t="shared" si="1"/>
        <v>85.42045678</v>
      </c>
      <c r="L34" s="21"/>
      <c r="M34" s="21"/>
    </row>
    <row r="35" ht="12.75" customHeight="1">
      <c r="A35" s="13" t="s">
        <v>386</v>
      </c>
      <c r="B35" s="14" t="s">
        <v>65</v>
      </c>
      <c r="C35" s="14">
        <v>9.0</v>
      </c>
      <c r="D35" s="14">
        <v>7.0</v>
      </c>
      <c r="E35" s="14">
        <v>7.0</v>
      </c>
      <c r="F35" s="14">
        <v>6.5</v>
      </c>
      <c r="G35" s="14">
        <v>6.0</v>
      </c>
      <c r="H35" s="14">
        <v>6.5</v>
      </c>
      <c r="I35" s="28">
        <f>'Pesi e Budget Iniziale'!$F$15*'ATTACCANTI - GE'!D35+'Pesi e Budget Iniziale'!$F$16*'ATTACCANTI - GE'!E35+'ATTACCANTI - GE'!F35*'Pesi e Budget Iniziale'!$F$17+'Pesi e Budget Iniziale'!$F$18*'ATTACCANTI - GE'!G35+'Pesi e Budget Iniziale'!$F$19*'ATTACCANTI - GE'!H35+vlookup(B35,SQUADRE!$A$2:$B$21,2,false)*'Pesi e Budget Iniziale'!$F$20+'Pesi e Budget Iniziale'!$F$21*vlookup(B35,'FATTORE CASA'!$A$2:$B$21,2,false)+vlookup(B35,ALLENATORE!$A$2:$B$21,2,false)*'Pesi e Budget Iniziale'!$F$22</f>
        <v>85.54619684</v>
      </c>
      <c r="J35" s="30">
        <f t="shared" si="2"/>
        <v>52.3010233</v>
      </c>
      <c r="K35" s="30">
        <f t="shared" si="1"/>
        <v>52.3010233</v>
      </c>
      <c r="L35" s="21"/>
      <c r="M35" s="21"/>
    </row>
    <row r="36" ht="12.75" customHeight="1">
      <c r="A36" s="13" t="s">
        <v>389</v>
      </c>
      <c r="B36" s="14" t="s">
        <v>22</v>
      </c>
      <c r="C36" s="14">
        <v>7.0</v>
      </c>
      <c r="D36" s="14">
        <v>4.0</v>
      </c>
      <c r="E36" s="14">
        <v>5.0</v>
      </c>
      <c r="F36" s="14">
        <v>7.0</v>
      </c>
      <c r="G36" s="14">
        <v>7.0</v>
      </c>
      <c r="H36" s="14">
        <v>4.5</v>
      </c>
      <c r="I36" s="28">
        <f>'Pesi e Budget Iniziale'!$F$15*'ATTACCANTI - GE'!D36+'Pesi e Budget Iniziale'!$F$16*'ATTACCANTI - GE'!E36+'ATTACCANTI - GE'!F36*'Pesi e Budget Iniziale'!$F$17+'Pesi e Budget Iniziale'!$F$18*'ATTACCANTI - GE'!G36+'Pesi e Budget Iniziale'!$F$19*'ATTACCANTI - GE'!H36+vlookup(B36,SQUADRE!$A$2:$B$21,2,false)*'Pesi e Budget Iniziale'!$F$20+'Pesi e Budget Iniziale'!$F$21*vlookup(B36,'FATTORE CASA'!$A$2:$B$21,2,false)+vlookup(B36,ALLENATORE!$A$2:$B$21,2,false)*'Pesi e Budget Iniziale'!$F$22</f>
        <v>82.92690947</v>
      </c>
      <c r="J36" s="30">
        <f t="shared" si="2"/>
        <v>41.38206424</v>
      </c>
      <c r="K36" s="30">
        <f t="shared" si="1"/>
        <v>41.38206424</v>
      </c>
      <c r="L36" s="21"/>
      <c r="M36" s="21"/>
    </row>
    <row r="37" ht="12.75" customHeight="1">
      <c r="A37" s="13" t="s">
        <v>390</v>
      </c>
      <c r="B37" s="14" t="s">
        <v>70</v>
      </c>
      <c r="C37" s="14">
        <v>9.0</v>
      </c>
      <c r="D37" s="14">
        <v>5.0</v>
      </c>
      <c r="E37" s="14">
        <v>6.5</v>
      </c>
      <c r="F37" s="14">
        <v>6.0</v>
      </c>
      <c r="G37" s="14">
        <v>6.5</v>
      </c>
      <c r="H37" s="14">
        <v>5.0</v>
      </c>
      <c r="I37" s="28">
        <f>'Pesi e Budget Iniziale'!$F$15*'ATTACCANTI - GE'!D37+'Pesi e Budget Iniziale'!$F$16*'ATTACCANTI - GE'!E37+'ATTACCANTI - GE'!F37*'Pesi e Budget Iniziale'!$F$17+'Pesi e Budget Iniziale'!$F$18*'ATTACCANTI - GE'!G37+'Pesi e Budget Iniziale'!$F$19*'ATTACCANTI - GE'!H37+vlookup(B37,SQUADRE!$A$2:$B$21,2,false)*'Pesi e Budget Iniziale'!$F$20+'Pesi e Budget Iniziale'!$F$21*vlookup(B37,'FATTORE CASA'!$A$2:$B$21,2,false)+vlookup(B37,ALLENATORE!$A$2:$B$21,2,false)*'Pesi e Budget Iniziale'!$F$22</f>
        <v>84.31841368</v>
      </c>
      <c r="J37" s="30">
        <f t="shared" si="2"/>
        <v>47.18279374</v>
      </c>
      <c r="K37" s="30">
        <f t="shared" si="1"/>
        <v>47.18279374</v>
      </c>
      <c r="L37" s="21"/>
      <c r="M37" s="21"/>
    </row>
    <row r="38" ht="12.75" customHeight="1">
      <c r="A38" s="13" t="s">
        <v>393</v>
      </c>
      <c r="B38" s="14" t="s">
        <v>22</v>
      </c>
      <c r="C38" s="14">
        <v>7.0</v>
      </c>
      <c r="D38" s="14">
        <v>3.5</v>
      </c>
      <c r="E38" s="14">
        <v>6.5</v>
      </c>
      <c r="F38" s="14">
        <v>6.0</v>
      </c>
      <c r="G38" s="14">
        <v>7.0</v>
      </c>
      <c r="H38" s="14">
        <v>4.0</v>
      </c>
      <c r="I38" s="28">
        <f>'Pesi e Budget Iniziale'!$F$15*'ATTACCANTI - GE'!D38+'Pesi e Budget Iniziale'!$F$16*'ATTACCANTI - GE'!E38+'ATTACCANTI - GE'!F38*'Pesi e Budget Iniziale'!$F$17+'Pesi e Budget Iniziale'!$F$18*'ATTACCANTI - GE'!G38+'Pesi e Budget Iniziale'!$F$19*'ATTACCANTI - GE'!H38+vlookup(B38,SQUADRE!$A$2:$B$21,2,false)*'Pesi e Budget Iniziale'!$F$20+'Pesi e Budget Iniziale'!$F$21*vlookup(B38,'FATTORE CASA'!$A$2:$B$21,2,false)+vlookup(B38,ALLENATORE!$A$2:$B$21,2,false)*'Pesi e Budget Iniziale'!$F$22</f>
        <v>80.78940947</v>
      </c>
      <c r="J38" s="30">
        <f t="shared" si="2"/>
        <v>32.47152038</v>
      </c>
      <c r="K38" s="30">
        <f t="shared" si="1"/>
        <v>32.47152038</v>
      </c>
      <c r="L38" s="21"/>
      <c r="M38" s="21"/>
    </row>
    <row r="39" ht="12.75" customHeight="1">
      <c r="A39" s="13" t="s">
        <v>394</v>
      </c>
      <c r="B39" s="14" t="s">
        <v>70</v>
      </c>
      <c r="C39" s="14">
        <v>7.0</v>
      </c>
      <c r="D39" s="14">
        <v>4.5</v>
      </c>
      <c r="E39" s="14">
        <v>6.0</v>
      </c>
      <c r="F39" s="14">
        <v>7.0</v>
      </c>
      <c r="G39" s="14">
        <v>6.0</v>
      </c>
      <c r="H39" s="14">
        <v>5.0</v>
      </c>
      <c r="I39" s="28">
        <f>'Pesi e Budget Iniziale'!$F$15*'ATTACCANTI - GE'!D39+'Pesi e Budget Iniziale'!$F$16*'ATTACCANTI - GE'!E39+'ATTACCANTI - GE'!F39*'Pesi e Budget Iniziale'!$F$17+'Pesi e Budget Iniziale'!$F$18*'ATTACCANTI - GE'!G39+'Pesi e Budget Iniziale'!$F$19*'ATTACCANTI - GE'!H39+vlookup(B39,SQUADRE!$A$2:$B$21,2,false)*'Pesi e Budget Iniziale'!$F$20+'Pesi e Budget Iniziale'!$F$21*vlookup(B39,'FATTORE CASA'!$A$2:$B$21,2,false)+vlookup(B39,ALLENATORE!$A$2:$B$21,2,false)*'Pesi e Budget Iniziale'!$F$22</f>
        <v>83.81093368</v>
      </c>
      <c r="J39" s="30">
        <f t="shared" si="2"/>
        <v>45.0672743</v>
      </c>
      <c r="K39" s="30">
        <f t="shared" si="1"/>
        <v>45.0672743</v>
      </c>
      <c r="L39" s="21"/>
      <c r="M39" s="21"/>
    </row>
    <row r="40" ht="12.75" customHeight="1">
      <c r="A40" s="13" t="s">
        <v>397</v>
      </c>
      <c r="B40" s="14" t="s">
        <v>77</v>
      </c>
      <c r="C40" s="14">
        <v>9.0</v>
      </c>
      <c r="D40" s="14">
        <v>6.0</v>
      </c>
      <c r="E40" s="14">
        <v>5.5</v>
      </c>
      <c r="F40" s="14">
        <v>6.0</v>
      </c>
      <c r="G40" s="14">
        <v>7.0</v>
      </c>
      <c r="H40" s="14">
        <v>4.5</v>
      </c>
      <c r="I40" s="28">
        <f>'Pesi e Budget Iniziale'!$F$15*'ATTACCANTI - GE'!D40+'Pesi e Budget Iniziale'!$F$16*'ATTACCANTI - GE'!E40+'ATTACCANTI - GE'!F40*'Pesi e Budget Iniziale'!$F$17+'Pesi e Budget Iniziale'!$F$18*'ATTACCANTI - GE'!G40+'Pesi e Budget Iniziale'!$F$19*'ATTACCANTI - GE'!H40+vlookup(B40,SQUADRE!$A$2:$B$21,2,false)*'Pesi e Budget Iniziale'!$F$20+'Pesi e Budget Iniziale'!$F$21*vlookup(B40,'FATTORE CASA'!$A$2:$B$21,2,false)+vlookup(B40,ALLENATORE!$A$2:$B$21,2,false)*'Pesi e Budget Iniziale'!$F$22</f>
        <v>83.34880421</v>
      </c>
      <c r="J40" s="30">
        <f t="shared" si="2"/>
        <v>43.14080649</v>
      </c>
      <c r="K40" s="30">
        <f t="shared" si="1"/>
        <v>43.14080649</v>
      </c>
      <c r="L40" s="21"/>
      <c r="M40" s="21"/>
    </row>
    <row r="41" ht="12.75" customHeight="1">
      <c r="A41" s="13" t="s">
        <v>398</v>
      </c>
      <c r="B41" s="14" t="s">
        <v>111</v>
      </c>
      <c r="C41" s="14">
        <v>8.0</v>
      </c>
      <c r="D41" s="14">
        <v>9.0</v>
      </c>
      <c r="E41" s="14">
        <v>6.5</v>
      </c>
      <c r="F41" s="14">
        <v>8.0</v>
      </c>
      <c r="G41" s="14">
        <v>7.0</v>
      </c>
      <c r="H41" s="14">
        <v>8.0</v>
      </c>
      <c r="I41" s="28">
        <f>'Pesi e Budget Iniziale'!$F$15*'ATTACCANTI - GE'!D41+'Pesi e Budget Iniziale'!$F$16*'ATTACCANTI - GE'!E41+'ATTACCANTI - GE'!F41*'Pesi e Budget Iniziale'!$F$17+'Pesi e Budget Iniziale'!$F$18*'ATTACCANTI - GE'!G41+'Pesi e Budget Iniziale'!$F$19*'ATTACCANTI - GE'!H41+vlookup(B41,SQUADRE!$A$2:$B$21,2,false)*'Pesi e Budget Iniziale'!$F$20+'Pesi e Budget Iniziale'!$F$21*vlookup(B41,'FATTORE CASA'!$A$2:$B$21,2,false)+vlookup(B41,ALLENATORE!$A$2:$B$21,2,false)*'Pesi e Budget Iniziale'!$F$22</f>
        <v>93.25350947</v>
      </c>
      <c r="J41" s="30">
        <f t="shared" si="2"/>
        <v>84.43030859</v>
      </c>
      <c r="K41" s="30">
        <f t="shared" si="1"/>
        <v>84.43030859</v>
      </c>
      <c r="L41" s="21"/>
      <c r="M41" s="21"/>
    </row>
    <row r="42" ht="12.75" customHeight="1">
      <c r="A42" s="13" t="s">
        <v>401</v>
      </c>
      <c r="B42" s="14" t="s">
        <v>122</v>
      </c>
      <c r="C42" s="14">
        <v>7.0</v>
      </c>
      <c r="D42" s="14">
        <v>6.5</v>
      </c>
      <c r="E42" s="14">
        <v>6.0</v>
      </c>
      <c r="F42" s="14">
        <v>6.5</v>
      </c>
      <c r="G42" s="14">
        <v>6.5</v>
      </c>
      <c r="H42" s="14">
        <v>7.0</v>
      </c>
      <c r="I42" s="28">
        <f>'Pesi e Budget Iniziale'!$F$15*'ATTACCANTI - GE'!D42+'Pesi e Budget Iniziale'!$F$16*'ATTACCANTI - GE'!E42+'ATTACCANTI - GE'!F42*'Pesi e Budget Iniziale'!$F$17+'Pesi e Budget Iniziale'!$F$18*'ATTACCANTI - GE'!G42+'Pesi e Budget Iniziale'!$F$19*'ATTACCANTI - GE'!H42+vlookup(B42,SQUADRE!$A$2:$B$21,2,false)*'Pesi e Budget Iniziale'!$F$20+'Pesi e Budget Iniziale'!$F$21*vlookup(B42,'FATTORE CASA'!$A$2:$B$21,2,false)+vlookup(B42,ALLENATORE!$A$2:$B$21,2,false)*'Pesi e Budget Iniziale'!$F$22</f>
        <v>87.16497158</v>
      </c>
      <c r="J42" s="30">
        <f t="shared" si="2"/>
        <v>59.04916988</v>
      </c>
      <c r="K42" s="30">
        <f t="shared" si="1"/>
        <v>59.04916988</v>
      </c>
      <c r="L42" s="21"/>
      <c r="M42" s="36"/>
    </row>
    <row r="43" ht="12.75" customHeight="1">
      <c r="A43" s="13" t="s">
        <v>402</v>
      </c>
      <c r="B43" s="14" t="s">
        <v>65</v>
      </c>
      <c r="C43" s="14">
        <v>9.0</v>
      </c>
      <c r="D43" s="14">
        <v>6.0</v>
      </c>
      <c r="E43" s="14">
        <v>6.0</v>
      </c>
      <c r="F43" s="14">
        <v>6.0</v>
      </c>
      <c r="G43" s="14">
        <v>6.0</v>
      </c>
      <c r="H43" s="14">
        <v>6.0</v>
      </c>
      <c r="I43" s="28">
        <f>'Pesi e Budget Iniziale'!$F$15*'ATTACCANTI - GE'!D43+'Pesi e Budget Iniziale'!$F$16*'ATTACCANTI - GE'!E43+'ATTACCANTI - GE'!F43*'Pesi e Budget Iniziale'!$F$17+'Pesi e Budget Iniziale'!$F$18*'ATTACCANTI - GE'!G43+'Pesi e Budget Iniziale'!$F$19*'ATTACCANTI - GE'!H43+vlookup(B43,SQUADRE!$A$2:$B$21,2,false)*'Pesi e Budget Iniziale'!$F$20+'Pesi e Budget Iniziale'!$F$21*vlookup(B43,'FATTORE CASA'!$A$2:$B$21,2,false)+vlookup(B43,ALLENATORE!$A$2:$B$21,2,false)*'Pesi e Budget Iniziale'!$F$22</f>
        <v>79.76369684</v>
      </c>
      <c r="J43" s="30">
        <f t="shared" si="2"/>
        <v>28.19565727</v>
      </c>
      <c r="K43" s="30">
        <f t="shared" si="1"/>
        <v>28.19565727</v>
      </c>
      <c r="L43" s="21"/>
      <c r="M43" s="21"/>
    </row>
    <row r="44" ht="12.75" customHeight="1">
      <c r="A44" s="13" t="s">
        <v>405</v>
      </c>
      <c r="B44" s="14" t="s">
        <v>147</v>
      </c>
      <c r="C44" s="14">
        <v>9.0</v>
      </c>
      <c r="D44" s="14">
        <v>8.0</v>
      </c>
      <c r="E44" s="14">
        <v>6.5</v>
      </c>
      <c r="F44" s="14">
        <v>7.0</v>
      </c>
      <c r="G44" s="14">
        <v>6.0</v>
      </c>
      <c r="H44" s="14">
        <v>7.0</v>
      </c>
      <c r="I44" s="28">
        <f>'Pesi e Budget Iniziale'!$F$15*'ATTACCANTI - GE'!D44+'Pesi e Budget Iniziale'!$F$16*'ATTACCANTI - GE'!E44+'ATTACCANTI - GE'!F44*'Pesi e Budget Iniziale'!$F$17+'Pesi e Budget Iniziale'!$F$18*'ATTACCANTI - GE'!G44+'Pesi e Budget Iniziale'!$F$19*'ATTACCANTI - GE'!H44+vlookup(B44,SQUADRE!$A$2:$B$21,2,false)*'Pesi e Budget Iniziale'!$F$20+'Pesi e Budget Iniziale'!$F$21*vlookup(B44,'FATTORE CASA'!$A$2:$B$21,2,false)+vlookup(B44,ALLENATORE!$A$2:$B$21,2,false)*'Pesi e Budget Iniziale'!$F$22</f>
        <v>88.67612842</v>
      </c>
      <c r="J44" s="30">
        <f t="shared" si="2"/>
        <v>65.34869237</v>
      </c>
      <c r="K44" s="30">
        <f t="shared" si="1"/>
        <v>65.34869237</v>
      </c>
      <c r="L44" s="21"/>
      <c r="M44" s="21"/>
    </row>
    <row r="45" ht="12.75" customHeight="1">
      <c r="A45" s="13" t="s">
        <v>406</v>
      </c>
      <c r="B45" s="14" t="s">
        <v>77</v>
      </c>
      <c r="C45" s="14">
        <v>9.0</v>
      </c>
      <c r="D45" s="14">
        <v>5.0</v>
      </c>
      <c r="E45" s="14">
        <v>5.5</v>
      </c>
      <c r="F45" s="14">
        <v>5.5</v>
      </c>
      <c r="G45" s="14">
        <v>7.0</v>
      </c>
      <c r="H45" s="14">
        <v>5.0</v>
      </c>
      <c r="I45" s="28">
        <f>'Pesi e Budget Iniziale'!$F$15*'ATTACCANTI - GE'!D45+'Pesi e Budget Iniziale'!$F$16*'ATTACCANTI - GE'!E45+'ATTACCANTI - GE'!F45*'Pesi e Budget Iniziale'!$F$17+'Pesi e Budget Iniziale'!$F$18*'ATTACCANTI - GE'!G45+'Pesi e Budget Iniziale'!$F$19*'ATTACCANTI - GE'!H45+vlookup(B45,SQUADRE!$A$2:$B$21,2,false)*'Pesi e Budget Iniziale'!$F$20+'Pesi e Budget Iniziale'!$F$21*vlookup(B45,'FATTORE CASA'!$A$2:$B$21,2,false)+vlookup(B45,ALLENATORE!$A$2:$B$21,2,false)*'Pesi e Budget Iniziale'!$F$22</f>
        <v>81.16630421</v>
      </c>
      <c r="J45" s="30">
        <f t="shared" si="2"/>
        <v>34.04267223</v>
      </c>
      <c r="K45" s="30">
        <f t="shared" si="1"/>
        <v>34.04267223</v>
      </c>
      <c r="L45" s="21"/>
      <c r="M45" s="21"/>
    </row>
    <row r="46" ht="12.75" customHeight="1">
      <c r="A46" s="13" t="s">
        <v>409</v>
      </c>
      <c r="B46" s="14" t="s">
        <v>40</v>
      </c>
      <c r="C46" s="14">
        <v>8.0</v>
      </c>
      <c r="D46" s="14">
        <v>5.0</v>
      </c>
      <c r="E46" s="14">
        <v>6.0</v>
      </c>
      <c r="F46" s="14">
        <v>6.0</v>
      </c>
      <c r="G46" s="14">
        <v>6.0</v>
      </c>
      <c r="H46" s="14">
        <v>5.0</v>
      </c>
      <c r="I46" s="28">
        <f>'Pesi e Budget Iniziale'!$F$15*'ATTACCANTI - GE'!D46+'Pesi e Budget Iniziale'!$F$16*'ATTACCANTI - GE'!E46+'ATTACCANTI - GE'!F46*'Pesi e Budget Iniziale'!$F$17+'Pesi e Budget Iniziale'!$F$18*'ATTACCANTI - GE'!G46+'Pesi e Budget Iniziale'!$F$19*'ATTACCANTI - GE'!H46+vlookup(B46,SQUADRE!$A$2:$B$21,2,false)*'Pesi e Budget Iniziale'!$F$20+'Pesi e Budget Iniziale'!$F$21*vlookup(B46,'FATTORE CASA'!$A$2:$B$21,2,false)+vlookup(B46,ALLENATORE!$A$2:$B$21,2,false)*'Pesi e Budget Iniziale'!$F$22</f>
        <v>81.85968632</v>
      </c>
      <c r="J46" s="30">
        <f t="shared" si="2"/>
        <v>36.93315722</v>
      </c>
      <c r="K46" s="30">
        <f t="shared" si="1"/>
        <v>36.93315722</v>
      </c>
      <c r="L46" s="21"/>
      <c r="M46" s="21"/>
    </row>
    <row r="47" ht="12.75" customHeight="1">
      <c r="A47" s="13" t="s">
        <v>411</v>
      </c>
      <c r="B47" s="14" t="s">
        <v>48</v>
      </c>
      <c r="C47" s="14">
        <v>8.0</v>
      </c>
      <c r="D47" s="14">
        <v>4.0</v>
      </c>
      <c r="E47" s="14">
        <v>5.5</v>
      </c>
      <c r="F47" s="14">
        <v>5.0</v>
      </c>
      <c r="G47" s="14">
        <v>6.0</v>
      </c>
      <c r="H47" s="14">
        <v>5.5</v>
      </c>
      <c r="I47" s="28">
        <f>'Pesi e Budget Iniziale'!$F$15*'ATTACCANTI - GE'!D47+'Pesi e Budget Iniziale'!$F$16*'ATTACCANTI - GE'!E47+'ATTACCANTI - GE'!F47*'Pesi e Budget Iniziale'!$F$17+'Pesi e Budget Iniziale'!$F$18*'ATTACCANTI - GE'!G47+'Pesi e Budget Iniziale'!$F$19*'ATTACCANTI - GE'!H47+vlookup(B47,SQUADRE!$A$2:$B$21,2,false)*'Pesi e Budget Iniziale'!$F$20+'Pesi e Budget Iniziale'!$F$21*vlookup(B47,'FATTORE CASA'!$A$2:$B$21,2,false)+vlookup(B47,ALLENATORE!$A$2:$B$21,2,false)*'Pesi e Budget Iniziale'!$F$22</f>
        <v>80.87218105</v>
      </c>
      <c r="J47" s="30">
        <f t="shared" si="2"/>
        <v>32.81656823</v>
      </c>
      <c r="K47" s="30">
        <f t="shared" si="1"/>
        <v>32.81656823</v>
      </c>
      <c r="L47" s="21"/>
      <c r="M47" s="21"/>
    </row>
    <row r="48" ht="12.75" customHeight="1">
      <c r="A48" s="13" t="s">
        <v>413</v>
      </c>
      <c r="B48" s="14" t="s">
        <v>108</v>
      </c>
      <c r="C48" s="14">
        <v>9.0</v>
      </c>
      <c r="D48" s="14">
        <v>6.5</v>
      </c>
      <c r="E48" s="14">
        <v>6.0</v>
      </c>
      <c r="F48" s="14">
        <v>7.0</v>
      </c>
      <c r="G48" s="14">
        <v>8.0</v>
      </c>
      <c r="H48" s="14">
        <v>6.5</v>
      </c>
      <c r="I48" s="28">
        <f>'Pesi e Budget Iniziale'!$F$15*'ATTACCANTI - GE'!D48+'Pesi e Budget Iniziale'!$F$16*'ATTACCANTI - GE'!E48+'ATTACCANTI - GE'!F48*'Pesi e Budget Iniziale'!$F$17+'Pesi e Budget Iniziale'!$F$18*'ATTACCANTI - GE'!G48+'Pesi e Budget Iniziale'!$F$19*'ATTACCANTI - GE'!H48+vlookup(B48,SQUADRE!$A$2:$B$21,2,false)*'Pesi e Budget Iniziale'!$F$20+'Pesi e Budget Iniziale'!$F$21*vlookup(B48,'FATTORE CASA'!$A$2:$B$21,2,false)+vlookup(B48,ALLENATORE!$A$2:$B$21,2,false)*'Pesi e Budget Iniziale'!$F$22</f>
        <v>88.51849579</v>
      </c>
      <c r="J48" s="30">
        <f t="shared" si="2"/>
        <v>64.69157308</v>
      </c>
      <c r="K48" s="30">
        <f t="shared" si="1"/>
        <v>64.69157308</v>
      </c>
      <c r="L48" s="21"/>
      <c r="M48" s="21"/>
    </row>
    <row r="49" ht="12.75" customHeight="1">
      <c r="A49" s="13" t="s">
        <v>416</v>
      </c>
      <c r="B49" s="14" t="s">
        <v>108</v>
      </c>
      <c r="C49" s="14">
        <v>8.0</v>
      </c>
      <c r="D49" s="14">
        <v>9.0</v>
      </c>
      <c r="E49" s="14">
        <v>6.0</v>
      </c>
      <c r="F49" s="14">
        <v>7.0</v>
      </c>
      <c r="G49" s="14">
        <v>4.5</v>
      </c>
      <c r="H49" s="14">
        <v>7.0</v>
      </c>
      <c r="I49" s="28">
        <f>'Pesi e Budget Iniziale'!$F$15*'ATTACCANTI - GE'!D49+'Pesi e Budget Iniziale'!$F$16*'ATTACCANTI - GE'!E49+'ATTACCANTI - GE'!F49*'Pesi e Budget Iniziale'!$F$17+'Pesi e Budget Iniziale'!$F$18*'ATTACCANTI - GE'!G49+'Pesi e Budget Iniziale'!$F$19*'ATTACCANTI - GE'!H49+vlookup(B49,SQUADRE!$A$2:$B$21,2,false)*'Pesi e Budget Iniziale'!$F$20+'Pesi e Budget Iniziale'!$F$21*vlookup(B49,'FATTORE CASA'!$A$2:$B$21,2,false)+vlookup(B49,ALLENATORE!$A$2:$B$21,2,false)*'Pesi e Budget Iniziale'!$F$22</f>
        <v>89.51113579</v>
      </c>
      <c r="J49" s="30">
        <f t="shared" si="2"/>
        <v>68.82956713</v>
      </c>
      <c r="K49" s="30">
        <f t="shared" si="1"/>
        <v>68.82956713</v>
      </c>
      <c r="L49" s="21"/>
      <c r="M49" s="21"/>
    </row>
    <row r="50" ht="12.75" customHeight="1">
      <c r="A50" s="13" t="s">
        <v>417</v>
      </c>
      <c r="B50" s="14" t="s">
        <v>77</v>
      </c>
      <c r="C50" s="14">
        <v>7.0</v>
      </c>
      <c r="D50" s="14">
        <v>4.5</v>
      </c>
      <c r="E50" s="14">
        <v>5.0</v>
      </c>
      <c r="F50" s="14">
        <v>6.5</v>
      </c>
      <c r="G50" s="14">
        <v>6.0</v>
      </c>
      <c r="H50" s="14">
        <v>5.0</v>
      </c>
      <c r="I50" s="28">
        <f>'Pesi e Budget Iniziale'!$F$15*'ATTACCANTI - GE'!D50+'Pesi e Budget Iniziale'!$F$16*'ATTACCANTI - GE'!E50+'ATTACCANTI - GE'!F50*'Pesi e Budget Iniziale'!$F$17+'Pesi e Budget Iniziale'!$F$18*'ATTACCANTI - GE'!G50+'Pesi e Budget Iniziale'!$F$19*'ATTACCANTI - GE'!H50+vlookup(B50,SQUADRE!$A$2:$B$21,2,false)*'Pesi e Budget Iniziale'!$F$20+'Pesi e Budget Iniziale'!$F$21*vlookup(B50,'FATTORE CASA'!$A$2:$B$21,2,false)+vlookup(B50,ALLENATORE!$A$2:$B$21,2,false)*'Pesi e Budget Iniziale'!$F$22</f>
        <v>79.85884421</v>
      </c>
      <c r="J50" s="30">
        <f t="shared" si="2"/>
        <v>28.59229577</v>
      </c>
      <c r="K50" s="30">
        <f t="shared" si="1"/>
        <v>28.59229577</v>
      </c>
      <c r="L50" s="21"/>
      <c r="M50" s="21"/>
    </row>
    <row r="51" ht="12.75" customHeight="1">
      <c r="A51" s="13" t="s">
        <v>418</v>
      </c>
      <c r="B51" s="14" t="s">
        <v>122</v>
      </c>
      <c r="C51" s="14">
        <v>7.0</v>
      </c>
      <c r="D51" s="14">
        <v>6.0</v>
      </c>
      <c r="E51" s="14">
        <v>6.0</v>
      </c>
      <c r="F51" s="14">
        <v>5.5</v>
      </c>
      <c r="G51" s="14">
        <v>7.0</v>
      </c>
      <c r="H51" s="14">
        <v>6.0</v>
      </c>
      <c r="I51" s="28">
        <f>'Pesi e Budget Iniziale'!$F$15*'ATTACCANTI - GE'!D51+'Pesi e Budget Iniziale'!$F$16*'ATTACCANTI - GE'!E51+'ATTACCANTI - GE'!F51*'Pesi e Budget Iniziale'!$F$17+'Pesi e Budget Iniziale'!$F$18*'ATTACCANTI - GE'!G51+'Pesi e Budget Iniziale'!$F$19*'ATTACCANTI - GE'!H51+vlookup(B51,SQUADRE!$A$2:$B$21,2,false)*'Pesi e Budget Iniziale'!$F$20+'Pesi e Budget Iniziale'!$F$21*vlookup(B51,'FATTORE CASA'!$A$2:$B$21,2,false)+vlookup(B51,ALLENATORE!$A$2:$B$21,2,false)*'Pesi e Budget Iniziale'!$F$22</f>
        <v>82.58745158</v>
      </c>
      <c r="J51" s="30">
        <f t="shared" si="2"/>
        <v>39.96697444</v>
      </c>
      <c r="K51" s="30">
        <f t="shared" si="1"/>
        <v>39.96697444</v>
      </c>
      <c r="L51" s="21"/>
      <c r="M51" s="21"/>
    </row>
    <row r="52" ht="12.75" customHeight="1">
      <c r="A52" s="13" t="s">
        <v>421</v>
      </c>
      <c r="B52" s="14" t="s">
        <v>108</v>
      </c>
      <c r="C52" s="14">
        <v>6.0</v>
      </c>
      <c r="D52" s="14">
        <v>7.0</v>
      </c>
      <c r="E52" s="14">
        <v>6.5</v>
      </c>
      <c r="F52" s="14">
        <v>6.0</v>
      </c>
      <c r="G52" s="14">
        <v>6.5</v>
      </c>
      <c r="H52" s="14">
        <v>6.5</v>
      </c>
      <c r="I52" s="28">
        <f>'Pesi e Budget Iniziale'!$F$15*'ATTACCANTI - GE'!D52+'Pesi e Budget Iniziale'!$F$16*'ATTACCANTI - GE'!E52+'ATTACCANTI - GE'!F52*'Pesi e Budget Iniziale'!$F$17+'Pesi e Budget Iniziale'!$F$18*'ATTACCANTI - GE'!G52+'Pesi e Budget Iniziale'!$F$19*'ATTACCANTI - GE'!H52+vlookup(B52,SQUADRE!$A$2:$B$21,2,false)*'Pesi e Budget Iniziale'!$F$20+'Pesi e Budget Iniziale'!$F$21*vlookup(B52,'FATTORE CASA'!$A$2:$B$21,2,false)+vlookup(B52,ALLENATORE!$A$2:$B$21,2,false)*'Pesi e Budget Iniziale'!$F$22</f>
        <v>85.82605579</v>
      </c>
      <c r="J52" s="30">
        <f t="shared" si="2"/>
        <v>53.46766444</v>
      </c>
      <c r="K52" s="30">
        <f t="shared" si="1"/>
        <v>53.46766444</v>
      </c>
      <c r="L52" s="21"/>
      <c r="M52" s="21"/>
    </row>
    <row r="53" ht="12.75" customHeight="1">
      <c r="A53" s="13" t="s">
        <v>422</v>
      </c>
      <c r="B53" s="14" t="s">
        <v>65</v>
      </c>
      <c r="C53" s="14">
        <v>8.0</v>
      </c>
      <c r="D53" s="14">
        <v>5.0</v>
      </c>
      <c r="E53" s="14">
        <v>6.0</v>
      </c>
      <c r="F53" s="14">
        <v>6.0</v>
      </c>
      <c r="G53" s="14">
        <v>6.0</v>
      </c>
      <c r="H53" s="14">
        <v>5.0</v>
      </c>
      <c r="I53" s="28">
        <f>'Pesi e Budget Iniziale'!$F$15*'ATTACCANTI - GE'!D53+'Pesi e Budget Iniziale'!$F$16*'ATTACCANTI - GE'!E53+'ATTACCANTI - GE'!F53*'Pesi e Budget Iniziale'!$F$17+'Pesi e Budget Iniziale'!$F$18*'ATTACCANTI - GE'!G53+'Pesi e Budget Iniziale'!$F$19*'ATTACCANTI - GE'!H53+vlookup(B53,SQUADRE!$A$2:$B$21,2,false)*'Pesi e Budget Iniziale'!$F$20+'Pesi e Budget Iniziale'!$F$21*vlookup(B53,'FATTORE CASA'!$A$2:$B$21,2,false)+vlookup(B53,ALLENATORE!$A$2:$B$21,2,false)*'Pesi e Budget Iniziale'!$F$22</f>
        <v>75.39869684</v>
      </c>
      <c r="J53" s="30">
        <f t="shared" si="2"/>
        <v>9.999388741</v>
      </c>
      <c r="K53" s="30">
        <f t="shared" si="1"/>
        <v>9.999388741</v>
      </c>
      <c r="L53" s="21"/>
      <c r="M53" s="21"/>
    </row>
    <row r="54" ht="12.75" customHeight="1">
      <c r="A54" s="13" t="s">
        <v>425</v>
      </c>
      <c r="B54" s="14" t="s">
        <v>147</v>
      </c>
      <c r="C54" s="14">
        <v>6.0</v>
      </c>
      <c r="D54" s="14">
        <v>6.0</v>
      </c>
      <c r="E54" s="14">
        <v>6.0</v>
      </c>
      <c r="F54" s="14">
        <v>7.0</v>
      </c>
      <c r="G54" s="14">
        <v>6.5</v>
      </c>
      <c r="H54" s="14">
        <v>6.0</v>
      </c>
      <c r="I54" s="28">
        <f>'Pesi e Budget Iniziale'!$F$15*'ATTACCANTI - GE'!D54+'Pesi e Budget Iniziale'!$F$16*'ATTACCANTI - GE'!E54+'ATTACCANTI - GE'!F54*'Pesi e Budget Iniziale'!$F$17+'Pesi e Budget Iniziale'!$F$18*'ATTACCANTI - GE'!G54+'Pesi e Budget Iniziale'!$F$19*'ATTACCANTI - GE'!H54+vlookup(B54,SQUADRE!$A$2:$B$21,2,false)*'Pesi e Budget Iniziale'!$F$20+'Pesi e Budget Iniziale'!$F$21*vlookup(B54,'FATTORE CASA'!$A$2:$B$21,2,false)+vlookup(B54,ALLENATORE!$A$2:$B$21,2,false)*'Pesi e Budget Iniziale'!$F$22</f>
        <v>82.18610842</v>
      </c>
      <c r="J54" s="30">
        <f t="shared" si="2"/>
        <v>38.29390505</v>
      </c>
      <c r="K54" s="30">
        <f t="shared" si="1"/>
        <v>38.29390505</v>
      </c>
      <c r="L54" s="21"/>
      <c r="M54" s="21"/>
    </row>
    <row r="55" ht="12.75" customHeight="1">
      <c r="A55" s="13" t="s">
        <v>426</v>
      </c>
      <c r="B55" s="14" t="s">
        <v>103</v>
      </c>
      <c r="C55" s="14">
        <v>8.0</v>
      </c>
      <c r="D55" s="14">
        <v>7.0</v>
      </c>
      <c r="E55" s="14">
        <v>6.0</v>
      </c>
      <c r="F55" s="14">
        <v>5.5</v>
      </c>
      <c r="G55" s="14">
        <v>6.0</v>
      </c>
      <c r="H55" s="14">
        <v>6.5</v>
      </c>
      <c r="I55" s="28">
        <f>'Pesi e Budget Iniziale'!$F$15*'ATTACCANTI - GE'!D55+'Pesi e Budget Iniziale'!$F$16*'ATTACCANTI - GE'!E55+'ATTACCANTI - GE'!F55*'Pesi e Budget Iniziale'!$F$17+'Pesi e Budget Iniziale'!$F$18*'ATTACCANTI - GE'!G55+'Pesi e Budget Iniziale'!$F$19*'ATTACCANTI - GE'!H55+vlookup(B55,SQUADRE!$A$2:$B$21,2,false)*'Pesi e Budget Iniziale'!$F$20+'Pesi e Budget Iniziale'!$F$21*vlookup(B55,'FATTORE CASA'!$A$2:$B$21,2,false)+vlookup(B55,ALLENATORE!$A$2:$B$21,2,false)*'Pesi e Budget Iniziale'!$F$22</f>
        <v>83.13031263</v>
      </c>
      <c r="J55" s="30">
        <f t="shared" si="2"/>
        <v>42.229986</v>
      </c>
      <c r="K55" s="30">
        <f t="shared" si="1"/>
        <v>42.229986</v>
      </c>
      <c r="L55" s="21"/>
      <c r="M55" s="21"/>
    </row>
    <row r="56" ht="12.75" customHeight="1">
      <c r="A56" s="13" t="s">
        <v>429</v>
      </c>
      <c r="B56" s="14" t="s">
        <v>115</v>
      </c>
      <c r="C56" s="14">
        <v>7.0</v>
      </c>
      <c r="D56" s="14">
        <v>8.0</v>
      </c>
      <c r="E56" s="14">
        <v>7.0</v>
      </c>
      <c r="F56" s="14">
        <v>5.0</v>
      </c>
      <c r="G56" s="14">
        <v>7.0</v>
      </c>
      <c r="H56" s="14">
        <v>6.0</v>
      </c>
      <c r="I56" s="28">
        <f>'Pesi e Budget Iniziale'!$F$15*'ATTACCANTI - GE'!D56+'Pesi e Budget Iniziale'!$F$16*'ATTACCANTI - GE'!E56+'ATTACCANTI - GE'!F56*'Pesi e Budget Iniziale'!$F$17+'Pesi e Budget Iniziale'!$F$18*'ATTACCANTI - GE'!G56+'Pesi e Budget Iniziale'!$F$19*'ATTACCANTI - GE'!H56+vlookup(B56,SQUADRE!$A$2:$B$21,2,false)*'Pesi e Budget Iniziale'!$F$20+'Pesi e Budget Iniziale'!$F$21*vlookup(B56,'FATTORE CASA'!$A$2:$B$21,2,false)+vlookup(B56,ALLENATORE!$A$2:$B$21,2,false)*'Pesi e Budget Iniziale'!$F$22</f>
        <v>79.82873053</v>
      </c>
      <c r="J56" s="30">
        <f t="shared" si="2"/>
        <v>28.46676159</v>
      </c>
      <c r="K56" s="30">
        <f t="shared" si="1"/>
        <v>28.46676159</v>
      </c>
      <c r="L56" s="21"/>
      <c r="M56" s="21"/>
    </row>
    <row r="57" ht="12.75" customHeight="1">
      <c r="A57" s="13" t="s">
        <v>430</v>
      </c>
      <c r="B57" s="14" t="s">
        <v>96</v>
      </c>
      <c r="C57" s="14">
        <v>8.0</v>
      </c>
      <c r="D57" s="14">
        <v>7.0</v>
      </c>
      <c r="E57" s="14">
        <v>6.5</v>
      </c>
      <c r="F57" s="14">
        <v>6.5</v>
      </c>
      <c r="G57" s="14">
        <v>5.5</v>
      </c>
      <c r="H57" s="14">
        <v>7.5</v>
      </c>
      <c r="I57" s="28">
        <f>'Pesi e Budget Iniziale'!$F$15*'ATTACCANTI - GE'!D57+'Pesi e Budget Iniziale'!$F$16*'ATTACCANTI - GE'!E57+'ATTACCANTI - GE'!F57*'Pesi e Budget Iniziale'!$F$17+'Pesi e Budget Iniziale'!$F$18*'ATTACCANTI - GE'!G57+'Pesi e Budget Iniziale'!$F$19*'ATTACCANTI - GE'!H57+vlookup(B57,SQUADRE!$A$2:$B$21,2,false)*'Pesi e Budget Iniziale'!$F$20+'Pesi e Budget Iniziale'!$F$21*vlookup(B57,'FATTORE CASA'!$A$2:$B$21,2,false)+vlookup(B57,ALLENATORE!$A$2:$B$21,2,false)*'Pesi e Budget Iniziale'!$F$22</f>
        <v>79.46669053</v>
      </c>
      <c r="J57" s="30">
        <f t="shared" si="2"/>
        <v>26.95753432</v>
      </c>
      <c r="K57" s="30">
        <f t="shared" si="1"/>
        <v>26.95753432</v>
      </c>
      <c r="L57" s="21"/>
      <c r="M57" s="21"/>
    </row>
    <row r="58" ht="12.75" customHeight="1">
      <c r="A58" s="13" t="s">
        <v>433</v>
      </c>
      <c r="B58" s="14" t="s">
        <v>108</v>
      </c>
      <c r="C58" s="14">
        <v>9.0</v>
      </c>
      <c r="D58" s="14">
        <v>6.0</v>
      </c>
      <c r="E58" s="14">
        <v>7.0</v>
      </c>
      <c r="F58" s="14">
        <v>6.0</v>
      </c>
      <c r="G58" s="14">
        <v>5.0</v>
      </c>
      <c r="H58" s="14">
        <v>6.0</v>
      </c>
      <c r="I58" s="28">
        <f>'Pesi e Budget Iniziale'!$F$15*'ATTACCANTI - GE'!D58+'Pesi e Budget Iniziale'!$F$16*'ATTACCANTI - GE'!E58+'ATTACCANTI - GE'!F58*'Pesi e Budget Iniziale'!$F$17+'Pesi e Budget Iniziale'!$F$18*'ATTACCANTI - GE'!G58+'Pesi e Budget Iniziale'!$F$19*'ATTACCANTI - GE'!H58+vlookup(B58,SQUADRE!$A$2:$B$21,2,false)*'Pesi e Budget Iniziale'!$F$20+'Pesi e Budget Iniziale'!$F$21*vlookup(B58,'FATTORE CASA'!$A$2:$B$21,2,false)+vlookup(B58,ALLENATORE!$A$2:$B$21,2,false)*'Pesi e Budget Iniziale'!$F$22</f>
        <v>80.86111579</v>
      </c>
      <c r="J58" s="30">
        <f t="shared" si="2"/>
        <v>32.77044074</v>
      </c>
      <c r="K58" s="30">
        <f t="shared" si="1"/>
        <v>32.77044074</v>
      </c>
      <c r="L58" s="21"/>
      <c r="M58" s="21"/>
    </row>
    <row r="59" ht="12.75" customHeight="1">
      <c r="A59" s="13" t="s">
        <v>434</v>
      </c>
      <c r="B59" s="14" t="s">
        <v>87</v>
      </c>
      <c r="C59" s="14">
        <v>7.0</v>
      </c>
      <c r="D59" s="14">
        <v>5.0</v>
      </c>
      <c r="E59" s="14">
        <v>6.5</v>
      </c>
      <c r="F59" s="14">
        <v>4.0</v>
      </c>
      <c r="G59" s="14">
        <v>6.5</v>
      </c>
      <c r="H59" s="14">
        <v>4.0</v>
      </c>
      <c r="I59" s="28">
        <f>'Pesi e Budget Iniziale'!$F$15*'ATTACCANTI - GE'!D59+'Pesi e Budget Iniziale'!$F$16*'ATTACCANTI - GE'!E59+'ATTACCANTI - GE'!F59*'Pesi e Budget Iniziale'!$F$17+'Pesi e Budget Iniziale'!$F$18*'ATTACCANTI - GE'!G59+'Pesi e Budget Iniziale'!$F$19*'ATTACCANTI - GE'!H59+vlookup(B59,SQUADRE!$A$2:$B$21,2,false)*'Pesi e Budget Iniziale'!$F$20+'Pesi e Budget Iniziale'!$F$21*vlookup(B59,'FATTORE CASA'!$A$2:$B$21,2,false)+vlookup(B59,ALLENATORE!$A$2:$B$21,2,false)*'Pesi e Budget Iniziale'!$F$22</f>
        <v>69.96227684</v>
      </c>
      <c r="J59" s="30">
        <f t="shared" si="2"/>
        <v>-12.66328208</v>
      </c>
      <c r="K59" s="30">
        <f t="shared" si="1"/>
        <v>1</v>
      </c>
      <c r="L59" s="21"/>
      <c r="M59" s="21"/>
    </row>
    <row r="60" ht="12.75" customHeight="1">
      <c r="A60" s="13" t="s">
        <v>437</v>
      </c>
      <c r="B60" s="14" t="s">
        <v>87</v>
      </c>
      <c r="C60" s="14">
        <v>7.0</v>
      </c>
      <c r="D60" s="14">
        <v>6.5</v>
      </c>
      <c r="E60" s="14">
        <v>5.0</v>
      </c>
      <c r="F60" s="14">
        <v>5.0</v>
      </c>
      <c r="G60" s="14">
        <v>5.5</v>
      </c>
      <c r="H60" s="14">
        <v>4.0</v>
      </c>
      <c r="I60" s="28">
        <f>'Pesi e Budget Iniziale'!$F$15*'ATTACCANTI - GE'!D60+'Pesi e Budget Iniziale'!$F$16*'ATTACCANTI - GE'!E60+'ATTACCANTI - GE'!F60*'Pesi e Budget Iniziale'!$F$17+'Pesi e Budget Iniziale'!$F$18*'ATTACCANTI - GE'!G60+'Pesi e Budget Iniziale'!$F$19*'ATTACCANTI - GE'!H60+vlookup(B60,SQUADRE!$A$2:$B$21,2,false)*'Pesi e Budget Iniziale'!$F$20+'Pesi e Budget Iniziale'!$F$21*vlookup(B60,'FATTORE CASA'!$A$2:$B$21,2,false)+vlookup(B60,ALLENATORE!$A$2:$B$21,2,false)*'Pesi e Budget Iniziale'!$F$22</f>
        <v>71.62481684</v>
      </c>
      <c r="J60" s="30">
        <f t="shared" si="2"/>
        <v>-5.732692329</v>
      </c>
      <c r="K60" s="30">
        <f t="shared" si="1"/>
        <v>1</v>
      </c>
      <c r="L60" s="21"/>
      <c r="M60" s="21"/>
    </row>
    <row r="61" ht="12.75" customHeight="1">
      <c r="A61" s="13" t="s">
        <v>438</v>
      </c>
      <c r="B61" s="14" t="s">
        <v>108</v>
      </c>
      <c r="C61" s="14">
        <v>7.0</v>
      </c>
      <c r="D61" s="14">
        <v>6.0</v>
      </c>
      <c r="E61" s="14">
        <v>6.0</v>
      </c>
      <c r="F61" s="14">
        <v>5.0</v>
      </c>
      <c r="G61" s="14">
        <v>7.0</v>
      </c>
      <c r="H61" s="14">
        <v>5.5</v>
      </c>
      <c r="I61" s="28">
        <f>'Pesi e Budget Iniziale'!$F$15*'ATTACCANTI - GE'!D61+'Pesi e Budget Iniziale'!$F$16*'ATTACCANTI - GE'!E61+'ATTACCANTI - GE'!F61*'Pesi e Budget Iniziale'!$F$17+'Pesi e Budget Iniziale'!$F$18*'ATTACCANTI - GE'!G61+'Pesi e Budget Iniziale'!$F$19*'ATTACCANTI - GE'!H61+vlookup(B61,SQUADRE!$A$2:$B$21,2,false)*'Pesi e Budget Iniziale'!$F$20+'Pesi e Budget Iniziale'!$F$21*vlookup(B61,'FATTORE CASA'!$A$2:$B$21,2,false)+vlookup(B61,ALLENATORE!$A$2:$B$21,2,false)*'Pesi e Budget Iniziale'!$F$22</f>
        <v>79.42603579</v>
      </c>
      <c r="J61" s="30">
        <f t="shared" si="2"/>
        <v>26.78805791</v>
      </c>
      <c r="K61" s="30">
        <f t="shared" si="1"/>
        <v>26.78805791</v>
      </c>
      <c r="L61" s="21"/>
      <c r="M61" s="21"/>
    </row>
    <row r="62" ht="12.75" customHeight="1">
      <c r="A62" s="13" t="s">
        <v>441</v>
      </c>
      <c r="B62" s="14" t="s">
        <v>90</v>
      </c>
      <c r="C62" s="14">
        <v>8.0</v>
      </c>
      <c r="D62" s="14">
        <v>5.0</v>
      </c>
      <c r="E62" s="14">
        <v>6.0</v>
      </c>
      <c r="F62" s="14">
        <v>5.5</v>
      </c>
      <c r="G62" s="14">
        <v>6.0</v>
      </c>
      <c r="H62" s="14">
        <v>4.5</v>
      </c>
      <c r="I62" s="28">
        <f>'Pesi e Budget Iniziale'!$F$15*'ATTACCANTI - GE'!D62+'Pesi e Budget Iniziale'!$F$16*'ATTACCANTI - GE'!E62+'ATTACCANTI - GE'!F62*'Pesi e Budget Iniziale'!$F$17+'Pesi e Budget Iniziale'!$F$18*'ATTACCANTI - GE'!G62+'Pesi e Budget Iniziale'!$F$19*'ATTACCANTI - GE'!H62+vlookup(B62,SQUADRE!$A$2:$B$21,2,false)*'Pesi e Budget Iniziale'!$F$20+'Pesi e Budget Iniziale'!$F$21*vlookup(B62,'FATTORE CASA'!$A$2:$B$21,2,false)+vlookup(B62,ALLENATORE!$A$2:$B$21,2,false)*'Pesi e Budget Iniziale'!$F$22</f>
        <v>77.17607053</v>
      </c>
      <c r="J62" s="30">
        <f t="shared" si="2"/>
        <v>17.40868286</v>
      </c>
      <c r="K62" s="30">
        <f t="shared" si="1"/>
        <v>17.40868286</v>
      </c>
      <c r="L62" s="21"/>
      <c r="M62" s="21"/>
    </row>
    <row r="63" ht="12.75" customHeight="1">
      <c r="A63" s="13" t="s">
        <v>442</v>
      </c>
      <c r="B63" s="14" t="s">
        <v>65</v>
      </c>
      <c r="C63" s="14">
        <v>9.0</v>
      </c>
      <c r="D63" s="14">
        <v>5.0</v>
      </c>
      <c r="E63" s="14">
        <v>6.0</v>
      </c>
      <c r="F63" s="14">
        <v>5.0</v>
      </c>
      <c r="G63" s="14">
        <v>6.0</v>
      </c>
      <c r="H63" s="14">
        <v>3.0</v>
      </c>
      <c r="I63" s="28">
        <f>'Pesi e Budget Iniziale'!$F$15*'ATTACCANTI - GE'!D63+'Pesi e Budget Iniziale'!$F$16*'ATTACCANTI - GE'!E63+'ATTACCANTI - GE'!F63*'Pesi e Budget Iniziale'!$F$17+'Pesi e Budget Iniziale'!$F$18*'ATTACCANTI - GE'!G63+'Pesi e Budget Iniziale'!$F$19*'ATTACCANTI - GE'!H63+vlookup(B63,SQUADRE!$A$2:$B$21,2,false)*'Pesi e Budget Iniziale'!$F$20+'Pesi e Budget Iniziale'!$F$21*vlookup(B63,'FATTORE CASA'!$A$2:$B$21,2,false)+vlookup(B63,ALLENATORE!$A$2:$B$21,2,false)*'Pesi e Budget Iniziale'!$F$22</f>
        <v>68.96369684</v>
      </c>
      <c r="J63" s="30">
        <f t="shared" si="2"/>
        <v>-16.82603806</v>
      </c>
      <c r="K63" s="30">
        <f t="shared" si="1"/>
        <v>1</v>
      </c>
      <c r="L63" s="21"/>
      <c r="M63" s="21"/>
    </row>
    <row r="64" ht="12.75" customHeight="1">
      <c r="A64" s="13" t="s">
        <v>445</v>
      </c>
      <c r="B64" s="14" t="s">
        <v>93</v>
      </c>
      <c r="C64" s="14">
        <v>6.0</v>
      </c>
      <c r="D64" s="14">
        <v>7.5</v>
      </c>
      <c r="E64" s="14">
        <v>7.0</v>
      </c>
      <c r="F64" s="14">
        <v>6.0</v>
      </c>
      <c r="G64" s="14">
        <v>6.5</v>
      </c>
      <c r="H64" s="14">
        <v>7.0</v>
      </c>
      <c r="I64" s="28">
        <f>'Pesi e Budget Iniziale'!$F$15*'ATTACCANTI - GE'!D64+'Pesi e Budget Iniziale'!$F$16*'ATTACCANTI - GE'!E64+'ATTACCANTI - GE'!F64*'Pesi e Budget Iniziale'!$F$17+'Pesi e Budget Iniziale'!$F$18*'ATTACCANTI - GE'!G64+'Pesi e Budget Iniziale'!$F$19*'ATTACCANTI - GE'!H64+vlookup(B64,SQUADRE!$A$2:$B$21,2,false)*'Pesi e Budget Iniziale'!$F$20+'Pesi e Budget Iniziale'!$F$21*vlookup(B64,'FATTORE CASA'!$A$2:$B$21,2,false)+vlookup(B64,ALLENATORE!$A$2:$B$21,2,false)*'Pesi e Budget Iniziale'!$F$22</f>
        <v>80.67181895</v>
      </c>
      <c r="J64" s="30">
        <f t="shared" si="2"/>
        <v>31.98132363</v>
      </c>
      <c r="K64" s="30">
        <f t="shared" si="1"/>
        <v>31.98132363</v>
      </c>
      <c r="L64" s="21"/>
      <c r="M64" s="21"/>
    </row>
    <row r="65" ht="12.75" customHeight="1">
      <c r="A65" s="13" t="s">
        <v>446</v>
      </c>
      <c r="B65" s="14" t="s">
        <v>93</v>
      </c>
      <c r="C65" s="14">
        <v>7.0</v>
      </c>
      <c r="D65" s="14">
        <v>7.0</v>
      </c>
      <c r="E65" s="14">
        <v>6.0</v>
      </c>
      <c r="F65" s="14">
        <v>6.5</v>
      </c>
      <c r="G65" s="14">
        <v>8.0</v>
      </c>
      <c r="H65" s="14">
        <v>6.5</v>
      </c>
      <c r="I65" s="28">
        <f>'Pesi e Budget Iniziale'!$F$15*'ATTACCANTI - GE'!D65+'Pesi e Budget Iniziale'!$F$16*'ATTACCANTI - GE'!E65+'ATTACCANTI - GE'!F65*'Pesi e Budget Iniziale'!$F$17+'Pesi e Budget Iniziale'!$F$18*'ATTACCANTI - GE'!G65+'Pesi e Budget Iniziale'!$F$19*'ATTACCANTI - GE'!H65+vlookup(B65,SQUADRE!$A$2:$B$21,2,false)*'Pesi e Budget Iniziale'!$F$20+'Pesi e Budget Iniziale'!$F$21*vlookup(B65,'FATTORE CASA'!$A$2:$B$21,2,false)+vlookup(B65,ALLENATORE!$A$2:$B$21,2,false)*'Pesi e Budget Iniziale'!$F$22</f>
        <v>80.50675895</v>
      </c>
      <c r="J65" s="30">
        <f t="shared" si="2"/>
        <v>31.29324205</v>
      </c>
      <c r="K65" s="30">
        <f t="shared" si="1"/>
        <v>31.29324205</v>
      </c>
      <c r="L65" s="21"/>
      <c r="M65" s="21"/>
    </row>
    <row r="66" ht="12.75" customHeight="1">
      <c r="A66" s="13" t="s">
        <v>449</v>
      </c>
      <c r="B66" s="14" t="s">
        <v>131</v>
      </c>
      <c r="C66" s="14">
        <v>8.0</v>
      </c>
      <c r="D66" s="14">
        <v>7.0</v>
      </c>
      <c r="E66" s="14">
        <v>7.0</v>
      </c>
      <c r="F66" s="14">
        <v>7.0</v>
      </c>
      <c r="G66" s="14">
        <v>7.0</v>
      </c>
      <c r="H66" s="14">
        <v>6.0</v>
      </c>
      <c r="I66" s="28">
        <f>'Pesi e Budget Iniziale'!$F$15*'ATTACCANTI - GE'!D66+'Pesi e Budget Iniziale'!$F$16*'ATTACCANTI - GE'!E66+'ATTACCANTI - GE'!F66*'Pesi e Budget Iniziale'!$F$17+'Pesi e Budget Iniziale'!$F$18*'ATTACCANTI - GE'!G66+'Pesi e Budget Iniziale'!$F$19*'ATTACCANTI - GE'!H66+vlookup(B66,SQUADRE!$A$2:$B$21,2,false)*'Pesi e Budget Iniziale'!$F$20+'Pesi e Budget Iniziale'!$F$21*vlookup(B66,'FATTORE CASA'!$A$2:$B$21,2,false)+vlookup(B66,ALLENATORE!$A$2:$B$21,2,false)*'Pesi e Budget Iniziale'!$F$22</f>
        <v>81.07066737</v>
      </c>
      <c r="J66" s="30">
        <f t="shared" si="2"/>
        <v>33.64399327</v>
      </c>
      <c r="K66" s="30">
        <f t="shared" si="1"/>
        <v>33.64399327</v>
      </c>
      <c r="L66" s="21"/>
      <c r="M66" s="21"/>
    </row>
    <row r="67" ht="12.75" customHeight="1">
      <c r="A67" s="13" t="s">
        <v>450</v>
      </c>
      <c r="B67" s="14" t="s">
        <v>131</v>
      </c>
      <c r="C67" s="14">
        <v>8.0</v>
      </c>
      <c r="D67" s="14">
        <v>8.0</v>
      </c>
      <c r="E67" s="14">
        <v>7.0</v>
      </c>
      <c r="F67" s="14">
        <v>6.0</v>
      </c>
      <c r="G67" s="14">
        <v>6.0</v>
      </c>
      <c r="H67" s="14">
        <v>7.0</v>
      </c>
      <c r="I67" s="28">
        <f>'Pesi e Budget Iniziale'!$F$15*'ATTACCANTI - GE'!D67+'Pesi e Budget Iniziale'!$F$16*'ATTACCANTI - GE'!E67+'ATTACCANTI - GE'!F67*'Pesi e Budget Iniziale'!$F$17+'Pesi e Budget Iniziale'!$F$18*'ATTACCANTI - GE'!G67+'Pesi e Budget Iniziale'!$F$19*'ATTACCANTI - GE'!H67+vlookup(B67,SQUADRE!$A$2:$B$21,2,false)*'Pesi e Budget Iniziale'!$F$20+'Pesi e Budget Iniziale'!$F$21*vlookup(B67,'FATTORE CASA'!$A$2:$B$21,2,false)+vlookup(B67,ALLENATORE!$A$2:$B$21,2,false)*'Pesi e Budget Iniziale'!$F$22</f>
        <v>81.72070737</v>
      </c>
      <c r="J67" s="30">
        <f t="shared" si="2"/>
        <v>36.35379909</v>
      </c>
      <c r="K67" s="30">
        <f t="shared" si="1"/>
        <v>36.35379909</v>
      </c>
      <c r="L67" s="21"/>
      <c r="M67" s="21"/>
    </row>
    <row r="68" ht="12.75" customHeight="1">
      <c r="A68" s="13" t="s">
        <v>453</v>
      </c>
      <c r="B68" s="14" t="s">
        <v>93</v>
      </c>
      <c r="C68" s="14">
        <v>8.0</v>
      </c>
      <c r="D68" s="14">
        <v>7.0</v>
      </c>
      <c r="E68" s="14">
        <v>6.0</v>
      </c>
      <c r="F68" s="14">
        <v>6.5</v>
      </c>
      <c r="G68" s="14">
        <v>8.0</v>
      </c>
      <c r="H68" s="14">
        <v>6.5</v>
      </c>
      <c r="I68" s="28">
        <f>'Pesi e Budget Iniziale'!$F$15*'ATTACCANTI - GE'!D68+'Pesi e Budget Iniziale'!$F$16*'ATTACCANTI - GE'!E68+'ATTACCANTI - GE'!F68*'Pesi e Budget Iniziale'!$F$17+'Pesi e Budget Iniziale'!$F$18*'ATTACCANTI - GE'!G68+'Pesi e Budget Iniziale'!$F$19*'ATTACCANTI - GE'!H68+vlookup(B68,SQUADRE!$A$2:$B$21,2,false)*'Pesi e Budget Iniziale'!$F$20+'Pesi e Budget Iniziale'!$F$21*vlookup(B68,'FATTORE CASA'!$A$2:$B$21,2,false)+vlookup(B68,ALLENATORE!$A$2:$B$21,2,false)*'Pesi e Budget Iniziale'!$F$22</f>
        <v>80.50675895</v>
      </c>
      <c r="J68" s="30">
        <f t="shared" si="2"/>
        <v>31.29324205</v>
      </c>
      <c r="K68" s="30">
        <f t="shared" si="1"/>
        <v>31.29324205</v>
      </c>
      <c r="L68" s="21"/>
      <c r="M68" s="21"/>
    </row>
    <row r="69" ht="12.75" customHeight="1">
      <c r="A69" s="13" t="s">
        <v>454</v>
      </c>
      <c r="B69" s="14" t="s">
        <v>103</v>
      </c>
      <c r="C69" s="14">
        <v>8.0</v>
      </c>
      <c r="D69" s="14">
        <v>6.0</v>
      </c>
      <c r="E69" s="14">
        <v>6.5</v>
      </c>
      <c r="F69" s="14">
        <v>5.5</v>
      </c>
      <c r="G69" s="14">
        <v>5.0</v>
      </c>
      <c r="H69" s="14">
        <v>5.5</v>
      </c>
      <c r="I69" s="28">
        <f>'Pesi e Budget Iniziale'!$F$15*'ATTACCANTI - GE'!D69+'Pesi e Budget Iniziale'!$F$16*'ATTACCANTI - GE'!E69+'ATTACCANTI - GE'!F69*'Pesi e Budget Iniziale'!$F$17+'Pesi e Budget Iniziale'!$F$18*'ATTACCANTI - GE'!G69+'Pesi e Budget Iniziale'!$F$19*'ATTACCANTI - GE'!H69+vlookup(B69,SQUADRE!$A$2:$B$21,2,false)*'Pesi e Budget Iniziale'!$F$20+'Pesi e Budget Iniziale'!$F$21*vlookup(B69,'FATTORE CASA'!$A$2:$B$21,2,false)+vlookup(B69,ALLENATORE!$A$2:$B$21,2,false)*'Pesi e Budget Iniziale'!$F$22</f>
        <v>77.88535263</v>
      </c>
      <c r="J69" s="30">
        <f t="shared" si="2"/>
        <v>20.36544979</v>
      </c>
      <c r="K69" s="30">
        <f t="shared" si="1"/>
        <v>20.36544979</v>
      </c>
      <c r="L69" s="21"/>
      <c r="M69" s="21"/>
    </row>
    <row r="70" ht="12.75" customHeight="1">
      <c r="A70" s="13" t="s">
        <v>457</v>
      </c>
      <c r="B70" s="14" t="s">
        <v>103</v>
      </c>
      <c r="C70" s="14">
        <v>9.0</v>
      </c>
      <c r="D70" s="14">
        <v>5.0</v>
      </c>
      <c r="E70" s="14">
        <v>5.5</v>
      </c>
      <c r="F70" s="14">
        <v>5.0</v>
      </c>
      <c r="G70" s="14">
        <v>7.5</v>
      </c>
      <c r="H70" s="14">
        <v>5.5</v>
      </c>
      <c r="I70" s="28">
        <f>'Pesi e Budget Iniziale'!$F$15*'ATTACCANTI - GE'!D70+'Pesi e Budget Iniziale'!$F$16*'ATTACCANTI - GE'!E70+'ATTACCANTI - GE'!F70*'Pesi e Budget Iniziale'!$F$17+'Pesi e Budget Iniziale'!$F$18*'ATTACCANTI - GE'!G70+'Pesi e Budget Iniziale'!$F$19*'ATTACCANTI - GE'!H70+vlookup(B70,SQUADRE!$A$2:$B$21,2,false)*'Pesi e Budget Iniziale'!$F$20+'Pesi e Budget Iniziale'!$F$21*vlookup(B70,'FATTORE CASA'!$A$2:$B$21,2,false)+vlookup(B70,ALLENATORE!$A$2:$B$21,2,false)*'Pesi e Budget Iniziale'!$F$22</f>
        <v>77.18275263</v>
      </c>
      <c r="J70" s="30">
        <f t="shared" si="2"/>
        <v>17.43653839</v>
      </c>
      <c r="K70" s="30">
        <f t="shared" si="1"/>
        <v>17.43653839</v>
      </c>
      <c r="L70" s="21"/>
      <c r="M70" s="21"/>
    </row>
    <row r="71" ht="12.75" customHeight="1">
      <c r="A71" s="13" t="s">
        <v>458</v>
      </c>
      <c r="B71" s="14" t="s">
        <v>115</v>
      </c>
      <c r="C71" s="14">
        <v>6.0</v>
      </c>
      <c r="D71" s="14">
        <v>5.5</v>
      </c>
      <c r="E71" s="14">
        <v>6.5</v>
      </c>
      <c r="F71" s="14">
        <v>5.0</v>
      </c>
      <c r="G71" s="14">
        <v>8.0</v>
      </c>
      <c r="H71" s="14">
        <v>5.5</v>
      </c>
      <c r="I71" s="28">
        <f>'Pesi e Budget Iniziale'!$F$15*'ATTACCANTI - GE'!D71+'Pesi e Budget Iniziale'!$F$16*'ATTACCANTI - GE'!E71+'ATTACCANTI - GE'!F71*'Pesi e Budget Iniziale'!$F$17+'Pesi e Budget Iniziale'!$F$18*'ATTACCANTI - GE'!G71+'Pesi e Budget Iniziale'!$F$19*'ATTACCANTI - GE'!H71+vlookup(B71,SQUADRE!$A$2:$B$21,2,false)*'Pesi e Budget Iniziale'!$F$20+'Pesi e Budget Iniziale'!$F$21*vlookup(B71,'FATTORE CASA'!$A$2:$B$21,2,false)+vlookup(B71,ALLENATORE!$A$2:$B$21,2,false)*'Pesi e Budget Iniziale'!$F$22</f>
        <v>74.11619053</v>
      </c>
      <c r="J71" s="30">
        <f t="shared" si="2"/>
        <v>4.653036092</v>
      </c>
      <c r="K71" s="30">
        <f t="shared" si="1"/>
        <v>4.653036092</v>
      </c>
      <c r="L71" s="21"/>
      <c r="M71" s="21"/>
    </row>
    <row r="72" ht="12.75" customHeight="1">
      <c r="A72" s="13" t="s">
        <v>461</v>
      </c>
      <c r="B72" s="14" t="s">
        <v>147</v>
      </c>
      <c r="C72" s="14">
        <v>8.0</v>
      </c>
      <c r="D72" s="14">
        <v>5.0</v>
      </c>
      <c r="E72" s="14">
        <v>6.0</v>
      </c>
      <c r="F72" s="14">
        <v>7.0</v>
      </c>
      <c r="G72" s="14">
        <v>5.0</v>
      </c>
      <c r="H72" s="14">
        <v>5.0</v>
      </c>
      <c r="I72" s="28">
        <f>'Pesi e Budget Iniziale'!$F$15*'ATTACCANTI - GE'!D72+'Pesi e Budget Iniziale'!$F$16*'ATTACCANTI - GE'!E72+'ATTACCANTI - GE'!F72*'Pesi e Budget Iniziale'!$F$17+'Pesi e Budget Iniziale'!$F$18*'ATTACCANTI - GE'!G72+'Pesi e Budget Iniziale'!$F$19*'ATTACCANTI - GE'!H72+vlookup(B72,SQUADRE!$A$2:$B$21,2,false)*'Pesi e Budget Iniziale'!$F$20+'Pesi e Budget Iniziale'!$F$21*vlookup(B72,'FATTORE CASA'!$A$2:$B$21,2,false)+vlookup(B72,ALLENATORE!$A$2:$B$21,2,false)*'Pesi e Budget Iniziale'!$F$22</f>
        <v>75.42116842</v>
      </c>
      <c r="J72" s="30">
        <f t="shared" si="2"/>
        <v>10.09306546</v>
      </c>
      <c r="K72" s="30">
        <f t="shared" si="1"/>
        <v>10.09306546</v>
      </c>
      <c r="L72" s="21"/>
      <c r="M72" s="21"/>
    </row>
    <row r="73" ht="12.75" customHeight="1">
      <c r="A73" s="13" t="s">
        <v>464</v>
      </c>
      <c r="B73" s="14" t="s">
        <v>90</v>
      </c>
      <c r="C73" s="14">
        <v>7.0</v>
      </c>
      <c r="D73" s="14">
        <v>4.0</v>
      </c>
      <c r="E73" s="14">
        <v>5.5</v>
      </c>
      <c r="F73" s="14">
        <v>6.5</v>
      </c>
      <c r="G73" s="14">
        <v>6.0</v>
      </c>
      <c r="H73" s="14">
        <v>4.0</v>
      </c>
      <c r="I73" s="28">
        <f>'Pesi e Budget Iniziale'!$F$15*'ATTACCANTI - GE'!D73+'Pesi e Budget Iniziale'!$F$16*'ATTACCANTI - GE'!E73+'ATTACCANTI - GE'!F73*'Pesi e Budget Iniziale'!$F$17+'Pesi e Budget Iniziale'!$F$18*'ATTACCANTI - GE'!G73+'Pesi e Budget Iniziale'!$F$19*'ATTACCANTI - GE'!H73+vlookup(B73,SQUADRE!$A$2:$B$21,2,false)*'Pesi e Budget Iniziale'!$F$20+'Pesi e Budget Iniziale'!$F$21*vlookup(B73,'FATTORE CASA'!$A$2:$B$21,2,false)+vlookup(B73,ALLENATORE!$A$2:$B$21,2,false)*'Pesi e Budget Iniziale'!$F$22</f>
        <v>75.28607053</v>
      </c>
      <c r="J73" s="30">
        <f t="shared" si="2"/>
        <v>9.529886178</v>
      </c>
      <c r="K73" s="30">
        <f t="shared" si="1"/>
        <v>9.529886178</v>
      </c>
      <c r="L73" s="21"/>
      <c r="M73" s="21"/>
    </row>
    <row r="74" ht="12.75" customHeight="1">
      <c r="A74" s="13" t="s">
        <v>465</v>
      </c>
      <c r="B74" s="14" t="s">
        <v>147</v>
      </c>
      <c r="C74" s="14">
        <v>7.0</v>
      </c>
      <c r="D74" s="14">
        <v>5.0</v>
      </c>
      <c r="E74" s="14">
        <v>6.0</v>
      </c>
      <c r="F74" s="14">
        <v>6.0</v>
      </c>
      <c r="G74" s="14">
        <v>6.0</v>
      </c>
      <c r="H74" s="14">
        <v>5.0</v>
      </c>
      <c r="I74" s="28">
        <f>'Pesi e Budget Iniziale'!$F$15*'ATTACCANTI - GE'!D74+'Pesi e Budget Iniziale'!$F$16*'ATTACCANTI - GE'!E74+'ATTACCANTI - GE'!F74*'Pesi e Budget Iniziale'!$F$17+'Pesi e Budget Iniziale'!$F$18*'ATTACCANTI - GE'!G74+'Pesi e Budget Iniziale'!$F$19*'ATTACCANTI - GE'!H74+vlookup(B74,SQUADRE!$A$2:$B$21,2,false)*'Pesi e Budget Iniziale'!$F$20+'Pesi e Budget Iniziale'!$F$21*vlookup(B74,'FATTORE CASA'!$A$2:$B$21,2,false)+vlookup(B74,ALLENATORE!$A$2:$B$21,2,false)*'Pesi e Budget Iniziale'!$F$22</f>
        <v>74.90612842</v>
      </c>
      <c r="J74" s="30">
        <f t="shared" si="2"/>
        <v>7.946030835</v>
      </c>
      <c r="K74" s="30">
        <f t="shared" si="1"/>
        <v>7.946030835</v>
      </c>
      <c r="L74" s="21"/>
      <c r="M74" s="21"/>
    </row>
    <row r="75" ht="12.75" customHeight="1">
      <c r="A75" s="13" t="s">
        <v>468</v>
      </c>
      <c r="B75" s="14" t="s">
        <v>99</v>
      </c>
      <c r="C75" s="14">
        <v>6.0</v>
      </c>
      <c r="D75" s="14">
        <v>6.5</v>
      </c>
      <c r="E75" s="14">
        <v>6.0</v>
      </c>
      <c r="F75" s="14">
        <v>7.0</v>
      </c>
      <c r="G75" s="14">
        <v>7.0</v>
      </c>
      <c r="H75" s="14">
        <v>6.5</v>
      </c>
      <c r="I75" s="28">
        <f>'Pesi e Budget Iniziale'!$F$15*'ATTACCANTI - GE'!D75+'Pesi e Budget Iniziale'!$F$16*'ATTACCANTI - GE'!E75+'ATTACCANTI - GE'!F75*'Pesi e Budget Iniziale'!$F$17+'Pesi e Budget Iniziale'!$F$18*'ATTACCANTI - GE'!G75+'Pesi e Budget Iniziale'!$F$19*'ATTACCANTI - GE'!H75+vlookup(B75,SQUADRE!$A$2:$B$21,2,false)*'Pesi e Budget Iniziale'!$F$20+'Pesi e Budget Iniziale'!$F$21*vlookup(B75,'FATTORE CASA'!$A$2:$B$21,2,false)+vlookup(B75,ALLENATORE!$A$2:$B$21,2,false)*'Pesi e Budget Iniziale'!$F$22</f>
        <v>80.77197789</v>
      </c>
      <c r="J75" s="30">
        <f t="shared" si="2"/>
        <v>32.39885378</v>
      </c>
      <c r="K75" s="30">
        <f t="shared" si="1"/>
        <v>32.39885378</v>
      </c>
      <c r="L75" s="21"/>
      <c r="M75" s="21"/>
    </row>
    <row r="76" ht="12.75" customHeight="1">
      <c r="A76" s="13" t="s">
        <v>469</v>
      </c>
      <c r="B76" s="14" t="s">
        <v>99</v>
      </c>
      <c r="C76" s="14">
        <v>8.0</v>
      </c>
      <c r="D76" s="14">
        <v>6.5</v>
      </c>
      <c r="E76" s="14">
        <v>6.0</v>
      </c>
      <c r="F76" s="14">
        <v>7.0</v>
      </c>
      <c r="G76" s="14">
        <v>7.0</v>
      </c>
      <c r="H76" s="14">
        <v>6.5</v>
      </c>
      <c r="I76" s="28">
        <f>'Pesi e Budget Iniziale'!$F$15*'ATTACCANTI - GE'!D76+'Pesi e Budget Iniziale'!$F$16*'ATTACCANTI - GE'!E76+'ATTACCANTI - GE'!F76*'Pesi e Budget Iniziale'!$F$17+'Pesi e Budget Iniziale'!$F$18*'ATTACCANTI - GE'!G76+'Pesi e Budget Iniziale'!$F$19*'ATTACCANTI - GE'!H76+vlookup(B76,SQUADRE!$A$2:$B$21,2,false)*'Pesi e Budget Iniziale'!$F$20+'Pesi e Budget Iniziale'!$F$21*vlookup(B76,'FATTORE CASA'!$A$2:$B$21,2,false)+vlookup(B76,ALLENATORE!$A$2:$B$21,2,false)*'Pesi e Budget Iniziale'!$F$22</f>
        <v>80.77197789</v>
      </c>
      <c r="J76" s="30">
        <f t="shared" si="2"/>
        <v>32.39885378</v>
      </c>
      <c r="K76" s="30">
        <f t="shared" si="1"/>
        <v>32.39885378</v>
      </c>
      <c r="L76" s="21"/>
      <c r="M76" s="21"/>
    </row>
    <row r="77" ht="12.75" customHeight="1">
      <c r="A77" s="13" t="s">
        <v>393</v>
      </c>
      <c r="B77" s="14" t="s">
        <v>96</v>
      </c>
      <c r="C77" s="14">
        <v>7.0</v>
      </c>
      <c r="D77" s="14">
        <v>6.0</v>
      </c>
      <c r="E77" s="14">
        <v>6.0</v>
      </c>
      <c r="F77" s="14">
        <v>6.0</v>
      </c>
      <c r="G77" s="14">
        <v>5.5</v>
      </c>
      <c r="H77" s="14">
        <v>6.5</v>
      </c>
      <c r="I77" s="28">
        <f>'Pesi e Budget Iniziale'!$F$15*'ATTACCANTI - GE'!D77+'Pesi e Budget Iniziale'!$F$16*'ATTACCANTI - GE'!E77+'ATTACCANTI - GE'!F77*'Pesi e Budget Iniziale'!$F$17+'Pesi e Budget Iniziale'!$F$18*'ATTACCANTI - GE'!G77+'Pesi e Budget Iniziale'!$F$19*'ATTACCANTI - GE'!H77+vlookup(B77,SQUADRE!$A$2:$B$21,2,false)*'Pesi e Budget Iniziale'!$F$20+'Pesi e Budget Iniziale'!$F$21*vlookup(B77,'FATTORE CASA'!$A$2:$B$21,2,false)+vlookup(B77,ALLENATORE!$A$2:$B$21,2,false)*'Pesi e Budget Iniziale'!$F$22</f>
        <v>73.32419053</v>
      </c>
      <c r="J77" s="30">
        <f t="shared" si="2"/>
        <v>1.351445102</v>
      </c>
      <c r="K77" s="30">
        <f t="shared" si="1"/>
        <v>1.351445102</v>
      </c>
      <c r="L77" s="21"/>
      <c r="M77" s="21"/>
    </row>
    <row r="78" ht="12.75" customHeight="1">
      <c r="A78" s="13" t="s">
        <v>472</v>
      </c>
      <c r="B78" s="14" t="s">
        <v>115</v>
      </c>
      <c r="C78" s="14">
        <v>7.0</v>
      </c>
      <c r="D78" s="14">
        <v>5.0</v>
      </c>
      <c r="E78" s="14">
        <v>6.5</v>
      </c>
      <c r="F78" s="14">
        <v>4.5</v>
      </c>
      <c r="G78" s="14">
        <v>9.0</v>
      </c>
      <c r="H78" s="14">
        <v>5.0</v>
      </c>
      <c r="I78" s="28">
        <f>'Pesi e Budget Iniziale'!$F$15*'ATTACCANTI - GE'!D78+'Pesi e Budget Iniziale'!$F$16*'ATTACCANTI - GE'!E78+'ATTACCANTI - GE'!F78*'Pesi e Budget Iniziale'!$F$17+'Pesi e Budget Iniziale'!$F$18*'ATTACCANTI - GE'!G78+'Pesi e Budget Iniziale'!$F$19*'ATTACCANTI - GE'!H78+vlookup(B78,SQUADRE!$A$2:$B$21,2,false)*'Pesi e Budget Iniziale'!$F$20+'Pesi e Budget Iniziale'!$F$21*vlookup(B78,'FATTORE CASA'!$A$2:$B$21,2,false)+vlookup(B78,ALLENATORE!$A$2:$B$21,2,false)*'Pesi e Budget Iniziale'!$F$22</f>
        <v>72.47615053</v>
      </c>
      <c r="J78" s="30">
        <f t="shared" si="2"/>
        <v>-2.183758463</v>
      </c>
      <c r="K78" s="30">
        <f t="shared" si="1"/>
        <v>1</v>
      </c>
      <c r="L78" s="21"/>
      <c r="M78" s="21"/>
    </row>
    <row r="79" ht="12.75" customHeight="1">
      <c r="A79" s="13" t="s">
        <v>475</v>
      </c>
      <c r="B79" s="14" t="s">
        <v>65</v>
      </c>
      <c r="C79" s="14">
        <v>7.0</v>
      </c>
      <c r="D79" s="14">
        <v>4.0</v>
      </c>
      <c r="E79" s="14">
        <v>5.0</v>
      </c>
      <c r="F79" s="14">
        <v>6.0</v>
      </c>
      <c r="G79" s="14">
        <v>6.0</v>
      </c>
      <c r="H79" s="14">
        <v>3.0</v>
      </c>
      <c r="I79" s="28">
        <f>'Pesi e Budget Iniziale'!$F$15*'ATTACCANTI - GE'!D79+'Pesi e Budget Iniziale'!$F$16*'ATTACCANTI - GE'!E79+'ATTACCANTI - GE'!F79*'Pesi e Budget Iniziale'!$F$17+'Pesi e Budget Iniziale'!$F$18*'ATTACCANTI - GE'!G79+'Pesi e Budget Iniziale'!$F$19*'ATTACCANTI - GE'!H79+vlookup(B79,SQUADRE!$A$2:$B$21,2,false)*'Pesi e Budget Iniziale'!$F$20+'Pesi e Budget Iniziale'!$F$21*vlookup(B79,'FATTORE CASA'!$A$2:$B$21,2,false)+vlookup(B79,ALLENATORE!$A$2:$B$21,2,false)*'Pesi e Budget Iniziale'!$F$22</f>
        <v>67.43369684</v>
      </c>
      <c r="J79" s="30">
        <f t="shared" si="2"/>
        <v>-23.20411156</v>
      </c>
      <c r="K79" s="30">
        <f t="shared" si="1"/>
        <v>1</v>
      </c>
      <c r="L79" s="21"/>
      <c r="M79" s="21"/>
    </row>
    <row r="80" ht="12.75" customHeight="1">
      <c r="A80" s="13" t="s">
        <v>476</v>
      </c>
      <c r="B80" s="14" t="s">
        <v>108</v>
      </c>
      <c r="C80" s="14">
        <v>7.0</v>
      </c>
      <c r="D80" s="14">
        <v>5.0</v>
      </c>
      <c r="E80" s="14">
        <v>6.0</v>
      </c>
      <c r="F80" s="14">
        <v>6.0</v>
      </c>
      <c r="G80" s="14">
        <v>7.5</v>
      </c>
      <c r="H80" s="14">
        <v>3.0</v>
      </c>
      <c r="I80" s="28">
        <f>'Pesi e Budget Iniziale'!$F$15*'ATTACCANTI - GE'!D80+'Pesi e Budget Iniziale'!$F$16*'ATTACCANTI - GE'!E80+'ATTACCANTI - GE'!F80*'Pesi e Budget Iniziale'!$F$17+'Pesi e Budget Iniziale'!$F$18*'ATTACCANTI - GE'!G80+'Pesi e Budget Iniziale'!$F$19*'ATTACCANTI - GE'!H80+vlookup(B80,SQUADRE!$A$2:$B$21,2,false)*'Pesi e Budget Iniziale'!$F$20+'Pesi e Budget Iniziale'!$F$21*vlookup(B80,'FATTORE CASA'!$A$2:$B$21,2,false)+vlookup(B80,ALLENATORE!$A$2:$B$21,2,false)*'Pesi e Budget Iniziale'!$F$22</f>
        <v>74.73601579</v>
      </c>
      <c r="J80" s="30">
        <f t="shared" si="2"/>
        <v>7.236886477</v>
      </c>
      <c r="K80" s="30">
        <f t="shared" si="1"/>
        <v>7.236886477</v>
      </c>
      <c r="L80" s="21"/>
      <c r="M80" s="21"/>
    </row>
    <row r="81" ht="12.75" customHeight="1">
      <c r="A81" s="13" t="s">
        <v>479</v>
      </c>
      <c r="B81" s="14" t="s">
        <v>108</v>
      </c>
      <c r="C81" s="14">
        <v>7.0</v>
      </c>
      <c r="D81" s="14">
        <v>5.0</v>
      </c>
      <c r="E81" s="14">
        <v>5.0</v>
      </c>
      <c r="F81" s="14">
        <v>6.0</v>
      </c>
      <c r="G81" s="14">
        <v>7.5</v>
      </c>
      <c r="H81" s="14">
        <v>4.0</v>
      </c>
      <c r="I81" s="28">
        <f>'Pesi e Budget Iniziale'!$F$15*'ATTACCANTI - GE'!D81+'Pesi e Budget Iniziale'!$F$16*'ATTACCANTI - GE'!E81+'ATTACCANTI - GE'!F81*'Pesi e Budget Iniziale'!$F$17+'Pesi e Budget Iniziale'!$F$18*'ATTACCANTI - GE'!G81+'Pesi e Budget Iniziale'!$F$19*'ATTACCANTI - GE'!H81+vlookup(B81,SQUADRE!$A$2:$B$21,2,false)*'Pesi e Budget Iniziale'!$F$20+'Pesi e Budget Iniziale'!$F$21*vlookup(B81,'FATTORE CASA'!$A$2:$B$21,2,false)+vlookup(B81,ALLENATORE!$A$2:$B$21,2,false)*'Pesi e Budget Iniziale'!$F$22</f>
        <v>75.45601579</v>
      </c>
      <c r="J81" s="30">
        <f t="shared" si="2"/>
        <v>10.23833283</v>
      </c>
      <c r="K81" s="30">
        <f t="shared" si="1"/>
        <v>10.23833283</v>
      </c>
      <c r="L81" s="21"/>
      <c r="M81" s="21"/>
    </row>
    <row r="82" ht="12.75" customHeight="1">
      <c r="A82" s="13" t="s">
        <v>480</v>
      </c>
      <c r="B82" s="14" t="s">
        <v>48</v>
      </c>
      <c r="C82" s="14">
        <v>7.0</v>
      </c>
      <c r="D82" s="14">
        <v>3.0</v>
      </c>
      <c r="E82" s="14">
        <v>5.0</v>
      </c>
      <c r="F82" s="14">
        <v>4.0</v>
      </c>
      <c r="G82" s="14">
        <v>5.0</v>
      </c>
      <c r="H82" s="14">
        <v>4.0</v>
      </c>
      <c r="I82" s="28">
        <f>'Pesi e Budget Iniziale'!$F$15*'ATTACCANTI - GE'!D82+'Pesi e Budget Iniziale'!$F$16*'ATTACCANTI - GE'!E82+'ATTACCANTI - GE'!F82*'Pesi e Budget Iniziale'!$F$17+'Pesi e Budget Iniziale'!$F$18*'ATTACCANTI - GE'!G82+'Pesi e Budget Iniziale'!$F$19*'ATTACCANTI - GE'!H82+vlookup(B82,SQUADRE!$A$2:$B$21,2,false)*'Pesi e Budget Iniziale'!$F$20+'Pesi e Budget Iniziale'!$F$21*vlookup(B82,'FATTORE CASA'!$A$2:$B$21,2,false)+vlookup(B82,ALLENATORE!$A$2:$B$21,2,false)*'Pesi e Budget Iniziale'!$F$22</f>
        <v>70.99222105</v>
      </c>
      <c r="J82" s="30">
        <f t="shared" si="2"/>
        <v>-8.369778893</v>
      </c>
      <c r="K82" s="30">
        <f t="shared" si="1"/>
        <v>1</v>
      </c>
      <c r="L82" s="21"/>
      <c r="M82" s="21"/>
    </row>
    <row r="83" ht="12.75" customHeight="1">
      <c r="A83" s="13" t="s">
        <v>483</v>
      </c>
      <c r="B83" s="14" t="s">
        <v>96</v>
      </c>
      <c r="C83" s="14">
        <v>6.0</v>
      </c>
      <c r="D83" s="14">
        <v>6.0</v>
      </c>
      <c r="E83" s="14">
        <v>6.0</v>
      </c>
      <c r="F83" s="14">
        <v>5.0</v>
      </c>
      <c r="G83" s="14">
        <v>6.0</v>
      </c>
      <c r="H83" s="14">
        <v>6.5</v>
      </c>
      <c r="I83" s="28">
        <f>'Pesi e Budget Iniziale'!$F$15*'ATTACCANTI - GE'!D83+'Pesi e Budget Iniziale'!$F$16*'ATTACCANTI - GE'!E83+'ATTACCANTI - GE'!F83*'Pesi e Budget Iniziale'!$F$17+'Pesi e Budget Iniziale'!$F$18*'ATTACCANTI - GE'!G83+'Pesi e Budget Iniziale'!$F$19*'ATTACCANTI - GE'!H83+vlookup(B83,SQUADRE!$A$2:$B$21,2,false)*'Pesi e Budget Iniziale'!$F$20+'Pesi e Budget Iniziale'!$F$21*vlookup(B83,'FATTORE CASA'!$A$2:$B$21,2,false)+vlookup(B83,ALLENATORE!$A$2:$B$21,2,false)*'Pesi e Budget Iniziale'!$F$22</f>
        <v>72.00917053</v>
      </c>
      <c r="J83" s="30">
        <f t="shared" si="2"/>
        <v>-4.130446545</v>
      </c>
      <c r="K83" s="30">
        <f t="shared" si="1"/>
        <v>1</v>
      </c>
      <c r="L83" s="21"/>
      <c r="M83" s="21"/>
    </row>
    <row r="84" ht="12.75" customHeight="1">
      <c r="A84" s="13" t="s">
        <v>484</v>
      </c>
      <c r="B84" s="14" t="s">
        <v>96</v>
      </c>
      <c r="C84" s="14">
        <v>7.0</v>
      </c>
      <c r="D84" s="14">
        <v>6.5</v>
      </c>
      <c r="E84" s="14">
        <v>6.0</v>
      </c>
      <c r="F84" s="14">
        <v>5.0</v>
      </c>
      <c r="G84" s="14">
        <v>5.5</v>
      </c>
      <c r="H84" s="14">
        <v>6.0</v>
      </c>
      <c r="I84" s="28">
        <f>'Pesi e Budget Iniziale'!$F$15*'ATTACCANTI - GE'!D84+'Pesi e Budget Iniziale'!$F$16*'ATTACCANTI - GE'!E84+'ATTACCANTI - GE'!F84*'Pesi e Budget Iniziale'!$F$17+'Pesi e Budget Iniziale'!$F$18*'ATTACCANTI - GE'!G84+'Pesi e Budget Iniziale'!$F$19*'ATTACCANTI - GE'!H84+vlookup(B84,SQUADRE!$A$2:$B$21,2,false)*'Pesi e Budget Iniziale'!$F$20+'Pesi e Budget Iniziale'!$F$21*vlookup(B84,'FATTORE CASA'!$A$2:$B$21,2,false)+vlookup(B84,ALLENATORE!$A$2:$B$21,2,false)*'Pesi e Budget Iniziale'!$F$22</f>
        <v>71.23169053</v>
      </c>
      <c r="J84" s="30">
        <f t="shared" si="2"/>
        <v>-7.371508367</v>
      </c>
      <c r="K84" s="30">
        <f t="shared" si="1"/>
        <v>1</v>
      </c>
      <c r="L84" s="21"/>
      <c r="M84" s="21"/>
    </row>
    <row r="85" ht="12.75" customHeight="1">
      <c r="A85" s="13" t="s">
        <v>487</v>
      </c>
      <c r="B85" s="14" t="s">
        <v>111</v>
      </c>
      <c r="C85" s="14">
        <v>8.0</v>
      </c>
      <c r="D85" s="14">
        <v>6.0</v>
      </c>
      <c r="E85" s="14">
        <v>6.0</v>
      </c>
      <c r="F85" s="14">
        <v>6.0</v>
      </c>
      <c r="G85" s="14">
        <v>6.0</v>
      </c>
      <c r="H85" s="14">
        <v>5.0</v>
      </c>
      <c r="I85" s="28">
        <f>'Pesi e Budget Iniziale'!$F$15*'ATTACCANTI - GE'!D85+'Pesi e Budget Iniziale'!$F$16*'ATTACCANTI - GE'!E85+'ATTACCANTI - GE'!F85*'Pesi e Budget Iniziale'!$F$17+'Pesi e Budget Iniziale'!$F$18*'ATTACCANTI - GE'!G85+'Pesi e Budget Iniziale'!$F$19*'ATTACCANTI - GE'!H85+vlookup(B85,SQUADRE!$A$2:$B$21,2,false)*'Pesi e Budget Iniziale'!$F$20+'Pesi e Budget Iniziale'!$F$21*vlookup(B85,'FATTORE CASA'!$A$2:$B$21,2,false)+vlookup(B85,ALLENATORE!$A$2:$B$21,2,false)*'Pesi e Budget Iniziale'!$F$22</f>
        <v>73.60854947</v>
      </c>
      <c r="J85" s="30">
        <f t="shared" si="2"/>
        <v>2.536845277</v>
      </c>
      <c r="K85" s="30">
        <f t="shared" si="1"/>
        <v>2.536845277</v>
      </c>
      <c r="L85" s="21"/>
      <c r="M85" s="21"/>
    </row>
    <row r="86" ht="12.75" customHeight="1">
      <c r="A86" s="13" t="s">
        <v>488</v>
      </c>
      <c r="B86" s="14" t="s">
        <v>93</v>
      </c>
      <c r="C86" s="14">
        <v>7.0</v>
      </c>
      <c r="D86" s="14">
        <v>6.5</v>
      </c>
      <c r="E86" s="14">
        <v>6.0</v>
      </c>
      <c r="F86" s="14">
        <v>5.5</v>
      </c>
      <c r="G86" s="14">
        <v>7.0</v>
      </c>
      <c r="H86" s="14">
        <v>6.5</v>
      </c>
      <c r="I86" s="28">
        <f>'Pesi e Budget Iniziale'!$F$15*'ATTACCANTI - GE'!D86+'Pesi e Budget Iniziale'!$F$16*'ATTACCANTI - GE'!E86+'ATTACCANTI - GE'!F86*'Pesi e Budget Iniziale'!$F$17+'Pesi e Budget Iniziale'!$F$18*'ATTACCANTI - GE'!G86+'Pesi e Budget Iniziale'!$F$19*'ATTACCANTI - GE'!H86+vlookup(B86,SQUADRE!$A$2:$B$21,2,false)*'Pesi e Budget Iniziale'!$F$20+'Pesi e Budget Iniziale'!$F$21*vlookup(B86,'FATTORE CASA'!$A$2:$B$21,2,false)+vlookup(B86,ALLENATORE!$A$2:$B$21,2,false)*'Pesi e Budget Iniziale'!$F$22</f>
        <v>75.68929895</v>
      </c>
      <c r="J86" s="30">
        <f t="shared" si="2"/>
        <v>11.21081461</v>
      </c>
      <c r="K86" s="30">
        <f t="shared" si="1"/>
        <v>11.21081461</v>
      </c>
      <c r="L86" s="21"/>
      <c r="M86" s="21"/>
    </row>
    <row r="87" ht="12.75" customHeight="1">
      <c r="A87" s="13" t="s">
        <v>491</v>
      </c>
      <c r="B87" s="14" t="s">
        <v>111</v>
      </c>
      <c r="C87" s="14">
        <v>6.0</v>
      </c>
      <c r="D87" s="14">
        <v>7.0</v>
      </c>
      <c r="E87" s="14">
        <v>5.0</v>
      </c>
      <c r="F87" s="14">
        <v>5.0</v>
      </c>
      <c r="G87" s="14">
        <v>6.0</v>
      </c>
      <c r="H87" s="14">
        <v>5.5</v>
      </c>
      <c r="I87" s="28">
        <f>'Pesi e Budget Iniziale'!$F$15*'ATTACCANTI - GE'!D87+'Pesi e Budget Iniziale'!$F$16*'ATTACCANTI - GE'!E87+'ATTACCANTI - GE'!F87*'Pesi e Budget Iniziale'!$F$17+'Pesi e Budget Iniziale'!$F$18*'ATTACCANTI - GE'!G87+'Pesi e Budget Iniziale'!$F$19*'ATTACCANTI - GE'!H87+vlookup(B87,SQUADRE!$A$2:$B$21,2,false)*'Pesi e Budget Iniziale'!$F$20+'Pesi e Budget Iniziale'!$F$21*vlookup(B87,'FATTORE CASA'!$A$2:$B$21,2,false)+vlookup(B87,ALLENATORE!$A$2:$B$21,2,false)*'Pesi e Budget Iniziale'!$F$22</f>
        <v>73.33854947</v>
      </c>
      <c r="J87" s="30">
        <f t="shared" si="2"/>
        <v>1.411302894</v>
      </c>
      <c r="K87" s="30">
        <f t="shared" si="1"/>
        <v>1.411302894</v>
      </c>
      <c r="L87" s="21"/>
      <c r="M87" s="21"/>
    </row>
    <row r="88" ht="12.75" customHeight="1">
      <c r="A88" s="13" t="s">
        <v>492</v>
      </c>
      <c r="B88" s="14" t="s">
        <v>96</v>
      </c>
      <c r="C88" s="14">
        <v>6.0</v>
      </c>
      <c r="D88" s="14">
        <v>6.0</v>
      </c>
      <c r="E88" s="14">
        <v>6.0</v>
      </c>
      <c r="F88" s="14">
        <v>5.5</v>
      </c>
      <c r="G88" s="14">
        <v>6.0</v>
      </c>
      <c r="H88" s="14">
        <v>5.0</v>
      </c>
      <c r="I88" s="28">
        <f>'Pesi e Budget Iniziale'!$F$15*'ATTACCANTI - GE'!D88+'Pesi e Budget Iniziale'!$F$16*'ATTACCANTI - GE'!E88+'ATTACCANTI - GE'!F88*'Pesi e Budget Iniziale'!$F$17+'Pesi e Budget Iniziale'!$F$18*'ATTACCANTI - GE'!G88+'Pesi e Budget Iniziale'!$F$19*'ATTACCANTI - GE'!H88+vlookup(B88,SQUADRE!$A$2:$B$21,2,false)*'Pesi e Budget Iniziale'!$F$20+'Pesi e Budget Iniziale'!$F$21*vlookup(B88,'FATTORE CASA'!$A$2:$B$21,2,false)+vlookup(B88,ALLENATORE!$A$2:$B$21,2,false)*'Pesi e Budget Iniziale'!$F$22</f>
        <v>69.82667053</v>
      </c>
      <c r="J88" s="30">
        <f t="shared" si="2"/>
        <v>-13.22858081</v>
      </c>
      <c r="K88" s="30">
        <f t="shared" si="1"/>
        <v>1</v>
      </c>
      <c r="L88" s="21"/>
      <c r="M88" s="21"/>
    </row>
    <row r="89" ht="12.75" customHeight="1">
      <c r="A89" s="13" t="s">
        <v>495</v>
      </c>
      <c r="B89" s="14" t="s">
        <v>111</v>
      </c>
      <c r="C89" s="14">
        <v>8.0</v>
      </c>
      <c r="D89" s="14">
        <v>6.0</v>
      </c>
      <c r="E89" s="14">
        <v>6.0</v>
      </c>
      <c r="F89" s="14">
        <v>5.0</v>
      </c>
      <c r="G89" s="14">
        <v>6.0</v>
      </c>
      <c r="H89" s="14">
        <v>5.5</v>
      </c>
      <c r="I89" s="28">
        <f>'Pesi e Budget Iniziale'!$F$15*'ATTACCANTI - GE'!D89+'Pesi e Budget Iniziale'!$F$16*'ATTACCANTI - GE'!E89+'ATTACCANTI - GE'!F89*'Pesi e Budget Iniziale'!$F$17+'Pesi e Budget Iniziale'!$F$18*'ATTACCANTI - GE'!G89+'Pesi e Budget Iniziale'!$F$19*'ATTACCANTI - GE'!H89+vlookup(B89,SQUADRE!$A$2:$B$21,2,false)*'Pesi e Budget Iniziale'!$F$20+'Pesi e Budget Iniziale'!$F$21*vlookup(B89,'FATTORE CASA'!$A$2:$B$21,2,false)+vlookup(B89,ALLENATORE!$A$2:$B$21,2,false)*'Pesi e Budget Iniziale'!$F$22</f>
        <v>72.57354947</v>
      </c>
      <c r="J89" s="30">
        <f t="shared" si="2"/>
        <v>-1.777733858</v>
      </c>
      <c r="K89" s="30">
        <f t="shared" si="1"/>
        <v>1</v>
      </c>
      <c r="L89" s="21"/>
      <c r="M89" s="21"/>
    </row>
    <row r="90" ht="12.75" customHeight="1">
      <c r="A90" s="13" t="s">
        <v>496</v>
      </c>
      <c r="B90" s="14" t="s">
        <v>70</v>
      </c>
      <c r="C90" s="14">
        <v>8.0</v>
      </c>
      <c r="D90" s="14">
        <v>2.5</v>
      </c>
      <c r="E90" s="14">
        <v>5.0</v>
      </c>
      <c r="F90" s="14">
        <v>5.0</v>
      </c>
      <c r="G90" s="14">
        <v>5.0</v>
      </c>
      <c r="H90" s="14">
        <v>2.5</v>
      </c>
      <c r="I90" s="28">
        <f>'Pesi e Budget Iniziale'!$F$15*'ATTACCANTI - GE'!D90+'Pesi e Budget Iniziale'!$F$16*'ATTACCANTI - GE'!E90+'ATTACCANTI - GE'!F90*'Pesi e Budget Iniziale'!$F$17+'Pesi e Budget Iniziale'!$F$18*'ATTACCANTI - GE'!G90+'Pesi e Budget Iniziale'!$F$19*'ATTACCANTI - GE'!H90+vlookup(B90,SQUADRE!$A$2:$B$21,2,false)*'Pesi e Budget Iniziale'!$F$20+'Pesi e Budget Iniziale'!$F$21*vlookup(B90,'FATTORE CASA'!$A$2:$B$21,2,false)+vlookup(B90,ALLENATORE!$A$2:$B$21,2,false)*'Pesi e Budget Iniziale'!$F$22</f>
        <v>66.73097368</v>
      </c>
      <c r="J90" s="30">
        <f t="shared" si="2"/>
        <v>-26.13353637</v>
      </c>
      <c r="K90" s="30">
        <f t="shared" si="1"/>
        <v>1</v>
      </c>
      <c r="L90" s="21"/>
      <c r="M90" s="21"/>
    </row>
    <row r="91" ht="12.75" customHeight="1">
      <c r="A91" s="13" t="s">
        <v>499</v>
      </c>
      <c r="B91" s="14" t="s">
        <v>125</v>
      </c>
      <c r="C91" s="14">
        <v>8.0</v>
      </c>
      <c r="D91" s="14">
        <v>8.0</v>
      </c>
      <c r="E91" s="14">
        <v>6.0</v>
      </c>
      <c r="F91" s="14">
        <v>6.0</v>
      </c>
      <c r="G91" s="14">
        <v>7.0</v>
      </c>
      <c r="H91" s="14">
        <v>6.0</v>
      </c>
      <c r="I91" s="28">
        <f>'Pesi e Budget Iniziale'!$F$15*'ATTACCANTI - GE'!D91+'Pesi e Budget Iniziale'!$F$16*'ATTACCANTI - GE'!E91+'ATTACCANTI - GE'!F91*'Pesi e Budget Iniziale'!$F$17+'Pesi e Budget Iniziale'!$F$18*'ATTACCANTI - GE'!G91+'Pesi e Budget Iniziale'!$F$19*'ATTACCANTI - GE'!H91+vlookup(B91,SQUADRE!$A$2:$B$21,2,false)*'Pesi e Budget Iniziale'!$F$20+'Pesi e Budget Iniziale'!$F$21*vlookup(B91,'FATTORE CASA'!$A$2:$B$21,2,false)+vlookup(B91,ALLENATORE!$A$2:$B$21,2,false)*'Pesi e Budget Iniziale'!$F$22</f>
        <v>81.55540421</v>
      </c>
      <c r="J91" s="30">
        <f t="shared" si="2"/>
        <v>35.66470386</v>
      </c>
      <c r="K91" s="30">
        <f t="shared" si="1"/>
        <v>35.66470386</v>
      </c>
      <c r="L91" s="21"/>
      <c r="M91" s="21"/>
    </row>
    <row r="92" ht="12.75" customHeight="1">
      <c r="A92" s="13" t="s">
        <v>500</v>
      </c>
      <c r="B92" s="14" t="s">
        <v>96</v>
      </c>
      <c r="C92" s="14">
        <v>8.0</v>
      </c>
      <c r="D92" s="14">
        <v>5.5</v>
      </c>
      <c r="E92" s="14">
        <v>6.0</v>
      </c>
      <c r="F92" s="14">
        <v>5.0</v>
      </c>
      <c r="G92" s="14">
        <v>6.0</v>
      </c>
      <c r="H92" s="14">
        <v>5.0</v>
      </c>
      <c r="I92" s="28">
        <f>'Pesi e Budget Iniziale'!$F$15*'ATTACCANTI - GE'!D92+'Pesi e Budget Iniziale'!$F$16*'ATTACCANTI - GE'!E92+'ATTACCANTI - GE'!F92*'Pesi e Budget Iniziale'!$F$17+'Pesi e Budget Iniziale'!$F$18*'ATTACCANTI - GE'!G92+'Pesi e Budget Iniziale'!$F$19*'ATTACCANTI - GE'!H92+vlookup(B92,SQUADRE!$A$2:$B$21,2,false)*'Pesi e Budget Iniziale'!$F$20+'Pesi e Budget Iniziale'!$F$21*vlookup(B92,'FATTORE CASA'!$A$2:$B$21,2,false)+vlookup(B92,ALLENATORE!$A$2:$B$21,2,false)*'Pesi e Budget Iniziale'!$F$22</f>
        <v>67.66667053</v>
      </c>
      <c r="J92" s="30">
        <f t="shared" si="2"/>
        <v>-22.23291987</v>
      </c>
      <c r="K92" s="30">
        <f t="shared" si="1"/>
        <v>1</v>
      </c>
      <c r="L92" s="21"/>
      <c r="M92" s="20"/>
    </row>
    <row r="93" ht="12.75" customHeight="1">
      <c r="A93" s="13" t="s">
        <v>503</v>
      </c>
      <c r="B93" s="14" t="s">
        <v>111</v>
      </c>
      <c r="C93" s="14">
        <v>8.0</v>
      </c>
      <c r="D93" s="14">
        <v>5.5</v>
      </c>
      <c r="E93" s="14">
        <v>5.0</v>
      </c>
      <c r="F93" s="14">
        <v>5.0</v>
      </c>
      <c r="G93" s="14">
        <v>7.0</v>
      </c>
      <c r="H93" s="14">
        <v>5.0</v>
      </c>
      <c r="I93" s="28">
        <f>'Pesi e Budget Iniziale'!$F$15*'ATTACCANTI - GE'!D93+'Pesi e Budget Iniziale'!$F$16*'ATTACCANTI - GE'!E93+'ATTACCANTI - GE'!F93*'Pesi e Budget Iniziale'!$F$17+'Pesi e Budget Iniziale'!$F$18*'ATTACCANTI - GE'!G93+'Pesi e Budget Iniziale'!$F$19*'ATTACCANTI - GE'!H93+vlookup(B93,SQUADRE!$A$2:$B$21,2,false)*'Pesi e Budget Iniziale'!$F$20+'Pesi e Budget Iniziale'!$F$21*vlookup(B93,'FATTORE CASA'!$A$2:$B$21,2,false)+vlookup(B93,ALLENATORE!$A$2:$B$21,2,false)*'Pesi e Budget Iniziale'!$F$22</f>
        <v>70.55100947</v>
      </c>
      <c r="J93" s="30">
        <f t="shared" si="2"/>
        <v>-10.20904679</v>
      </c>
      <c r="K93" s="30">
        <f t="shared" si="1"/>
        <v>1</v>
      </c>
      <c r="L93" s="21"/>
      <c r="M93" s="21"/>
    </row>
    <row r="94" ht="12.75" customHeight="1">
      <c r="A94" s="13" t="s">
        <v>505</v>
      </c>
      <c r="B94" s="14" t="s">
        <v>96</v>
      </c>
      <c r="C94" s="14">
        <v>8.0</v>
      </c>
      <c r="D94" s="14">
        <v>5.0</v>
      </c>
      <c r="E94" s="14">
        <v>6.0</v>
      </c>
      <c r="F94" s="14">
        <v>5.0</v>
      </c>
      <c r="G94" s="14">
        <v>6.0</v>
      </c>
      <c r="H94" s="14">
        <v>5.0</v>
      </c>
      <c r="I94" s="28">
        <f>'Pesi e Budget Iniziale'!$F$15*'ATTACCANTI - GE'!D94+'Pesi e Budget Iniziale'!$F$16*'ATTACCANTI - GE'!E94+'ATTACCANTI - GE'!F94*'Pesi e Budget Iniziale'!$F$17+'Pesi e Budget Iniziale'!$F$18*'ATTACCANTI - GE'!G94+'Pesi e Budget Iniziale'!$F$19*'ATTACCANTI - GE'!H94+vlookup(B94,SQUADRE!$A$2:$B$21,2,false)*'Pesi e Budget Iniziale'!$F$20+'Pesi e Budget Iniziale'!$F$21*vlookup(B94,'FATTORE CASA'!$A$2:$B$21,2,false)+vlookup(B94,ALLENATORE!$A$2:$B$21,2,false)*'Pesi e Budget Iniziale'!$F$22</f>
        <v>66.56417053</v>
      </c>
      <c r="J94" s="30">
        <f t="shared" si="2"/>
        <v>-26.8288846</v>
      </c>
      <c r="K94" s="30">
        <f t="shared" si="1"/>
        <v>1</v>
      </c>
      <c r="L94" s="21"/>
      <c r="M94" s="21"/>
    </row>
    <row r="95" ht="12.75" customHeight="1">
      <c r="A95" s="13" t="s">
        <v>507</v>
      </c>
      <c r="B95" s="14" t="s">
        <v>70</v>
      </c>
      <c r="C95" s="14">
        <v>7.0</v>
      </c>
      <c r="D95" s="14">
        <v>2.0</v>
      </c>
      <c r="E95" s="14">
        <v>5.0</v>
      </c>
      <c r="F95" s="14">
        <v>5.0</v>
      </c>
      <c r="G95" s="14">
        <v>5.0</v>
      </c>
      <c r="H95" s="14">
        <v>2.0</v>
      </c>
      <c r="I95" s="28">
        <f>'Pesi e Budget Iniziale'!$F$15*'ATTACCANTI - GE'!D95+'Pesi e Budget Iniziale'!$F$16*'ATTACCANTI - GE'!E95+'ATTACCANTI - GE'!F95*'Pesi e Budget Iniziale'!$F$17+'Pesi e Budget Iniziale'!$F$18*'ATTACCANTI - GE'!G95+'Pesi e Budget Iniziale'!$F$19*'ATTACCANTI - GE'!H95+vlookup(B95,SQUADRE!$A$2:$B$21,2,false)*'Pesi e Budget Iniziale'!$F$20+'Pesi e Budget Iniziale'!$F$21*vlookup(B95,'FATTORE CASA'!$A$2:$B$21,2,false)+vlookup(B95,ALLENATORE!$A$2:$B$21,2,false)*'Pesi e Budget Iniziale'!$F$22</f>
        <v>64.54847368</v>
      </c>
      <c r="J95" s="30">
        <f t="shared" si="2"/>
        <v>-35.23167063</v>
      </c>
      <c r="K95" s="30">
        <f t="shared" si="1"/>
        <v>1</v>
      </c>
      <c r="L95" s="21"/>
      <c r="M95" s="21"/>
    </row>
    <row r="96" ht="12.75" customHeight="1">
      <c r="A96" s="13" t="s">
        <v>509</v>
      </c>
      <c r="B96" s="14" t="s">
        <v>125</v>
      </c>
      <c r="C96" s="14">
        <v>7.0</v>
      </c>
      <c r="D96" s="14">
        <v>8.0</v>
      </c>
      <c r="E96" s="14">
        <v>7.0</v>
      </c>
      <c r="F96" s="14">
        <v>5.0</v>
      </c>
      <c r="G96" s="14">
        <v>6.0</v>
      </c>
      <c r="H96" s="14">
        <v>6.0</v>
      </c>
      <c r="I96" s="28">
        <f>'Pesi e Budget Iniziale'!$F$15*'ATTACCANTI - GE'!D96+'Pesi e Budget Iniziale'!$F$16*'ATTACCANTI - GE'!E96+'ATTACCANTI - GE'!F96*'Pesi e Budget Iniziale'!$F$17+'Pesi e Budget Iniziale'!$F$18*'ATTACCANTI - GE'!G96+'Pesi e Budget Iniziale'!$F$19*'ATTACCANTI - GE'!H96+vlookup(B96,SQUADRE!$A$2:$B$21,2,false)*'Pesi e Budget Iniziale'!$F$20+'Pesi e Budget Iniziale'!$F$21*vlookup(B96,'FATTORE CASA'!$A$2:$B$21,2,false)+vlookup(B96,ALLENATORE!$A$2:$B$21,2,false)*'Pesi e Budget Iniziale'!$F$22</f>
        <v>79.28044421</v>
      </c>
      <c r="J96" s="30">
        <f t="shared" si="2"/>
        <v>26.18113386</v>
      </c>
      <c r="K96" s="30">
        <f t="shared" si="1"/>
        <v>26.18113386</v>
      </c>
      <c r="L96" s="21"/>
      <c r="M96" s="21"/>
    </row>
    <row r="97" ht="12.75" customHeight="1">
      <c r="A97" s="13" t="s">
        <v>511</v>
      </c>
      <c r="B97" s="14" t="s">
        <v>108</v>
      </c>
      <c r="C97" s="14">
        <v>8.0</v>
      </c>
      <c r="D97" s="14">
        <v>4.5</v>
      </c>
      <c r="E97" s="14">
        <v>5.5</v>
      </c>
      <c r="F97" s="14">
        <v>5.5</v>
      </c>
      <c r="G97" s="14">
        <v>6.0</v>
      </c>
      <c r="H97" s="14">
        <v>3.0</v>
      </c>
      <c r="I97" s="28">
        <f>'Pesi e Budget Iniziale'!$F$15*'ATTACCANTI - GE'!D97+'Pesi e Budget Iniziale'!$F$16*'ATTACCANTI - GE'!E97+'ATTACCANTI - GE'!F97*'Pesi e Budget Iniziale'!$F$17+'Pesi e Budget Iniziale'!$F$18*'ATTACCANTI - GE'!G97+'Pesi e Budget Iniziale'!$F$19*'ATTACCANTI - GE'!H97+vlookup(B97,SQUADRE!$A$2:$B$21,2,false)*'Pesi e Budget Iniziale'!$F$20+'Pesi e Budget Iniziale'!$F$21*vlookup(B97,'FATTORE CASA'!$A$2:$B$21,2,false)+vlookup(B97,ALLENATORE!$A$2:$B$21,2,false)*'Pesi e Budget Iniziale'!$F$22</f>
        <v>69.45607579</v>
      </c>
      <c r="J97" s="30">
        <f t="shared" si="2"/>
        <v>-14.77347001</v>
      </c>
      <c r="K97" s="30">
        <f t="shared" si="1"/>
        <v>1</v>
      </c>
      <c r="L97" s="21"/>
      <c r="M97" s="21"/>
    </row>
    <row r="98" ht="12.75" customHeight="1">
      <c r="A98" s="13" t="s">
        <v>514</v>
      </c>
      <c r="B98" s="14" t="s">
        <v>103</v>
      </c>
      <c r="C98" s="14">
        <v>8.0</v>
      </c>
      <c r="D98" s="14">
        <v>4.0</v>
      </c>
      <c r="E98" s="14">
        <v>6.0</v>
      </c>
      <c r="F98" s="14">
        <v>4.5</v>
      </c>
      <c r="G98" s="14">
        <v>6.0</v>
      </c>
      <c r="H98" s="14">
        <v>4.0</v>
      </c>
      <c r="I98" s="28">
        <f>'Pesi e Budget Iniziale'!$F$15*'ATTACCANTI - GE'!D98+'Pesi e Budget Iniziale'!$F$16*'ATTACCANTI - GE'!E98+'ATTACCANTI - GE'!F98*'Pesi e Budget Iniziale'!$F$17+'Pesi e Budget Iniziale'!$F$18*'ATTACCANTI - GE'!G98+'Pesi e Budget Iniziale'!$F$19*'ATTACCANTI - GE'!H98+vlookup(B98,SQUADRE!$A$2:$B$21,2,false)*'Pesi e Budget Iniziale'!$F$20+'Pesi e Budget Iniziale'!$F$21*vlookup(B98,'FATTORE CASA'!$A$2:$B$21,2,false)+vlookup(B98,ALLENATORE!$A$2:$B$21,2,false)*'Pesi e Budget Iniziale'!$F$22</f>
        <v>69.00031263</v>
      </c>
      <c r="J98" s="30">
        <f t="shared" si="2"/>
        <v>-16.67339871</v>
      </c>
      <c r="K98" s="30">
        <f t="shared" si="1"/>
        <v>1</v>
      </c>
      <c r="L98" s="21"/>
      <c r="M98" s="21"/>
    </row>
    <row r="99" ht="12.75" customHeight="1">
      <c r="A99" s="13" t="s">
        <v>515</v>
      </c>
      <c r="B99" s="14" t="s">
        <v>103</v>
      </c>
      <c r="C99" s="14">
        <v>7.0</v>
      </c>
      <c r="D99" s="14">
        <v>4.0</v>
      </c>
      <c r="E99" s="14">
        <v>6.0</v>
      </c>
      <c r="F99" s="14">
        <v>4.5</v>
      </c>
      <c r="G99" s="14">
        <v>6.0</v>
      </c>
      <c r="H99" s="14">
        <v>4.0</v>
      </c>
      <c r="I99" s="28">
        <f>'Pesi e Budget Iniziale'!$F$15*'ATTACCANTI - GE'!D99+'Pesi e Budget Iniziale'!$F$16*'ATTACCANTI - GE'!E99+'ATTACCANTI - GE'!F99*'Pesi e Budget Iniziale'!$F$17+'Pesi e Budget Iniziale'!$F$18*'ATTACCANTI - GE'!G99+'Pesi e Budget Iniziale'!$F$19*'ATTACCANTI - GE'!H99+vlookup(B99,SQUADRE!$A$2:$B$21,2,false)*'Pesi e Budget Iniziale'!$F$20+'Pesi e Budget Iniziale'!$F$21*vlookup(B99,'FATTORE CASA'!$A$2:$B$21,2,false)+vlookup(B99,ALLENATORE!$A$2:$B$21,2,false)*'Pesi e Budget Iniziale'!$F$22</f>
        <v>69.00031263</v>
      </c>
      <c r="J99" s="30">
        <f t="shared" si="2"/>
        <v>-16.67339871</v>
      </c>
      <c r="K99" s="30">
        <f t="shared" si="1"/>
        <v>1</v>
      </c>
      <c r="L99" s="21"/>
      <c r="M99" s="21"/>
    </row>
    <row r="100" ht="12.75" customHeight="1">
      <c r="A100" s="13" t="s">
        <v>517</v>
      </c>
      <c r="B100" s="14" t="s">
        <v>131</v>
      </c>
      <c r="C100" s="14">
        <v>8.0</v>
      </c>
      <c r="D100" s="14">
        <v>7.0</v>
      </c>
      <c r="E100" s="14">
        <v>6.0</v>
      </c>
      <c r="F100" s="14">
        <v>6.0</v>
      </c>
      <c r="G100" s="14">
        <v>5.0</v>
      </c>
      <c r="H100" s="14">
        <v>6.0</v>
      </c>
      <c r="I100" s="28">
        <f>'Pesi e Budget Iniziale'!$F$15*'ATTACCANTI - GE'!D100+'Pesi e Budget Iniziale'!$F$16*'ATTACCANTI - GE'!E100+'ATTACCANTI - GE'!F100*'Pesi e Budget Iniziale'!$F$17+'Pesi e Budget Iniziale'!$F$18*'ATTACCANTI - GE'!G100+'Pesi e Budget Iniziale'!$F$19*'ATTACCANTI - GE'!H100+vlookup(B100,SQUADRE!$A$2:$B$21,2,false)*'Pesi e Budget Iniziale'!$F$20+'Pesi e Budget Iniziale'!$F$21*vlookup(B100,'FATTORE CASA'!$A$2:$B$21,2,false)+vlookup(B100,ALLENATORE!$A$2:$B$21,2,false)*'Pesi e Budget Iniziale'!$F$22</f>
        <v>74.31574737</v>
      </c>
      <c r="J100" s="30">
        <f t="shared" si="2"/>
        <v>5.48492381</v>
      </c>
      <c r="K100" s="30">
        <f t="shared" si="1"/>
        <v>5.48492381</v>
      </c>
      <c r="L100" s="21"/>
      <c r="M100" s="21"/>
    </row>
    <row r="101" ht="12.75" customHeight="1">
      <c r="A101" s="13" t="s">
        <v>519</v>
      </c>
      <c r="B101" s="14" t="s">
        <v>99</v>
      </c>
      <c r="C101" s="14">
        <v>7.0</v>
      </c>
      <c r="D101" s="14">
        <v>5.0</v>
      </c>
      <c r="E101" s="14">
        <v>6.0</v>
      </c>
      <c r="F101" s="14">
        <v>6.0</v>
      </c>
      <c r="G101" s="14">
        <v>7.0</v>
      </c>
      <c r="H101" s="14">
        <v>4.5</v>
      </c>
      <c r="I101" s="28">
        <f>'Pesi e Budget Iniziale'!$F$15*'ATTACCANTI - GE'!D101+'Pesi e Budget Iniziale'!$F$16*'ATTACCANTI - GE'!E101+'ATTACCANTI - GE'!F101*'Pesi e Budget Iniziale'!$F$17+'Pesi e Budget Iniziale'!$F$18*'ATTACCANTI - GE'!G101+'Pesi e Budget Iniziale'!$F$19*'ATTACCANTI - GE'!H101+vlookup(B101,SQUADRE!$A$2:$B$21,2,false)*'Pesi e Budget Iniziale'!$F$20+'Pesi e Budget Iniziale'!$F$21*vlookup(B101,'FATTORE CASA'!$A$2:$B$21,2,false)+vlookup(B101,ALLENATORE!$A$2:$B$21,2,false)*'Pesi e Budget Iniziale'!$F$22</f>
        <v>71.02947789</v>
      </c>
      <c r="J101" s="30">
        <f t="shared" si="2"/>
        <v>-8.214467208</v>
      </c>
      <c r="K101" s="30">
        <f t="shared" si="1"/>
        <v>1</v>
      </c>
      <c r="L101" s="21"/>
      <c r="M101" s="21"/>
    </row>
    <row r="102" ht="12.75" customHeight="1">
      <c r="A102" s="13" t="s">
        <v>521</v>
      </c>
      <c r="B102" s="14" t="s">
        <v>93</v>
      </c>
      <c r="C102" s="14">
        <v>6.0</v>
      </c>
      <c r="D102" s="14">
        <v>5.0</v>
      </c>
      <c r="E102" s="14">
        <v>6.5</v>
      </c>
      <c r="F102" s="14">
        <v>5.0</v>
      </c>
      <c r="G102" s="14">
        <v>7.0</v>
      </c>
      <c r="H102" s="14">
        <v>5.0</v>
      </c>
      <c r="I102" s="28">
        <f>'Pesi e Budget Iniziale'!$F$15*'ATTACCANTI - GE'!D102+'Pesi e Budget Iniziale'!$F$16*'ATTACCANTI - GE'!E102+'ATTACCANTI - GE'!F102*'Pesi e Budget Iniziale'!$F$17+'Pesi e Budget Iniziale'!$F$18*'ATTACCANTI - GE'!G102+'Pesi e Budget Iniziale'!$F$19*'ATTACCANTI - GE'!H102+vlookup(B102,SQUADRE!$A$2:$B$21,2,false)*'Pesi e Budget Iniziale'!$F$20+'Pesi e Budget Iniziale'!$F$21*vlookup(B102,'FATTORE CASA'!$A$2:$B$21,2,false)+vlookup(B102,ALLENATORE!$A$2:$B$21,2,false)*'Pesi e Budget Iniziale'!$F$22</f>
        <v>68.80429895</v>
      </c>
      <c r="J102" s="30">
        <f t="shared" si="2"/>
        <v>-17.49051615</v>
      </c>
      <c r="K102" s="30">
        <f t="shared" si="1"/>
        <v>1</v>
      </c>
      <c r="L102" s="21"/>
      <c r="M102" s="21"/>
    </row>
    <row r="103" ht="12.75" customHeight="1">
      <c r="A103" s="13" t="s">
        <v>523</v>
      </c>
      <c r="B103" s="14" t="s">
        <v>131</v>
      </c>
      <c r="C103" s="14">
        <v>9.0</v>
      </c>
      <c r="D103" s="14">
        <v>6.0</v>
      </c>
      <c r="E103" s="14">
        <v>6.0</v>
      </c>
      <c r="F103" s="14">
        <v>6.0</v>
      </c>
      <c r="G103" s="14">
        <v>5.0</v>
      </c>
      <c r="H103" s="14">
        <v>6.0</v>
      </c>
      <c r="I103" s="28">
        <f>'Pesi e Budget Iniziale'!$F$15*'ATTACCANTI - GE'!D103+'Pesi e Budget Iniziale'!$F$16*'ATTACCANTI - GE'!E103+'ATTACCANTI - GE'!F103*'Pesi e Budget Iniziale'!$F$17+'Pesi e Budget Iniziale'!$F$18*'ATTACCANTI - GE'!G103+'Pesi e Budget Iniziale'!$F$19*'ATTACCANTI - GE'!H103+vlookup(B103,SQUADRE!$A$2:$B$21,2,false)*'Pesi e Budget Iniziale'!$F$20+'Pesi e Budget Iniziale'!$F$21*vlookup(B103,'FATTORE CASA'!$A$2:$B$21,2,false)+vlookup(B103,ALLENATORE!$A$2:$B$21,2,false)*'Pesi e Budget Iniziale'!$F$22</f>
        <v>72.11074737</v>
      </c>
      <c r="J103" s="30">
        <f t="shared" si="2"/>
        <v>-3.707005652</v>
      </c>
      <c r="K103" s="30">
        <f t="shared" si="1"/>
        <v>1</v>
      </c>
      <c r="L103" s="21"/>
      <c r="M103" s="21"/>
    </row>
    <row r="104" ht="12.75" customHeight="1">
      <c r="A104" s="13" t="s">
        <v>525</v>
      </c>
      <c r="B104" s="14" t="s">
        <v>40</v>
      </c>
      <c r="C104" s="14">
        <v>8.0</v>
      </c>
      <c r="D104" s="14">
        <v>2.0</v>
      </c>
      <c r="E104" s="14">
        <v>5.0</v>
      </c>
      <c r="F104" s="14">
        <v>5.0</v>
      </c>
      <c r="G104" s="14">
        <v>5.0</v>
      </c>
      <c r="H104" s="14">
        <v>2.0</v>
      </c>
      <c r="I104" s="28">
        <f>'Pesi e Budget Iniziale'!$F$15*'ATTACCANTI - GE'!D104+'Pesi e Budget Iniziale'!$F$16*'ATTACCANTI - GE'!E104+'ATTACCANTI - GE'!F104*'Pesi e Budget Iniziale'!$F$17+'Pesi e Budget Iniziale'!$F$18*'ATTACCANTI - GE'!G104+'Pesi e Budget Iniziale'!$F$19*'ATTACCANTI - GE'!H104+vlookup(B104,SQUADRE!$A$2:$B$21,2,false)*'Pesi e Budget Iniziale'!$F$20+'Pesi e Budget Iniziale'!$F$21*vlookup(B104,'FATTORE CASA'!$A$2:$B$21,2,false)+vlookup(B104,ALLENATORE!$A$2:$B$21,2,false)*'Pesi e Budget Iniziale'!$F$22</f>
        <v>63.60972632</v>
      </c>
      <c r="J104" s="30">
        <f t="shared" si="2"/>
        <v>-39.14500378</v>
      </c>
      <c r="K104" s="30">
        <f t="shared" si="1"/>
        <v>1</v>
      </c>
      <c r="L104" s="21"/>
      <c r="M104" s="21"/>
    </row>
    <row r="105" ht="12.75" customHeight="1">
      <c r="A105" s="13" t="s">
        <v>527</v>
      </c>
      <c r="B105" s="14" t="s">
        <v>87</v>
      </c>
      <c r="C105" s="14">
        <v>7.0</v>
      </c>
      <c r="D105" s="14">
        <v>4.0</v>
      </c>
      <c r="E105" s="14">
        <v>5.0</v>
      </c>
      <c r="F105" s="14">
        <v>3.0</v>
      </c>
      <c r="G105" s="14">
        <v>6.0</v>
      </c>
      <c r="H105" s="14">
        <v>2.0</v>
      </c>
      <c r="I105" s="28">
        <f>'Pesi e Budget Iniziale'!$F$15*'ATTACCANTI - GE'!D105+'Pesi e Budget Iniziale'!$F$16*'ATTACCANTI - GE'!E105+'ATTACCANTI - GE'!F105*'Pesi e Budget Iniziale'!$F$17+'Pesi e Budget Iniziale'!$F$18*'ATTACCANTI - GE'!G105+'Pesi e Budget Iniziale'!$F$19*'ATTACCANTI - GE'!H105+vlookup(B105,SQUADRE!$A$2:$B$21,2,false)*'Pesi e Budget Iniziale'!$F$20+'Pesi e Budget Iniziale'!$F$21*vlookup(B105,'FATTORE CASA'!$A$2:$B$21,2,false)+vlookup(B105,ALLENATORE!$A$2:$B$21,2,false)*'Pesi e Budget Iniziale'!$F$22</f>
        <v>58.36229684</v>
      </c>
      <c r="J105" s="30">
        <f t="shared" si="2"/>
        <v>-61.01983443</v>
      </c>
      <c r="K105" s="30">
        <f t="shared" si="1"/>
        <v>1</v>
      </c>
      <c r="L105" s="21"/>
      <c r="M105" s="21"/>
    </row>
    <row r="106" ht="12.75" customHeight="1">
      <c r="A106" s="13" t="s">
        <v>529</v>
      </c>
      <c r="B106" s="14" t="s">
        <v>93</v>
      </c>
      <c r="C106" s="14">
        <v>5.0</v>
      </c>
      <c r="D106" s="14">
        <v>5.0</v>
      </c>
      <c r="E106" s="14">
        <v>5.0</v>
      </c>
      <c r="F106" s="14">
        <v>7.0</v>
      </c>
      <c r="G106" s="14">
        <v>6.0</v>
      </c>
      <c r="H106" s="14">
        <v>4.0</v>
      </c>
      <c r="I106" s="28">
        <f>'Pesi e Budget Iniziale'!$F$15*'ATTACCANTI - GE'!D106+'Pesi e Budget Iniziale'!$F$16*'ATTACCANTI - GE'!E106+'ATTACCANTI - GE'!F106*'Pesi e Budget Iniziale'!$F$17+'Pesi e Budget Iniziale'!$F$18*'ATTACCANTI - GE'!G106+'Pesi e Budget Iniziale'!$F$19*'ATTACCANTI - GE'!H106+vlookup(B106,SQUADRE!$A$2:$B$21,2,false)*'Pesi e Budget Iniziale'!$F$20+'Pesi e Budget Iniziale'!$F$21*vlookup(B106,'FATTORE CASA'!$A$2:$B$21,2,false)+vlookup(B106,ALLENATORE!$A$2:$B$21,2,false)*'Pesi e Budget Iniziale'!$F$22</f>
        <v>67.11433895</v>
      </c>
      <c r="J106" s="30">
        <f t="shared" si="2"/>
        <v>-24.53541099</v>
      </c>
      <c r="K106" s="30">
        <f t="shared" si="1"/>
        <v>1</v>
      </c>
      <c r="L106" s="21"/>
      <c r="M106" s="21"/>
    </row>
    <row r="107" ht="12.75" customHeight="1">
      <c r="A107" s="13" t="s">
        <v>531</v>
      </c>
      <c r="B107" s="14" t="s">
        <v>93</v>
      </c>
      <c r="C107" s="14">
        <v>7.0</v>
      </c>
      <c r="D107" s="14">
        <v>4.0</v>
      </c>
      <c r="E107" s="14">
        <v>6.0</v>
      </c>
      <c r="F107" s="14">
        <v>5.0</v>
      </c>
      <c r="G107" s="14">
        <v>7.0</v>
      </c>
      <c r="H107" s="14">
        <v>4.0</v>
      </c>
      <c r="I107" s="28">
        <f>'Pesi e Budget Iniziale'!$F$15*'ATTACCANTI - GE'!D107+'Pesi e Budget Iniziale'!$F$16*'ATTACCANTI - GE'!E107+'ATTACCANTI - GE'!F107*'Pesi e Budget Iniziale'!$F$17+'Pesi e Budget Iniziale'!$F$18*'ATTACCANTI - GE'!G107+'Pesi e Budget Iniziale'!$F$19*'ATTACCANTI - GE'!H107+vlookup(B107,SQUADRE!$A$2:$B$21,2,false)*'Pesi e Budget Iniziale'!$F$20+'Pesi e Budget Iniziale'!$F$21*vlookup(B107,'FATTORE CASA'!$A$2:$B$21,2,false)+vlookup(B107,ALLENATORE!$A$2:$B$21,2,false)*'Pesi e Budget Iniziale'!$F$22</f>
        <v>63.71929895</v>
      </c>
      <c r="J107" s="30">
        <f t="shared" si="2"/>
        <v>-38.68823103</v>
      </c>
      <c r="K107" s="30">
        <f t="shared" si="1"/>
        <v>1</v>
      </c>
      <c r="L107" s="21"/>
      <c r="M107" s="21"/>
    </row>
    <row r="108" ht="12.75" customHeight="1">
      <c r="A108" s="13" t="s">
        <v>533</v>
      </c>
      <c r="B108" s="14" t="s">
        <v>87</v>
      </c>
      <c r="C108" s="14">
        <v>7.0</v>
      </c>
      <c r="D108" s="14">
        <v>4.0</v>
      </c>
      <c r="E108" s="14">
        <v>5.0</v>
      </c>
      <c r="F108" s="14">
        <v>2.0</v>
      </c>
      <c r="G108" s="14">
        <v>6.0</v>
      </c>
      <c r="H108" s="14">
        <v>2.0</v>
      </c>
      <c r="I108" s="28">
        <f>'Pesi e Budget Iniziale'!$F$15*'ATTACCANTI - GE'!D108+'Pesi e Budget Iniziale'!$F$16*'ATTACCANTI - GE'!E108+'ATTACCANTI - GE'!F108*'Pesi e Budget Iniziale'!$F$17+'Pesi e Budget Iniziale'!$F$18*'ATTACCANTI - GE'!G108+'Pesi e Budget Iniziale'!$F$19*'ATTACCANTI - GE'!H108+vlookup(B108,SQUADRE!$A$2:$B$21,2,false)*'Pesi e Budget Iniziale'!$F$20+'Pesi e Budget Iniziale'!$F$21*vlookup(B108,'FATTORE CASA'!$A$2:$B$21,2,false)+vlookup(B108,ALLENATORE!$A$2:$B$21,2,false)*'Pesi e Budget Iniziale'!$F$22</f>
        <v>56.24729684</v>
      </c>
      <c r="J108" s="30">
        <f t="shared" si="2"/>
        <v>-69.83658309</v>
      </c>
      <c r="K108" s="30">
        <f t="shared" si="1"/>
        <v>1</v>
      </c>
      <c r="L108" s="21"/>
      <c r="M108" s="21"/>
    </row>
    <row r="109" ht="12.75" customHeight="1">
      <c r="A109" s="13" t="s">
        <v>534</v>
      </c>
      <c r="B109" s="14" t="s">
        <v>96</v>
      </c>
      <c r="C109" s="14"/>
      <c r="D109" s="14">
        <v>4.0</v>
      </c>
      <c r="E109" s="14">
        <v>4.0</v>
      </c>
      <c r="F109" s="14">
        <v>5.0</v>
      </c>
      <c r="G109" s="14">
        <v>6.0</v>
      </c>
      <c r="H109" s="14">
        <v>4.0</v>
      </c>
      <c r="I109" s="28">
        <f>'Pesi e Budget Iniziale'!$F$15*'ATTACCANTI - GE'!D109+'Pesi e Budget Iniziale'!$F$16*'ATTACCANTI - GE'!E109+'ATTACCANTI - GE'!F109*'Pesi e Budget Iniziale'!$F$17+'Pesi e Budget Iniziale'!$F$18*'ATTACCANTI - GE'!G109+'Pesi e Budget Iniziale'!$F$19*'ATTACCANTI - GE'!H109+vlookup(B109,SQUADRE!$A$2:$B$21,2,false)*'Pesi e Budget Iniziale'!$F$20+'Pesi e Budget Iniziale'!$F$21*vlookup(B109,'FATTORE CASA'!$A$2:$B$21,2,false)+vlookup(B109,ALLENATORE!$A$2:$B$21,2,false)*'Pesi e Budget Iniziale'!$F$22</f>
        <v>59.31917053</v>
      </c>
      <c r="J109" s="30">
        <f t="shared" si="2"/>
        <v>-57.03093855</v>
      </c>
      <c r="K109" s="30">
        <f t="shared" si="1"/>
        <v>1</v>
      </c>
      <c r="L109" s="21"/>
      <c r="M109" s="21"/>
    </row>
    <row r="110" ht="12.75" customHeight="1">
      <c r="A110" s="13" t="s">
        <v>537</v>
      </c>
      <c r="B110" s="14" t="s">
        <v>99</v>
      </c>
      <c r="C110" s="14"/>
      <c r="D110" s="14">
        <v>5.0</v>
      </c>
      <c r="E110" s="14">
        <v>5.0</v>
      </c>
      <c r="F110" s="14">
        <v>4.0</v>
      </c>
      <c r="G110" s="14">
        <v>7.0</v>
      </c>
      <c r="H110" s="14">
        <v>4.0</v>
      </c>
      <c r="I110" s="28">
        <f>'Pesi e Budget Iniziale'!$F$15*'ATTACCANTI - GE'!D110+'Pesi e Budget Iniziale'!$F$16*'ATTACCANTI - GE'!E110+'ATTACCANTI - GE'!F110*'Pesi e Budget Iniziale'!$F$17+'Pesi e Budget Iniziale'!$F$18*'ATTACCANTI - GE'!G110+'Pesi e Budget Iniziale'!$F$19*'ATTACCANTI - GE'!H110+vlookup(B110,SQUADRE!$A$2:$B$21,2,false)*'Pesi e Budget Iniziale'!$F$20+'Pesi e Budget Iniziale'!$F$21*vlookup(B110,'FATTORE CASA'!$A$2:$B$21,2,false)+vlookup(B110,ALLENATORE!$A$2:$B$21,2,false)*'Pesi e Budget Iniziale'!$F$22</f>
        <v>64.27947789</v>
      </c>
      <c r="J110" s="30">
        <f t="shared" si="2"/>
        <v>-36.35302679</v>
      </c>
      <c r="K110" s="30">
        <f t="shared" si="1"/>
        <v>1</v>
      </c>
      <c r="L110" s="21"/>
      <c r="M110" s="21"/>
    </row>
    <row r="111" ht="12.75" customHeight="1">
      <c r="A111" s="13" t="s">
        <v>538</v>
      </c>
      <c r="B111" s="14" t="s">
        <v>93</v>
      </c>
      <c r="C111" s="14"/>
      <c r="D111" s="14">
        <v>4.0</v>
      </c>
      <c r="E111" s="14">
        <v>6.0</v>
      </c>
      <c r="F111" s="14">
        <v>4.0</v>
      </c>
      <c r="G111" s="14">
        <v>8.0</v>
      </c>
      <c r="H111" s="14">
        <v>3.0</v>
      </c>
      <c r="I111" s="28">
        <f>'Pesi e Budget Iniziale'!$F$15*'ATTACCANTI - GE'!D111+'Pesi e Budget Iniziale'!$F$16*'ATTACCANTI - GE'!E111+'ATTACCANTI - GE'!F111*'Pesi e Budget Iniziale'!$F$17+'Pesi e Budget Iniziale'!$F$18*'ATTACCANTI - GE'!G111+'Pesi e Budget Iniziale'!$F$19*'ATTACCANTI - GE'!H111+vlookup(B111,SQUADRE!$A$2:$B$21,2,false)*'Pesi e Budget Iniziale'!$F$20+'Pesi e Budget Iniziale'!$F$21*vlookup(B111,'FATTORE CASA'!$A$2:$B$21,2,false)+vlookup(B111,ALLENATORE!$A$2:$B$21,2,false)*'Pesi e Budget Iniziale'!$F$22</f>
        <v>61.04425895</v>
      </c>
      <c r="J111" s="30">
        <f t="shared" si="2"/>
        <v>-49.83960473</v>
      </c>
      <c r="K111" s="30">
        <f t="shared" si="1"/>
        <v>1</v>
      </c>
      <c r="L111" s="21"/>
      <c r="M111" s="21"/>
    </row>
    <row r="112" ht="12.75" customHeight="1">
      <c r="A112" s="13" t="s">
        <v>541</v>
      </c>
      <c r="B112" s="14" t="s">
        <v>147</v>
      </c>
      <c r="C112" s="14"/>
      <c r="D112" s="14">
        <v>2.0</v>
      </c>
      <c r="E112" s="14">
        <v>5.0</v>
      </c>
      <c r="F112" s="14">
        <v>6.0</v>
      </c>
      <c r="G112" s="14">
        <v>6.0</v>
      </c>
      <c r="H112" s="14">
        <v>2.0</v>
      </c>
      <c r="I112" s="28">
        <f>'Pesi e Budget Iniziale'!$F$15*'ATTACCANTI - GE'!D112+'Pesi e Budget Iniziale'!$F$16*'ATTACCANTI - GE'!E112+'ATTACCANTI - GE'!F112*'Pesi e Budget Iniziale'!$F$17+'Pesi e Budget Iniziale'!$F$18*'ATTACCANTI - GE'!G112+'Pesi e Budget Iniziale'!$F$19*'ATTACCANTI - GE'!H112+vlookup(B112,SQUADRE!$A$2:$B$21,2,false)*'Pesi e Budget Iniziale'!$F$20+'Pesi e Budget Iniziale'!$F$21*vlookup(B112,'FATTORE CASA'!$A$2:$B$21,2,false)+vlookup(B112,ALLENATORE!$A$2:$B$21,2,false)*'Pesi e Budget Iniziale'!$F$22</f>
        <v>60.37112842</v>
      </c>
      <c r="J112" s="30">
        <f t="shared" si="2"/>
        <v>-52.64566745</v>
      </c>
      <c r="K112" s="30">
        <f t="shared" si="1"/>
        <v>1</v>
      </c>
      <c r="L112" s="21"/>
      <c r="M112" s="21"/>
    </row>
    <row r="113" ht="12.75" customHeight="1">
      <c r="A113" s="13" t="s">
        <v>542</v>
      </c>
      <c r="B113" s="14" t="s">
        <v>65</v>
      </c>
      <c r="C113" s="14"/>
      <c r="D113" s="14">
        <v>3.0</v>
      </c>
      <c r="E113" s="14">
        <v>4.0</v>
      </c>
      <c r="F113" s="14">
        <v>4.0</v>
      </c>
      <c r="G113" s="14">
        <v>5.0</v>
      </c>
      <c r="H113" s="14">
        <v>2.0</v>
      </c>
      <c r="I113" s="28">
        <f>'Pesi e Budget Iniziale'!$F$15*'ATTACCANTI - GE'!D113+'Pesi e Budget Iniziale'!$F$16*'ATTACCANTI - GE'!E113+'ATTACCANTI - GE'!F113*'Pesi e Budget Iniziale'!$F$17+'Pesi e Budget Iniziale'!$F$18*'ATTACCANTI - GE'!G113+'Pesi e Budget Iniziale'!$F$19*'ATTACCANTI - GE'!H113+vlookup(B113,SQUADRE!$A$2:$B$21,2,false)*'Pesi e Budget Iniziale'!$F$20+'Pesi e Budget Iniziale'!$F$21*vlookup(B113,'FATTORE CASA'!$A$2:$B$21,2,false)+vlookup(B113,ALLENATORE!$A$2:$B$21,2,false)*'Pesi e Budget Iniziale'!$F$22</f>
        <v>55.79873684</v>
      </c>
      <c r="J113" s="30">
        <f t="shared" si="2"/>
        <v>-71.70648417</v>
      </c>
      <c r="K113" s="30">
        <f t="shared" si="1"/>
        <v>1</v>
      </c>
      <c r="L113" s="21"/>
      <c r="M113" s="21"/>
    </row>
    <row r="114" ht="12.75" customHeight="1">
      <c r="A114" s="13" t="s">
        <v>545</v>
      </c>
      <c r="B114" s="14" t="s">
        <v>99</v>
      </c>
      <c r="C114" s="14"/>
      <c r="D114" s="14">
        <v>5.0</v>
      </c>
      <c r="E114" s="14">
        <v>5.0</v>
      </c>
      <c r="F114" s="14">
        <v>4.0</v>
      </c>
      <c r="G114" s="14">
        <v>6.0</v>
      </c>
      <c r="H114" s="14">
        <v>4.0</v>
      </c>
      <c r="I114" s="28">
        <f>'Pesi e Budget Iniziale'!$F$15*'ATTACCANTI - GE'!D114+'Pesi e Budget Iniziale'!$F$16*'ATTACCANTI - GE'!E114+'ATTACCANTI - GE'!F114*'Pesi e Budget Iniziale'!$F$17+'Pesi e Budget Iniziale'!$F$18*'ATTACCANTI - GE'!G114+'Pesi e Budget Iniziale'!$F$19*'ATTACCANTI - GE'!H114+vlookup(B114,SQUADRE!$A$2:$B$21,2,false)*'Pesi e Budget Iniziale'!$F$20+'Pesi e Budget Iniziale'!$F$21*vlookup(B114,'FATTORE CASA'!$A$2:$B$21,2,false)+vlookup(B114,ALLENATORE!$A$2:$B$21,2,false)*'Pesi e Budget Iniziale'!$F$22</f>
        <v>62.67951789</v>
      </c>
      <c r="J114" s="30">
        <f t="shared" si="2"/>
        <v>-43.02274083</v>
      </c>
      <c r="K114" s="30">
        <f t="shared" si="1"/>
        <v>1</v>
      </c>
      <c r="L114" s="21"/>
      <c r="M114" s="21"/>
    </row>
    <row r="115" ht="12.75" customHeight="1">
      <c r="A115" s="13" t="s">
        <v>546</v>
      </c>
      <c r="B115" s="14" t="s">
        <v>125</v>
      </c>
      <c r="C115" s="14"/>
      <c r="D115" s="14">
        <v>7.0</v>
      </c>
      <c r="E115" s="14">
        <v>6.0</v>
      </c>
      <c r="F115" s="14">
        <v>4.0</v>
      </c>
      <c r="G115" s="14">
        <v>5.0</v>
      </c>
      <c r="H115" s="14">
        <v>4.0</v>
      </c>
      <c r="I115" s="28">
        <f>'Pesi e Budget Iniziale'!$F$15*'ATTACCANTI - GE'!D115+'Pesi e Budget Iniziale'!$F$16*'ATTACCANTI - GE'!E115+'ATTACCANTI - GE'!F115*'Pesi e Budget Iniziale'!$F$17+'Pesi e Budget Iniziale'!$F$18*'ATTACCANTI - GE'!G115+'Pesi e Budget Iniziale'!$F$19*'ATTACCANTI - GE'!H115+vlookup(B115,SQUADRE!$A$2:$B$21,2,false)*'Pesi e Budget Iniziale'!$F$20+'Pesi e Budget Iniziale'!$F$21*vlookup(B115,'FATTORE CASA'!$A$2:$B$21,2,false)+vlookup(B115,ALLENATORE!$A$2:$B$21,2,false)*'Pesi e Budget Iniziale'!$F$22</f>
        <v>67.60048421</v>
      </c>
      <c r="J115" s="30">
        <f t="shared" si="2"/>
        <v>-22.50882914</v>
      </c>
      <c r="K115" s="30">
        <f t="shared" si="1"/>
        <v>1</v>
      </c>
      <c r="L115" s="21"/>
      <c r="M115" s="21"/>
    </row>
    <row r="116" ht="12.75" customHeight="1">
      <c r="A116" s="13" t="s">
        <v>549</v>
      </c>
      <c r="B116" s="14" t="s">
        <v>65</v>
      </c>
      <c r="C116" s="14"/>
      <c r="D116" s="14">
        <v>3.0</v>
      </c>
      <c r="E116" s="14">
        <v>4.0</v>
      </c>
      <c r="F116" s="14">
        <v>3.0</v>
      </c>
      <c r="G116" s="14">
        <v>5.0</v>
      </c>
      <c r="H116" s="14">
        <v>2.0</v>
      </c>
      <c r="I116" s="28">
        <f>'Pesi e Budget Iniziale'!$F$15*'ATTACCANTI - GE'!D116+'Pesi e Budget Iniziale'!$F$16*'ATTACCANTI - GE'!E116+'ATTACCANTI - GE'!F116*'Pesi e Budget Iniziale'!$F$17+'Pesi e Budget Iniziale'!$F$18*'ATTACCANTI - GE'!G116+'Pesi e Budget Iniziale'!$F$19*'ATTACCANTI - GE'!H116+vlookup(B116,SQUADRE!$A$2:$B$21,2,false)*'Pesi e Budget Iniziale'!$F$20+'Pesi e Budget Iniziale'!$F$21*vlookup(B116,'FATTORE CASA'!$A$2:$B$21,2,false)+vlookup(B116,ALLENATORE!$A$2:$B$21,2,false)*'Pesi e Budget Iniziale'!$F$22</f>
        <v>53.68373684</v>
      </c>
      <c r="J116" s="30">
        <f t="shared" si="2"/>
        <v>-80.52323284</v>
      </c>
      <c r="K116" s="30">
        <f t="shared" si="1"/>
        <v>1</v>
      </c>
      <c r="L116" s="21"/>
      <c r="M116" s="21"/>
    </row>
    <row r="117" ht="12.75" customHeight="1">
      <c r="A117" s="13" t="s">
        <v>550</v>
      </c>
      <c r="B117" s="14" t="s">
        <v>93</v>
      </c>
      <c r="C117" s="14"/>
      <c r="D117" s="14">
        <v>4.0</v>
      </c>
      <c r="E117" s="14">
        <v>5.0</v>
      </c>
      <c r="F117" s="14">
        <v>4.0</v>
      </c>
      <c r="G117" s="14">
        <v>7.0</v>
      </c>
      <c r="H117" s="14">
        <v>3.0</v>
      </c>
      <c r="I117" s="28">
        <f>'Pesi e Budget Iniziale'!$F$15*'ATTACCANTI - GE'!D117+'Pesi e Budget Iniziale'!$F$16*'ATTACCANTI - GE'!E117+'ATTACCANTI - GE'!F117*'Pesi e Budget Iniziale'!$F$17+'Pesi e Budget Iniziale'!$F$18*'ATTACCANTI - GE'!G117+'Pesi e Budget Iniziale'!$F$19*'ATTACCANTI - GE'!H117+vlookup(B117,SQUADRE!$A$2:$B$21,2,false)*'Pesi e Budget Iniziale'!$F$20+'Pesi e Budget Iniziale'!$F$21*vlookup(B117,'FATTORE CASA'!$A$2:$B$21,2,false)+vlookup(B117,ALLENATORE!$A$2:$B$21,2,false)*'Pesi e Budget Iniziale'!$F$22</f>
        <v>58.00429895</v>
      </c>
      <c r="J117" s="30">
        <f t="shared" si="2"/>
        <v>-62.51221148</v>
      </c>
      <c r="K117" s="30">
        <f t="shared" si="1"/>
        <v>1</v>
      </c>
      <c r="L117" s="21"/>
      <c r="M117" s="21"/>
    </row>
    <row r="118" ht="12.75" customHeight="1">
      <c r="A118" s="13" t="s">
        <v>553</v>
      </c>
      <c r="B118" s="14" t="s">
        <v>115</v>
      </c>
      <c r="C118" s="14"/>
      <c r="D118" s="14">
        <v>2.0</v>
      </c>
      <c r="E118" s="14">
        <v>6.0</v>
      </c>
      <c r="F118" s="14">
        <v>4.5</v>
      </c>
      <c r="G118" s="14">
        <v>6.5</v>
      </c>
      <c r="H118" s="14">
        <v>2.0</v>
      </c>
      <c r="I118" s="28">
        <f>'Pesi e Budget Iniziale'!$F$15*'ATTACCANTI - GE'!D118+'Pesi e Budget Iniziale'!$F$16*'ATTACCANTI - GE'!E118+'ATTACCANTI - GE'!F118*'Pesi e Budget Iniziale'!$F$17+'Pesi e Budget Iniziale'!$F$18*'ATTACCANTI - GE'!G118+'Pesi e Budget Iniziale'!$F$19*'ATTACCANTI - GE'!H118+vlookup(B118,SQUADRE!$A$2:$B$21,2,false)*'Pesi e Budget Iniziale'!$F$20+'Pesi e Budget Iniziale'!$F$21*vlookup(B118,'FATTORE CASA'!$A$2:$B$21,2,false)+vlookup(B118,ALLENATORE!$A$2:$B$21,2,false)*'Pesi e Budget Iniziale'!$F$22</f>
        <v>54.66125053</v>
      </c>
      <c r="J118" s="30">
        <f t="shared" si="2"/>
        <v>-76.4482955</v>
      </c>
      <c r="K118" s="30">
        <f t="shared" si="1"/>
        <v>1</v>
      </c>
      <c r="L118" s="21"/>
      <c r="M118" s="21"/>
    </row>
    <row r="119" ht="12.75" customHeight="1">
      <c r="A119" s="13" t="s">
        <v>554</v>
      </c>
      <c r="B119" s="14" t="s">
        <v>125</v>
      </c>
      <c r="C119" s="14"/>
      <c r="D119" s="14">
        <v>6.0</v>
      </c>
      <c r="E119" s="14">
        <v>6.0</v>
      </c>
      <c r="F119" s="14">
        <v>4.0</v>
      </c>
      <c r="G119" s="14">
        <v>5.0</v>
      </c>
      <c r="H119" s="14">
        <v>4.0</v>
      </c>
      <c r="I119" s="28">
        <f>'Pesi e Budget Iniziale'!$F$15*'ATTACCANTI - GE'!D119+'Pesi e Budget Iniziale'!$F$16*'ATTACCANTI - GE'!E119+'ATTACCANTI - GE'!F119*'Pesi e Budget Iniziale'!$F$17+'Pesi e Budget Iniziale'!$F$18*'ATTACCANTI - GE'!G119+'Pesi e Budget Iniziale'!$F$19*'ATTACCANTI - GE'!H119+vlookup(B119,SQUADRE!$A$2:$B$21,2,false)*'Pesi e Budget Iniziale'!$F$20+'Pesi e Budget Iniziale'!$F$21*vlookup(B119,'FATTORE CASA'!$A$2:$B$21,2,false)+vlookup(B119,ALLENATORE!$A$2:$B$21,2,false)*'Pesi e Budget Iniziale'!$F$22</f>
        <v>65.39548421</v>
      </c>
      <c r="J119" s="30">
        <f t="shared" si="2"/>
        <v>-31.70075861</v>
      </c>
      <c r="K119" s="30">
        <f t="shared" si="1"/>
        <v>1</v>
      </c>
      <c r="L119" s="21"/>
      <c r="M119" s="21"/>
    </row>
    <row r="120" ht="12.75" customHeight="1">
      <c r="A120" s="13" t="s">
        <v>556</v>
      </c>
      <c r="B120" s="14" t="s">
        <v>125</v>
      </c>
      <c r="C120" s="14"/>
      <c r="D120" s="14">
        <v>5.0</v>
      </c>
      <c r="E120" s="14">
        <v>6.0</v>
      </c>
      <c r="F120" s="14">
        <v>4.0</v>
      </c>
      <c r="G120" s="14">
        <v>6.0</v>
      </c>
      <c r="H120" s="14">
        <v>4.0</v>
      </c>
      <c r="I120" s="28">
        <f>'Pesi e Budget Iniziale'!$F$15*'ATTACCANTI - GE'!D120+'Pesi e Budget Iniziale'!$F$16*'ATTACCANTI - GE'!E120+'ATTACCANTI - GE'!F120*'Pesi e Budget Iniziale'!$F$17+'Pesi e Budget Iniziale'!$F$18*'ATTACCANTI - GE'!G120+'Pesi e Budget Iniziale'!$F$19*'ATTACCANTI - GE'!H120+vlookup(B120,SQUADRE!$A$2:$B$21,2,false)*'Pesi e Budget Iniziale'!$F$20+'Pesi e Budget Iniziale'!$F$21*vlookup(B120,'FATTORE CASA'!$A$2:$B$21,2,false)+vlookup(B120,ALLENATORE!$A$2:$B$21,2,false)*'Pesi e Budget Iniziale'!$F$22</f>
        <v>64.79044421</v>
      </c>
      <c r="J120" s="30">
        <f t="shared" si="2"/>
        <v>-34.22297403</v>
      </c>
      <c r="K120" s="30">
        <f t="shared" si="1"/>
        <v>1</v>
      </c>
      <c r="L120" s="21"/>
      <c r="M120" s="21"/>
    </row>
    <row r="121" ht="12.75" customHeight="1">
      <c r="A121" s="13" t="s">
        <v>558</v>
      </c>
      <c r="B121" s="14" t="s">
        <v>115</v>
      </c>
      <c r="C121" s="14"/>
      <c r="D121" s="14">
        <v>2.0</v>
      </c>
      <c r="E121" s="14">
        <v>6.0</v>
      </c>
      <c r="F121" s="14">
        <v>4.0</v>
      </c>
      <c r="G121" s="14">
        <v>6.5</v>
      </c>
      <c r="H121" s="14">
        <v>2.0</v>
      </c>
      <c r="I121" s="28">
        <f>'Pesi e Budget Iniziale'!$F$15*'ATTACCANTI - GE'!D121+'Pesi e Budget Iniziale'!$F$16*'ATTACCANTI - GE'!E121+'ATTACCANTI - GE'!F121*'Pesi e Budget Iniziale'!$F$17+'Pesi e Budget Iniziale'!$F$18*'ATTACCANTI - GE'!G121+'Pesi e Budget Iniziale'!$F$19*'ATTACCANTI - GE'!H121+vlookup(B121,SQUADRE!$A$2:$B$21,2,false)*'Pesi e Budget Iniziale'!$F$20+'Pesi e Budget Iniziale'!$F$21*vlookup(B121,'FATTORE CASA'!$A$2:$B$21,2,false)+vlookup(B121,ALLENATORE!$A$2:$B$21,2,false)*'Pesi e Budget Iniziale'!$F$22</f>
        <v>53.60375053</v>
      </c>
      <c r="J121" s="30">
        <f t="shared" si="2"/>
        <v>-80.85666983</v>
      </c>
      <c r="K121" s="30">
        <f t="shared" si="1"/>
        <v>1</v>
      </c>
      <c r="L121" s="21"/>
      <c r="M121" s="21"/>
    </row>
    <row r="122" ht="12.75" customHeight="1">
      <c r="A122" s="13" t="s">
        <v>560</v>
      </c>
      <c r="B122" s="14" t="s">
        <v>99</v>
      </c>
      <c r="C122" s="14"/>
      <c r="D122" s="14">
        <v>3.0</v>
      </c>
      <c r="E122" s="14">
        <v>5.0</v>
      </c>
      <c r="F122" s="14">
        <v>4.0</v>
      </c>
      <c r="G122" s="14">
        <v>6.0</v>
      </c>
      <c r="H122" s="14">
        <v>3.0</v>
      </c>
      <c r="I122" s="28">
        <f>'Pesi e Budget Iniziale'!$F$15*'ATTACCANTI - GE'!D122+'Pesi e Budget Iniziale'!$F$16*'ATTACCANTI - GE'!E122+'ATTACCANTI - GE'!F122*'Pesi e Budget Iniziale'!$F$17+'Pesi e Budget Iniziale'!$F$18*'ATTACCANTI - GE'!G122+'Pesi e Budget Iniziale'!$F$19*'ATTACCANTI - GE'!H122+vlookup(B122,SQUADRE!$A$2:$B$21,2,false)*'Pesi e Budget Iniziale'!$F$20+'Pesi e Budget Iniziale'!$F$21*vlookup(B122,'FATTORE CASA'!$A$2:$B$21,2,false)+vlookup(B122,ALLENATORE!$A$2:$B$21,2,false)*'Pesi e Budget Iniziale'!$F$22</f>
        <v>56.10951789</v>
      </c>
      <c r="J122" s="30">
        <f t="shared" si="2"/>
        <v>-70.41093882</v>
      </c>
      <c r="K122" s="30">
        <f t="shared" si="1"/>
        <v>1</v>
      </c>
      <c r="L122" s="21"/>
      <c r="M122" s="21"/>
    </row>
    <row r="123" ht="12.75" customHeight="1">
      <c r="A123" s="13" t="s">
        <v>562</v>
      </c>
      <c r="B123" s="14" t="s">
        <v>125</v>
      </c>
      <c r="C123" s="14"/>
      <c r="D123" s="14">
        <v>4.0</v>
      </c>
      <c r="E123" s="14">
        <v>5.0</v>
      </c>
      <c r="F123" s="14">
        <v>5.0</v>
      </c>
      <c r="G123" s="14">
        <v>6.0</v>
      </c>
      <c r="H123" s="14">
        <v>3.0</v>
      </c>
      <c r="I123" s="28">
        <f>'Pesi e Budget Iniziale'!$F$15*'ATTACCANTI - GE'!D123+'Pesi e Budget Iniziale'!$F$16*'ATTACCANTI - GE'!E123+'ATTACCANTI - GE'!F123*'Pesi e Budget Iniziale'!$F$17+'Pesi e Budget Iniziale'!$F$18*'ATTACCANTI - GE'!G123+'Pesi e Budget Iniziale'!$F$19*'ATTACCANTI - GE'!H123+vlookup(B123,SQUADRE!$A$2:$B$21,2,false)*'Pesi e Budget Iniziale'!$F$20+'Pesi e Budget Iniziale'!$F$21*vlookup(B123,'FATTORE CASA'!$A$2:$B$21,2,false)+vlookup(B123,ALLENATORE!$A$2:$B$21,2,false)*'Pesi e Budget Iniziale'!$F$22</f>
        <v>61.10044421</v>
      </c>
      <c r="J123" s="30">
        <f t="shared" si="2"/>
        <v>-49.6053866</v>
      </c>
      <c r="K123" s="30">
        <f t="shared" si="1"/>
        <v>1</v>
      </c>
      <c r="L123" s="21"/>
      <c r="M123" s="21"/>
    </row>
    <row r="124" ht="12.75" customHeight="1">
      <c r="A124" s="62" t="s">
        <v>563</v>
      </c>
      <c r="B124" s="62" t="s">
        <v>131</v>
      </c>
      <c r="C124" s="21"/>
      <c r="D124" s="63">
        <v>2.0</v>
      </c>
      <c r="E124" s="64">
        <v>4.0</v>
      </c>
      <c r="F124" s="63">
        <v>4.0</v>
      </c>
      <c r="G124" s="63">
        <v>5.0</v>
      </c>
      <c r="H124" s="63">
        <v>2.0</v>
      </c>
      <c r="I124" s="59"/>
      <c r="J124" s="37"/>
      <c r="K124" s="37"/>
      <c r="L124" s="21"/>
      <c r="M124" s="21"/>
    </row>
    <row r="125" ht="12.75" customHeight="1">
      <c r="A125" s="21"/>
      <c r="B125" s="21"/>
      <c r="C125" s="21"/>
      <c r="D125" s="60"/>
      <c r="E125" s="58"/>
      <c r="F125" s="60"/>
      <c r="G125" s="60"/>
      <c r="H125" s="60"/>
      <c r="I125" s="59"/>
      <c r="J125" s="37"/>
      <c r="K125" s="37"/>
      <c r="L125" s="21"/>
      <c r="M125" s="21"/>
    </row>
    <row r="126" ht="12.75" customHeight="1">
      <c r="A126" s="21"/>
      <c r="B126" s="21"/>
      <c r="C126" s="21"/>
      <c r="D126" s="60"/>
      <c r="E126" s="58"/>
      <c r="F126" s="60"/>
      <c r="G126" s="60"/>
      <c r="H126" s="60"/>
      <c r="I126" s="59"/>
      <c r="J126" s="37"/>
      <c r="K126" s="37"/>
      <c r="L126" s="21"/>
      <c r="M126" s="21"/>
    </row>
    <row r="127" ht="12.75" customHeight="1">
      <c r="A127" s="21"/>
      <c r="B127" s="21"/>
      <c r="C127" s="21"/>
      <c r="D127" s="60"/>
      <c r="E127" s="58"/>
      <c r="F127" s="60"/>
      <c r="G127" s="60"/>
      <c r="H127" s="60"/>
      <c r="I127" s="59"/>
      <c r="J127" s="37"/>
      <c r="K127" s="37"/>
      <c r="L127" s="21"/>
      <c r="M127" s="21"/>
    </row>
    <row r="128" ht="12.75" customHeight="1">
      <c r="A128" s="21"/>
      <c r="B128" s="21"/>
      <c r="C128" s="21"/>
      <c r="D128" s="60"/>
      <c r="E128" s="58"/>
      <c r="F128" s="60"/>
      <c r="G128" s="60"/>
      <c r="H128" s="60"/>
      <c r="I128" s="59"/>
      <c r="J128" s="37"/>
      <c r="K128" s="37"/>
      <c r="L128" s="21"/>
      <c r="M128" s="21"/>
    </row>
    <row r="129" ht="12.75" customHeight="1">
      <c r="A129" s="21"/>
      <c r="B129" s="21"/>
      <c r="C129" s="21"/>
      <c r="D129" s="60"/>
      <c r="E129" s="58"/>
      <c r="F129" s="60"/>
      <c r="G129" s="60"/>
      <c r="H129" s="60"/>
      <c r="I129" s="59"/>
      <c r="J129" s="37"/>
      <c r="K129" s="37"/>
      <c r="L129" s="21"/>
      <c r="M129" s="21"/>
    </row>
    <row r="130" ht="12.75" customHeight="1">
      <c r="A130" s="21"/>
      <c r="B130" s="21"/>
      <c r="C130" s="21"/>
      <c r="D130" s="60"/>
      <c r="E130" s="58"/>
      <c r="F130" s="60"/>
      <c r="G130" s="60"/>
      <c r="H130" s="60"/>
      <c r="I130" s="59"/>
      <c r="J130" s="37"/>
      <c r="K130" s="37"/>
      <c r="L130" s="21"/>
      <c r="M130" s="21"/>
    </row>
    <row r="131" ht="12.75" customHeight="1">
      <c r="A131" s="21"/>
      <c r="B131" s="21"/>
      <c r="C131" s="21"/>
      <c r="D131" s="60"/>
      <c r="E131" s="58"/>
      <c r="F131" s="60"/>
      <c r="G131" s="60"/>
      <c r="H131" s="60"/>
      <c r="I131" s="59"/>
      <c r="J131" s="37"/>
      <c r="K131" s="37"/>
      <c r="L131" s="21"/>
      <c r="M131" s="21"/>
    </row>
    <row r="132" ht="12.75" customHeight="1">
      <c r="A132" s="21"/>
      <c r="B132" s="21"/>
      <c r="C132" s="21"/>
      <c r="D132" s="60"/>
      <c r="E132" s="58"/>
      <c r="F132" s="60"/>
      <c r="G132" s="60"/>
      <c r="H132" s="60"/>
      <c r="I132" s="59"/>
      <c r="J132" s="37"/>
      <c r="K132" s="37"/>
      <c r="L132" s="21"/>
      <c r="M132" s="21"/>
    </row>
    <row r="133" ht="12.75" customHeight="1">
      <c r="A133" s="21"/>
      <c r="B133" s="21"/>
      <c r="C133" s="21"/>
      <c r="D133" s="60"/>
      <c r="E133" s="58"/>
      <c r="F133" s="60"/>
      <c r="G133" s="60"/>
      <c r="H133" s="60"/>
      <c r="I133" s="59"/>
      <c r="J133" s="37"/>
      <c r="K133" s="37"/>
      <c r="L133" s="21"/>
      <c r="M133" s="21"/>
    </row>
    <row r="134" ht="12.75" customHeight="1">
      <c r="A134" s="21"/>
      <c r="B134" s="21"/>
      <c r="C134" s="21"/>
      <c r="D134" s="60"/>
      <c r="E134" s="58"/>
      <c r="F134" s="60"/>
      <c r="G134" s="60"/>
      <c r="H134" s="60"/>
      <c r="I134" s="59"/>
      <c r="J134" s="37"/>
      <c r="K134" s="37"/>
      <c r="L134" s="21"/>
      <c r="M134" s="21"/>
    </row>
    <row r="135" ht="12.75" customHeight="1">
      <c r="A135" s="21"/>
      <c r="B135" s="21"/>
      <c r="C135" s="21"/>
      <c r="D135" s="60"/>
      <c r="E135" s="58"/>
      <c r="F135" s="60"/>
      <c r="G135" s="60"/>
      <c r="H135" s="60"/>
      <c r="I135" s="59"/>
      <c r="J135" s="37"/>
      <c r="K135" s="37"/>
      <c r="L135" s="21"/>
      <c r="M135" s="21"/>
    </row>
    <row r="136" ht="12.75" customHeight="1">
      <c r="A136" s="21"/>
      <c r="B136" s="21"/>
      <c r="C136" s="21"/>
      <c r="D136" s="60"/>
      <c r="E136" s="58"/>
      <c r="F136" s="60"/>
      <c r="G136" s="60"/>
      <c r="H136" s="60"/>
      <c r="I136" s="59"/>
      <c r="J136" s="37"/>
      <c r="K136" s="37"/>
      <c r="L136" s="21"/>
      <c r="M136" s="21"/>
    </row>
    <row r="137" ht="12.75" customHeight="1">
      <c r="A137" s="21"/>
      <c r="B137" s="21"/>
      <c r="C137" s="21"/>
      <c r="D137" s="60"/>
      <c r="E137" s="58"/>
      <c r="F137" s="60"/>
      <c r="G137" s="60"/>
      <c r="H137" s="60"/>
      <c r="I137" s="59"/>
      <c r="J137" s="37"/>
      <c r="K137" s="37"/>
      <c r="L137" s="21"/>
      <c r="M137" s="21"/>
    </row>
    <row r="138" ht="12.75" customHeight="1">
      <c r="A138" s="21"/>
      <c r="B138" s="21"/>
      <c r="C138" s="21"/>
      <c r="D138" s="60"/>
      <c r="E138" s="58"/>
      <c r="F138" s="60"/>
      <c r="G138" s="60"/>
      <c r="H138" s="60"/>
      <c r="I138" s="59"/>
      <c r="J138" s="37"/>
      <c r="K138" s="37"/>
      <c r="L138" s="21"/>
      <c r="M138" s="21"/>
    </row>
    <row r="139" ht="12.75" customHeight="1">
      <c r="A139" s="21"/>
      <c r="B139" s="21"/>
      <c r="C139" s="21"/>
      <c r="D139" s="60"/>
      <c r="E139" s="58"/>
      <c r="F139" s="60"/>
      <c r="G139" s="60"/>
      <c r="H139" s="60"/>
      <c r="I139" s="59"/>
      <c r="J139" s="37"/>
      <c r="K139" s="37"/>
      <c r="L139" s="21"/>
      <c r="M139" s="21"/>
    </row>
    <row r="140" ht="12.75" customHeight="1">
      <c r="A140" s="21"/>
      <c r="B140" s="21"/>
      <c r="C140" s="21"/>
      <c r="D140" s="60"/>
      <c r="E140" s="58"/>
      <c r="F140" s="60"/>
      <c r="G140" s="60"/>
      <c r="H140" s="60"/>
      <c r="I140" s="59"/>
      <c r="J140" s="37"/>
      <c r="K140" s="37"/>
      <c r="L140" s="21"/>
      <c r="M140" s="21"/>
    </row>
    <row r="141" ht="12.75" customHeight="1">
      <c r="A141" s="21"/>
      <c r="B141" s="21"/>
      <c r="C141" s="21"/>
      <c r="D141" s="60"/>
      <c r="E141" s="58"/>
      <c r="F141" s="60"/>
      <c r="G141" s="60"/>
      <c r="H141" s="60"/>
      <c r="I141" s="59"/>
      <c r="J141" s="37"/>
      <c r="K141" s="37"/>
      <c r="L141" s="21"/>
      <c r="M141" s="21"/>
    </row>
    <row r="142" ht="12.75" customHeight="1">
      <c r="A142" s="21"/>
      <c r="B142" s="21"/>
      <c r="C142" s="21"/>
      <c r="D142" s="60"/>
      <c r="E142" s="58"/>
      <c r="F142" s="60"/>
      <c r="G142" s="60"/>
      <c r="H142" s="60"/>
      <c r="I142" s="59"/>
      <c r="J142" s="37"/>
      <c r="K142" s="37"/>
      <c r="L142" s="21"/>
      <c r="M142" s="21"/>
    </row>
    <row r="143" ht="12.75" customHeight="1">
      <c r="A143" s="21"/>
      <c r="B143" s="21"/>
      <c r="C143" s="21"/>
      <c r="D143" s="60"/>
      <c r="E143" s="58"/>
      <c r="F143" s="60"/>
      <c r="G143" s="60"/>
      <c r="H143" s="60"/>
      <c r="I143" s="59"/>
      <c r="J143" s="37"/>
      <c r="K143" s="37"/>
      <c r="L143" s="21"/>
      <c r="M143" s="21"/>
    </row>
    <row r="144" ht="12.75" customHeight="1">
      <c r="A144" s="21"/>
      <c r="B144" s="21"/>
      <c r="C144" s="21"/>
      <c r="D144" s="60"/>
      <c r="E144" s="58"/>
      <c r="F144" s="60"/>
      <c r="G144" s="60"/>
      <c r="H144" s="60"/>
      <c r="I144" s="59"/>
      <c r="J144" s="37"/>
      <c r="K144" s="37"/>
      <c r="L144" s="21"/>
      <c r="M144" s="21"/>
    </row>
    <row r="145" ht="12.75" customHeight="1">
      <c r="A145" s="21"/>
      <c r="B145" s="21"/>
      <c r="C145" s="21"/>
      <c r="D145" s="60"/>
      <c r="E145" s="58"/>
      <c r="F145" s="60"/>
      <c r="G145" s="60"/>
      <c r="H145" s="60"/>
      <c r="I145" s="59"/>
      <c r="J145" s="37"/>
      <c r="K145" s="37"/>
      <c r="L145" s="21"/>
      <c r="M145" s="21"/>
    </row>
    <row r="146" ht="12.75" customHeight="1">
      <c r="A146" s="21"/>
      <c r="B146" s="21"/>
      <c r="C146" s="21"/>
      <c r="D146" s="60"/>
      <c r="E146" s="58"/>
      <c r="F146" s="60"/>
      <c r="G146" s="60"/>
      <c r="H146" s="60"/>
      <c r="I146" s="59"/>
      <c r="J146" s="37"/>
      <c r="K146" s="37"/>
      <c r="L146" s="21"/>
      <c r="M146" s="21"/>
    </row>
    <row r="147" ht="12.75" customHeight="1">
      <c r="A147" s="21"/>
      <c r="B147" s="21"/>
      <c r="C147" s="21"/>
      <c r="D147" s="60"/>
      <c r="E147" s="58"/>
      <c r="F147" s="60"/>
      <c r="G147" s="60"/>
      <c r="H147" s="60"/>
      <c r="I147" s="59"/>
      <c r="J147" s="37"/>
      <c r="K147" s="37"/>
      <c r="L147" s="21"/>
      <c r="M147" s="21"/>
    </row>
    <row r="148" ht="12.75" customHeight="1">
      <c r="A148" s="21"/>
      <c r="B148" s="21"/>
      <c r="C148" s="21"/>
      <c r="D148" s="60"/>
      <c r="E148" s="58"/>
      <c r="F148" s="60"/>
      <c r="G148" s="60"/>
      <c r="H148" s="60"/>
      <c r="I148" s="59"/>
      <c r="J148" s="37"/>
      <c r="K148" s="37"/>
      <c r="L148" s="21"/>
      <c r="M148" s="21"/>
    </row>
    <row r="149" ht="12.75" customHeight="1">
      <c r="A149" s="21"/>
      <c r="B149" s="21"/>
      <c r="C149" s="21"/>
      <c r="D149" s="60"/>
      <c r="E149" s="58"/>
      <c r="F149" s="60"/>
      <c r="G149" s="60"/>
      <c r="H149" s="60"/>
      <c r="I149" s="59"/>
      <c r="J149" s="37"/>
      <c r="K149" s="37"/>
      <c r="L149" s="21"/>
      <c r="M149" s="21"/>
    </row>
    <row r="150" ht="12.75" customHeight="1">
      <c r="A150" s="21"/>
      <c r="B150" s="21"/>
      <c r="C150" s="21"/>
      <c r="D150" s="60"/>
      <c r="E150" s="58"/>
      <c r="F150" s="60"/>
      <c r="G150" s="60"/>
      <c r="H150" s="60"/>
      <c r="I150" s="59"/>
      <c r="J150" s="37"/>
      <c r="K150" s="37"/>
      <c r="L150" s="21"/>
      <c r="M150" s="21"/>
    </row>
    <row r="151" ht="12.75" customHeight="1">
      <c r="A151" s="21"/>
      <c r="B151" s="21"/>
      <c r="C151" s="21"/>
      <c r="D151" s="60"/>
      <c r="E151" s="58"/>
      <c r="F151" s="60"/>
      <c r="G151" s="60"/>
      <c r="H151" s="60"/>
      <c r="I151" s="59"/>
      <c r="J151" s="37"/>
      <c r="K151" s="37"/>
      <c r="L151" s="21"/>
      <c r="M151" s="21"/>
    </row>
    <row r="152" ht="12.75" customHeight="1">
      <c r="A152" s="21"/>
      <c r="B152" s="21"/>
      <c r="C152" s="21"/>
      <c r="D152" s="60"/>
      <c r="E152" s="58"/>
      <c r="F152" s="60"/>
      <c r="G152" s="60"/>
      <c r="H152" s="60"/>
      <c r="I152" s="59"/>
      <c r="J152" s="37"/>
      <c r="K152" s="37"/>
      <c r="L152" s="21"/>
      <c r="M152" s="21"/>
    </row>
    <row r="153" ht="12.75" customHeight="1">
      <c r="A153" s="21"/>
      <c r="B153" s="21"/>
      <c r="C153" s="21"/>
      <c r="D153" s="60"/>
      <c r="E153" s="58"/>
      <c r="F153" s="60"/>
      <c r="G153" s="60"/>
      <c r="H153" s="60"/>
      <c r="I153" s="59"/>
      <c r="J153" s="37"/>
      <c r="K153" s="37"/>
      <c r="L153" s="21"/>
      <c r="M153" s="21"/>
    </row>
    <row r="154" ht="12.75" customHeight="1">
      <c r="A154" s="21"/>
      <c r="B154" s="21"/>
      <c r="C154" s="21"/>
      <c r="D154" s="60"/>
      <c r="E154" s="58"/>
      <c r="F154" s="60"/>
      <c r="G154" s="60"/>
      <c r="H154" s="60"/>
      <c r="I154" s="59"/>
      <c r="J154" s="37"/>
      <c r="K154" s="37"/>
      <c r="L154" s="21"/>
      <c r="M154" s="21"/>
    </row>
    <row r="155" ht="12.75" customHeight="1">
      <c r="A155" s="21"/>
      <c r="B155" s="21"/>
      <c r="C155" s="21"/>
      <c r="D155" s="60"/>
      <c r="E155" s="58"/>
      <c r="F155" s="60"/>
      <c r="G155" s="60"/>
      <c r="H155" s="60"/>
      <c r="I155" s="59"/>
      <c r="J155" s="37"/>
      <c r="K155" s="37"/>
      <c r="L155" s="21"/>
      <c r="M155" s="21"/>
    </row>
    <row r="156" ht="12.75" customHeight="1">
      <c r="A156" s="21"/>
      <c r="B156" s="21"/>
      <c r="C156" s="21"/>
      <c r="D156" s="60"/>
      <c r="E156" s="58"/>
      <c r="F156" s="60"/>
      <c r="G156" s="60"/>
      <c r="H156" s="60"/>
      <c r="I156" s="59"/>
      <c r="J156" s="37"/>
      <c r="K156" s="37"/>
      <c r="L156" s="21"/>
      <c r="M156" s="21"/>
    </row>
    <row r="157" ht="12.75" customHeight="1">
      <c r="A157" s="21"/>
      <c r="B157" s="21"/>
      <c r="C157" s="21"/>
      <c r="D157" s="60"/>
      <c r="E157" s="58"/>
      <c r="F157" s="60"/>
      <c r="G157" s="60"/>
      <c r="H157" s="60"/>
      <c r="I157" s="59"/>
      <c r="J157" s="37"/>
      <c r="K157" s="37"/>
      <c r="L157" s="21"/>
      <c r="M157" s="21"/>
    </row>
    <row r="158" ht="12.75" customHeight="1">
      <c r="A158" s="21"/>
      <c r="B158" s="21"/>
      <c r="C158" s="21"/>
      <c r="D158" s="60"/>
      <c r="E158" s="58"/>
      <c r="F158" s="60"/>
      <c r="G158" s="60"/>
      <c r="H158" s="60"/>
      <c r="I158" s="59"/>
      <c r="J158" s="37"/>
      <c r="K158" s="37"/>
      <c r="L158" s="21"/>
      <c r="M158" s="21"/>
    </row>
    <row r="159" ht="12.75" customHeight="1">
      <c r="A159" s="21"/>
      <c r="B159" s="21"/>
      <c r="C159" s="21"/>
      <c r="D159" s="60"/>
      <c r="E159" s="58"/>
      <c r="F159" s="60"/>
      <c r="G159" s="60"/>
      <c r="H159" s="60"/>
      <c r="I159" s="59"/>
      <c r="J159" s="37"/>
      <c r="K159" s="37"/>
      <c r="L159" s="21"/>
      <c r="M159" s="21"/>
    </row>
    <row r="160" ht="12.75" customHeight="1">
      <c r="A160" s="21"/>
      <c r="B160" s="21"/>
      <c r="C160" s="21"/>
      <c r="D160" s="60"/>
      <c r="E160" s="58"/>
      <c r="F160" s="60"/>
      <c r="G160" s="60"/>
      <c r="H160" s="60"/>
      <c r="I160" s="59"/>
      <c r="J160" s="37"/>
      <c r="K160" s="37"/>
      <c r="L160" s="21"/>
      <c r="M160" s="21"/>
    </row>
    <row r="161" ht="12.75" customHeight="1">
      <c r="A161" s="21"/>
      <c r="B161" s="21"/>
      <c r="C161" s="21"/>
      <c r="D161" s="60"/>
      <c r="E161" s="58"/>
      <c r="F161" s="60"/>
      <c r="G161" s="60"/>
      <c r="H161" s="60"/>
      <c r="I161" s="59"/>
      <c r="J161" s="37"/>
      <c r="K161" s="37"/>
      <c r="L161" s="21"/>
      <c r="M161" s="21"/>
    </row>
    <row r="162" ht="12.75" customHeight="1">
      <c r="A162" s="21"/>
      <c r="B162" s="21"/>
      <c r="C162" s="21"/>
      <c r="D162" s="60"/>
      <c r="E162" s="58"/>
      <c r="F162" s="60"/>
      <c r="G162" s="60"/>
      <c r="H162" s="60"/>
      <c r="I162" s="59"/>
      <c r="J162" s="37"/>
      <c r="K162" s="37"/>
      <c r="L162" s="21"/>
      <c r="M162" s="21"/>
    </row>
    <row r="163" ht="12.75" customHeight="1">
      <c r="A163" s="21"/>
      <c r="B163" s="21"/>
      <c r="C163" s="21"/>
      <c r="D163" s="60"/>
      <c r="E163" s="58"/>
      <c r="F163" s="60"/>
      <c r="G163" s="60"/>
      <c r="H163" s="60"/>
      <c r="I163" s="59"/>
      <c r="J163" s="37"/>
      <c r="K163" s="37"/>
      <c r="L163" s="21"/>
      <c r="M163" s="21"/>
    </row>
    <row r="164" ht="12.75" customHeight="1">
      <c r="A164" s="21"/>
      <c r="B164" s="21"/>
      <c r="C164" s="21"/>
      <c r="D164" s="60"/>
      <c r="E164" s="58"/>
      <c r="F164" s="60"/>
      <c r="G164" s="60"/>
      <c r="H164" s="60"/>
      <c r="I164" s="59"/>
      <c r="J164" s="37"/>
      <c r="K164" s="37"/>
      <c r="L164" s="21"/>
      <c r="M164" s="21"/>
    </row>
    <row r="165" ht="12.75" customHeight="1">
      <c r="A165" s="21"/>
      <c r="B165" s="21"/>
      <c r="C165" s="21"/>
      <c r="D165" s="60"/>
      <c r="E165" s="58"/>
      <c r="F165" s="60"/>
      <c r="G165" s="60"/>
      <c r="H165" s="60"/>
      <c r="I165" s="59"/>
      <c r="J165" s="37"/>
      <c r="K165" s="37"/>
      <c r="L165" s="21"/>
      <c r="M165" s="21"/>
    </row>
    <row r="166" ht="12.75" customHeight="1">
      <c r="A166" s="21"/>
      <c r="B166" s="21"/>
      <c r="C166" s="21"/>
      <c r="D166" s="60"/>
      <c r="E166" s="58"/>
      <c r="F166" s="60"/>
      <c r="G166" s="60"/>
      <c r="H166" s="60"/>
      <c r="I166" s="59"/>
      <c r="J166" s="37"/>
      <c r="K166" s="37"/>
      <c r="L166" s="21"/>
      <c r="M166" s="21"/>
    </row>
    <row r="167" ht="12.75" customHeight="1">
      <c r="A167" s="21"/>
      <c r="B167" s="21"/>
      <c r="C167" s="21"/>
      <c r="D167" s="60"/>
      <c r="E167" s="58"/>
      <c r="F167" s="60"/>
      <c r="G167" s="60"/>
      <c r="H167" s="60"/>
      <c r="I167" s="59"/>
      <c r="J167" s="37"/>
      <c r="K167" s="37"/>
      <c r="L167" s="21"/>
      <c r="M167" s="21"/>
    </row>
    <row r="168" ht="12.75" customHeight="1">
      <c r="A168" s="21"/>
      <c r="B168" s="21"/>
      <c r="C168" s="21"/>
      <c r="D168" s="60"/>
      <c r="E168" s="58"/>
      <c r="F168" s="60"/>
      <c r="G168" s="60"/>
      <c r="H168" s="60"/>
      <c r="I168" s="59"/>
      <c r="J168" s="37"/>
      <c r="K168" s="37"/>
      <c r="L168" s="21"/>
      <c r="M168" s="21"/>
    </row>
    <row r="169" ht="12.75" customHeight="1">
      <c r="A169" s="21"/>
      <c r="B169" s="21"/>
      <c r="C169" s="21"/>
      <c r="D169" s="60"/>
      <c r="E169" s="58"/>
      <c r="F169" s="60"/>
      <c r="G169" s="60"/>
      <c r="H169" s="60"/>
      <c r="I169" s="59"/>
      <c r="J169" s="37"/>
      <c r="K169" s="37"/>
      <c r="L169" s="21"/>
      <c r="M169" s="21"/>
    </row>
    <row r="170" ht="12.75" customHeight="1">
      <c r="A170" s="21"/>
      <c r="B170" s="21"/>
      <c r="C170" s="21"/>
      <c r="D170" s="60"/>
      <c r="E170" s="58"/>
      <c r="F170" s="60"/>
      <c r="G170" s="60"/>
      <c r="H170" s="60"/>
      <c r="I170" s="59"/>
      <c r="J170" s="37"/>
      <c r="K170" s="37"/>
      <c r="L170" s="21"/>
      <c r="M170" s="21"/>
    </row>
    <row r="171" ht="12.75" customHeight="1">
      <c r="A171" s="21"/>
      <c r="B171" s="21"/>
      <c r="C171" s="21"/>
      <c r="D171" s="60"/>
      <c r="E171" s="58"/>
      <c r="F171" s="60"/>
      <c r="G171" s="60"/>
      <c r="H171" s="60"/>
      <c r="I171" s="59"/>
      <c r="J171" s="37"/>
      <c r="K171" s="37"/>
      <c r="L171" s="21"/>
      <c r="M171" s="21"/>
    </row>
    <row r="172" ht="12.75" customHeight="1">
      <c r="A172" s="21"/>
      <c r="B172" s="21"/>
      <c r="C172" s="21"/>
      <c r="D172" s="60"/>
      <c r="E172" s="58"/>
      <c r="F172" s="60"/>
      <c r="G172" s="60"/>
      <c r="H172" s="60"/>
      <c r="I172" s="59"/>
      <c r="J172" s="37"/>
      <c r="K172" s="37"/>
      <c r="L172" s="21"/>
      <c r="M172" s="21"/>
    </row>
    <row r="173" ht="12.75" customHeight="1">
      <c r="A173" s="21"/>
      <c r="B173" s="21"/>
      <c r="C173" s="21"/>
      <c r="D173" s="60"/>
      <c r="E173" s="58"/>
      <c r="F173" s="60"/>
      <c r="G173" s="60"/>
      <c r="H173" s="60"/>
      <c r="I173" s="59"/>
      <c r="J173" s="37"/>
      <c r="K173" s="37"/>
      <c r="L173" s="21"/>
      <c r="M173" s="21"/>
    </row>
    <row r="174" ht="12.75" customHeight="1">
      <c r="A174" s="21"/>
      <c r="B174" s="21"/>
      <c r="C174" s="21"/>
      <c r="D174" s="60"/>
      <c r="E174" s="58"/>
      <c r="F174" s="60"/>
      <c r="G174" s="60"/>
      <c r="H174" s="60"/>
      <c r="I174" s="59"/>
      <c r="J174" s="37"/>
      <c r="K174" s="37"/>
      <c r="L174" s="21"/>
      <c r="M174" s="21"/>
    </row>
    <row r="175" ht="12.75" customHeight="1">
      <c r="A175" s="21"/>
      <c r="B175" s="21"/>
      <c r="C175" s="21"/>
      <c r="D175" s="60"/>
      <c r="E175" s="58"/>
      <c r="F175" s="60"/>
      <c r="G175" s="60"/>
      <c r="H175" s="60"/>
      <c r="I175" s="59"/>
      <c r="J175" s="37"/>
      <c r="K175" s="37"/>
      <c r="L175" s="21"/>
      <c r="M175" s="21"/>
    </row>
    <row r="176" ht="12.75" customHeight="1">
      <c r="A176" s="21"/>
      <c r="B176" s="21"/>
      <c r="C176" s="21"/>
      <c r="D176" s="60"/>
      <c r="E176" s="58"/>
      <c r="F176" s="60"/>
      <c r="G176" s="60"/>
      <c r="H176" s="60"/>
      <c r="I176" s="59"/>
      <c r="J176" s="37"/>
      <c r="K176" s="37"/>
      <c r="L176" s="21"/>
      <c r="M176" s="21"/>
    </row>
    <row r="177" ht="12.75" customHeight="1">
      <c r="A177" s="21"/>
      <c r="B177" s="21"/>
      <c r="C177" s="21"/>
      <c r="D177" s="60"/>
      <c r="E177" s="58"/>
      <c r="F177" s="60"/>
      <c r="G177" s="60"/>
      <c r="H177" s="60"/>
      <c r="I177" s="59"/>
      <c r="J177" s="37"/>
      <c r="K177" s="37"/>
      <c r="L177" s="21"/>
      <c r="M177" s="21"/>
    </row>
    <row r="178" ht="12.75" customHeight="1">
      <c r="A178" s="21"/>
      <c r="B178" s="21"/>
      <c r="C178" s="21"/>
      <c r="D178" s="60"/>
      <c r="E178" s="58"/>
      <c r="F178" s="60"/>
      <c r="G178" s="60"/>
      <c r="H178" s="60"/>
      <c r="I178" s="59"/>
      <c r="J178" s="37"/>
      <c r="K178" s="37"/>
      <c r="L178" s="21"/>
      <c r="M178" s="21"/>
    </row>
    <row r="179" ht="12.75" customHeight="1">
      <c r="A179" s="21"/>
      <c r="B179" s="21"/>
      <c r="C179" s="21"/>
      <c r="D179" s="60"/>
      <c r="E179" s="58"/>
      <c r="F179" s="60"/>
      <c r="G179" s="60"/>
      <c r="H179" s="60"/>
      <c r="I179" s="59"/>
      <c r="J179" s="37"/>
      <c r="K179" s="37"/>
      <c r="L179" s="21"/>
      <c r="M179" s="21"/>
    </row>
    <row r="180" ht="12.75" customHeight="1">
      <c r="A180" s="21"/>
      <c r="B180" s="21"/>
      <c r="C180" s="21"/>
      <c r="D180" s="60"/>
      <c r="E180" s="58"/>
      <c r="F180" s="60"/>
      <c r="G180" s="60"/>
      <c r="H180" s="60"/>
      <c r="I180" s="59"/>
      <c r="J180" s="37"/>
      <c r="K180" s="37"/>
      <c r="L180" s="21"/>
      <c r="M180" s="21"/>
    </row>
    <row r="181" ht="12.75" customHeight="1">
      <c r="A181" s="21"/>
      <c r="B181" s="21"/>
      <c r="C181" s="21"/>
      <c r="D181" s="60"/>
      <c r="E181" s="58"/>
      <c r="F181" s="60"/>
      <c r="G181" s="60"/>
      <c r="H181" s="60"/>
      <c r="I181" s="59"/>
      <c r="J181" s="37"/>
      <c r="K181" s="37"/>
      <c r="L181" s="21"/>
      <c r="M181" s="21"/>
    </row>
    <row r="182" ht="12.75" customHeight="1">
      <c r="A182" s="21"/>
      <c r="B182" s="21"/>
      <c r="C182" s="21"/>
      <c r="D182" s="60"/>
      <c r="E182" s="58"/>
      <c r="F182" s="60"/>
      <c r="G182" s="60"/>
      <c r="H182" s="60"/>
      <c r="I182" s="59"/>
      <c r="J182" s="37"/>
      <c r="K182" s="37"/>
      <c r="L182" s="21"/>
      <c r="M182" s="21"/>
    </row>
    <row r="183" ht="12.75" customHeight="1">
      <c r="A183" s="21"/>
      <c r="B183" s="21"/>
      <c r="C183" s="21"/>
      <c r="D183" s="60"/>
      <c r="E183" s="58"/>
      <c r="F183" s="60"/>
      <c r="G183" s="60"/>
      <c r="H183" s="60"/>
      <c r="I183" s="59"/>
      <c r="J183" s="37"/>
      <c r="K183" s="37"/>
      <c r="L183" s="21"/>
      <c r="M183" s="21"/>
    </row>
    <row r="184" ht="12.75" customHeight="1">
      <c r="A184" s="21"/>
      <c r="B184" s="21"/>
      <c r="C184" s="21"/>
      <c r="D184" s="60"/>
      <c r="E184" s="58"/>
      <c r="F184" s="60"/>
      <c r="G184" s="60"/>
      <c r="H184" s="60"/>
      <c r="I184" s="59"/>
      <c r="J184" s="37"/>
      <c r="K184" s="37"/>
      <c r="L184" s="21"/>
      <c r="M184" s="21"/>
    </row>
    <row r="185" ht="12.75" customHeight="1">
      <c r="A185" s="21"/>
      <c r="B185" s="21"/>
      <c r="C185" s="21"/>
      <c r="D185" s="60"/>
      <c r="E185" s="58"/>
      <c r="F185" s="60"/>
      <c r="G185" s="60"/>
      <c r="H185" s="60"/>
      <c r="I185" s="59"/>
      <c r="J185" s="37"/>
      <c r="K185" s="37"/>
      <c r="L185" s="21"/>
      <c r="M185" s="21"/>
    </row>
    <row r="186" ht="12.75" customHeight="1">
      <c r="A186" s="21"/>
      <c r="B186" s="21"/>
      <c r="C186" s="21"/>
      <c r="D186" s="60"/>
      <c r="E186" s="58"/>
      <c r="F186" s="60"/>
      <c r="G186" s="60"/>
      <c r="H186" s="60"/>
      <c r="I186" s="59"/>
      <c r="J186" s="37"/>
      <c r="K186" s="37"/>
      <c r="L186" s="21"/>
      <c r="M186" s="21"/>
    </row>
    <row r="187" ht="12.75" customHeight="1">
      <c r="A187" s="21"/>
      <c r="B187" s="21"/>
      <c r="C187" s="21"/>
      <c r="D187" s="60"/>
      <c r="E187" s="58"/>
      <c r="F187" s="60"/>
      <c r="G187" s="60"/>
      <c r="H187" s="60"/>
      <c r="I187" s="59"/>
      <c r="J187" s="37"/>
      <c r="K187" s="37"/>
      <c r="L187" s="21"/>
      <c r="M187" s="21"/>
    </row>
    <row r="188" ht="12.75" customHeight="1">
      <c r="A188" s="21"/>
      <c r="B188" s="21"/>
      <c r="C188" s="21"/>
      <c r="D188" s="60"/>
      <c r="E188" s="58"/>
      <c r="F188" s="60"/>
      <c r="G188" s="60"/>
      <c r="H188" s="60"/>
      <c r="I188" s="59"/>
      <c r="J188" s="37"/>
      <c r="K188" s="37"/>
      <c r="L188" s="21"/>
      <c r="M188" s="21"/>
    </row>
    <row r="189" ht="12.75" customHeight="1">
      <c r="A189" s="21"/>
      <c r="B189" s="21"/>
      <c r="C189" s="21"/>
      <c r="D189" s="60"/>
      <c r="E189" s="58"/>
      <c r="F189" s="60"/>
      <c r="G189" s="60"/>
      <c r="H189" s="60"/>
      <c r="I189" s="59"/>
      <c r="J189" s="37"/>
      <c r="K189" s="37"/>
      <c r="L189" s="21"/>
      <c r="M189" s="21"/>
    </row>
    <row r="190" ht="12.75" customHeight="1">
      <c r="A190" s="21"/>
      <c r="B190" s="21"/>
      <c r="C190" s="21"/>
      <c r="D190" s="60"/>
      <c r="E190" s="58"/>
      <c r="F190" s="60"/>
      <c r="G190" s="60"/>
      <c r="H190" s="60"/>
      <c r="I190" s="59"/>
      <c r="J190" s="37"/>
      <c r="K190" s="37"/>
      <c r="L190" s="21"/>
      <c r="M190" s="21"/>
    </row>
    <row r="191" ht="12.75" customHeight="1">
      <c r="A191" s="21"/>
      <c r="B191" s="21"/>
      <c r="C191" s="21"/>
      <c r="D191" s="60"/>
      <c r="E191" s="58"/>
      <c r="F191" s="60"/>
      <c r="G191" s="60"/>
      <c r="H191" s="60"/>
      <c r="I191" s="59"/>
      <c r="J191" s="37"/>
      <c r="K191" s="37"/>
      <c r="L191" s="21"/>
      <c r="M191" s="21"/>
    </row>
    <row r="192" ht="12.75" customHeight="1">
      <c r="A192" s="21"/>
      <c r="B192" s="21"/>
      <c r="C192" s="21"/>
      <c r="D192" s="60"/>
      <c r="E192" s="58"/>
      <c r="F192" s="60"/>
      <c r="G192" s="60"/>
      <c r="H192" s="60"/>
      <c r="I192" s="59"/>
      <c r="J192" s="37"/>
      <c r="K192" s="37"/>
      <c r="L192" s="21"/>
      <c r="M192" s="21"/>
    </row>
    <row r="193" ht="12.75" customHeight="1">
      <c r="A193" s="21"/>
      <c r="B193" s="21"/>
      <c r="C193" s="21"/>
      <c r="D193" s="60"/>
      <c r="E193" s="58"/>
      <c r="F193" s="60"/>
      <c r="G193" s="60"/>
      <c r="H193" s="60"/>
      <c r="I193" s="59"/>
      <c r="J193" s="37"/>
      <c r="K193" s="37"/>
      <c r="L193" s="21"/>
      <c r="M193" s="21"/>
    </row>
    <row r="194" ht="12.75" customHeight="1">
      <c r="A194" s="21"/>
      <c r="B194" s="21"/>
      <c r="C194" s="21"/>
      <c r="D194" s="60"/>
      <c r="E194" s="58"/>
      <c r="F194" s="60"/>
      <c r="G194" s="60"/>
      <c r="H194" s="60"/>
      <c r="I194" s="59"/>
      <c r="J194" s="37"/>
      <c r="K194" s="37"/>
      <c r="L194" s="21"/>
      <c r="M194" s="21"/>
    </row>
    <row r="195" ht="12.75" customHeight="1">
      <c r="A195" s="21"/>
      <c r="B195" s="21"/>
      <c r="C195" s="21"/>
      <c r="D195" s="60"/>
      <c r="E195" s="58"/>
      <c r="F195" s="60"/>
      <c r="G195" s="60"/>
      <c r="H195" s="60"/>
      <c r="I195" s="59"/>
      <c r="J195" s="37"/>
      <c r="K195" s="37"/>
      <c r="L195" s="21"/>
      <c r="M195" s="21"/>
    </row>
    <row r="196" ht="12.75" customHeight="1">
      <c r="A196" s="21"/>
      <c r="B196" s="21"/>
      <c r="C196" s="21"/>
      <c r="D196" s="60"/>
      <c r="E196" s="58"/>
      <c r="F196" s="60"/>
      <c r="G196" s="60"/>
      <c r="H196" s="60"/>
      <c r="I196" s="59"/>
      <c r="J196" s="37"/>
      <c r="K196" s="37"/>
      <c r="L196" s="21"/>
      <c r="M196" s="21"/>
    </row>
    <row r="197" ht="12.75" customHeight="1">
      <c r="A197" s="21"/>
      <c r="B197" s="21"/>
      <c r="C197" s="21"/>
      <c r="D197" s="60"/>
      <c r="E197" s="58"/>
      <c r="F197" s="60"/>
      <c r="G197" s="60"/>
      <c r="H197" s="60"/>
      <c r="I197" s="59"/>
      <c r="J197" s="37"/>
      <c r="K197" s="37"/>
      <c r="L197" s="21"/>
      <c r="M197" s="21"/>
    </row>
    <row r="198" ht="12.75" customHeight="1">
      <c r="A198" s="21"/>
      <c r="B198" s="21"/>
      <c r="C198" s="21"/>
      <c r="D198" s="60"/>
      <c r="E198" s="58"/>
      <c r="F198" s="60"/>
      <c r="G198" s="60"/>
      <c r="H198" s="60"/>
      <c r="I198" s="59"/>
      <c r="J198" s="37"/>
      <c r="K198" s="37"/>
      <c r="L198" s="21"/>
      <c r="M198" s="21"/>
    </row>
    <row r="199" ht="12.75" customHeight="1">
      <c r="A199" s="21"/>
      <c r="B199" s="21"/>
      <c r="C199" s="21"/>
      <c r="D199" s="60"/>
      <c r="E199" s="58"/>
      <c r="F199" s="60"/>
      <c r="G199" s="60"/>
      <c r="H199" s="60"/>
      <c r="I199" s="59"/>
      <c r="J199" s="37"/>
      <c r="K199" s="37"/>
      <c r="L199" s="21"/>
      <c r="M199" s="21"/>
    </row>
    <row r="200" ht="12.75" customHeight="1">
      <c r="A200" s="21"/>
      <c r="B200" s="21"/>
      <c r="C200" s="21"/>
      <c r="D200" s="60"/>
      <c r="E200" s="58"/>
      <c r="F200" s="60"/>
      <c r="G200" s="60"/>
      <c r="H200" s="60"/>
      <c r="I200" s="59"/>
      <c r="J200" s="37"/>
      <c r="K200" s="37"/>
      <c r="L200" s="21"/>
      <c r="M200" s="21"/>
    </row>
    <row r="201" ht="12.75" customHeight="1">
      <c r="A201" s="21"/>
      <c r="B201" s="21"/>
      <c r="C201" s="21"/>
      <c r="D201" s="60"/>
      <c r="E201" s="58"/>
      <c r="F201" s="60"/>
      <c r="G201" s="60"/>
      <c r="H201" s="60"/>
      <c r="I201" s="59"/>
      <c r="J201" s="37"/>
      <c r="K201" s="37"/>
      <c r="L201" s="21"/>
      <c r="M201" s="21"/>
    </row>
    <row r="202" ht="12.75" customHeight="1">
      <c r="A202" s="21"/>
      <c r="B202" s="21"/>
      <c r="C202" s="21"/>
      <c r="D202" s="60"/>
      <c r="E202" s="58"/>
      <c r="F202" s="60"/>
      <c r="G202" s="60"/>
      <c r="H202" s="60"/>
      <c r="I202" s="59"/>
      <c r="J202" s="37"/>
      <c r="K202" s="37"/>
      <c r="L202" s="21"/>
      <c r="M202" s="21"/>
    </row>
    <row r="203" ht="12.75" customHeight="1">
      <c r="A203" s="21"/>
      <c r="B203" s="21"/>
      <c r="C203" s="21"/>
      <c r="D203" s="60"/>
      <c r="E203" s="58"/>
      <c r="F203" s="60"/>
      <c r="G203" s="60"/>
      <c r="H203" s="60"/>
      <c r="I203" s="59"/>
      <c r="J203" s="37"/>
      <c r="K203" s="37"/>
      <c r="L203" s="21"/>
      <c r="M203" s="21"/>
    </row>
    <row r="204" ht="12.75" customHeight="1">
      <c r="A204" s="21"/>
      <c r="B204" s="21"/>
      <c r="C204" s="21"/>
      <c r="D204" s="60"/>
      <c r="E204" s="58"/>
      <c r="F204" s="60"/>
      <c r="G204" s="60"/>
      <c r="H204" s="60"/>
      <c r="I204" s="59"/>
      <c r="J204" s="37"/>
      <c r="K204" s="37"/>
      <c r="L204" s="21"/>
      <c r="M204" s="21"/>
    </row>
    <row r="205" ht="12.75" customHeight="1">
      <c r="A205" s="21"/>
      <c r="B205" s="21"/>
      <c r="C205" s="21"/>
      <c r="D205" s="60"/>
      <c r="E205" s="58"/>
      <c r="F205" s="60"/>
      <c r="G205" s="60"/>
      <c r="H205" s="60"/>
      <c r="I205" s="59"/>
      <c r="J205" s="37"/>
      <c r="K205" s="37"/>
      <c r="L205" s="21"/>
      <c r="M205" s="21"/>
    </row>
    <row r="206" ht="12.75" customHeight="1">
      <c r="A206" s="21"/>
      <c r="B206" s="21"/>
      <c r="C206" s="21"/>
      <c r="D206" s="60"/>
      <c r="E206" s="58"/>
      <c r="F206" s="60"/>
      <c r="G206" s="60"/>
      <c r="H206" s="60"/>
      <c r="I206" s="59"/>
      <c r="J206" s="37"/>
      <c r="K206" s="37"/>
      <c r="L206" s="21"/>
      <c r="M206" s="21"/>
    </row>
    <row r="207" ht="12.75" customHeight="1">
      <c r="A207" s="21"/>
      <c r="B207" s="21"/>
      <c r="C207" s="21"/>
      <c r="D207" s="60"/>
      <c r="E207" s="58"/>
      <c r="F207" s="60"/>
      <c r="G207" s="60"/>
      <c r="H207" s="60"/>
      <c r="I207" s="59"/>
      <c r="J207" s="37"/>
      <c r="K207" s="37"/>
      <c r="L207" s="21"/>
      <c r="M207" s="21"/>
    </row>
    <row r="208" ht="12.75" customHeight="1">
      <c r="A208" s="21"/>
      <c r="B208" s="21"/>
      <c r="C208" s="21"/>
      <c r="D208" s="60"/>
      <c r="E208" s="58"/>
      <c r="F208" s="60"/>
      <c r="G208" s="60"/>
      <c r="H208" s="60"/>
      <c r="I208" s="59"/>
      <c r="J208" s="37"/>
      <c r="K208" s="37"/>
      <c r="L208" s="21"/>
      <c r="M208" s="21"/>
    </row>
    <row r="209" ht="12.75" customHeight="1">
      <c r="A209" s="21"/>
      <c r="B209" s="21"/>
      <c r="C209" s="21"/>
      <c r="D209" s="60"/>
      <c r="E209" s="58"/>
      <c r="F209" s="60"/>
      <c r="G209" s="60"/>
      <c r="H209" s="60"/>
      <c r="I209" s="59"/>
      <c r="J209" s="37"/>
      <c r="K209" s="37"/>
      <c r="L209" s="21"/>
      <c r="M209" s="21"/>
    </row>
    <row r="210" ht="12.75" customHeight="1">
      <c r="A210" s="21"/>
      <c r="B210" s="21"/>
      <c r="C210" s="21"/>
      <c r="D210" s="60"/>
      <c r="E210" s="58"/>
      <c r="F210" s="60"/>
      <c r="G210" s="60"/>
      <c r="H210" s="60"/>
      <c r="I210" s="59"/>
      <c r="J210" s="37"/>
      <c r="K210" s="37"/>
      <c r="L210" s="21"/>
      <c r="M210" s="21"/>
    </row>
    <row r="211" ht="12.75" customHeight="1">
      <c r="A211" s="21"/>
      <c r="B211" s="21"/>
      <c r="C211" s="21"/>
      <c r="D211" s="60"/>
      <c r="E211" s="58"/>
      <c r="F211" s="60"/>
      <c r="G211" s="60"/>
      <c r="H211" s="60"/>
      <c r="I211" s="59"/>
      <c r="J211" s="37"/>
      <c r="K211" s="37"/>
      <c r="L211" s="21"/>
      <c r="M211" s="21"/>
    </row>
    <row r="212" ht="12.75" customHeight="1">
      <c r="A212" s="21"/>
      <c r="B212" s="21"/>
      <c r="C212" s="21"/>
      <c r="D212" s="60"/>
      <c r="E212" s="58"/>
      <c r="F212" s="60"/>
      <c r="G212" s="60"/>
      <c r="H212" s="60"/>
      <c r="I212" s="59"/>
      <c r="J212" s="37"/>
      <c r="K212" s="37"/>
      <c r="L212" s="21"/>
      <c r="M212" s="21"/>
    </row>
    <row r="213" ht="12.75" customHeight="1">
      <c r="A213" s="21"/>
      <c r="B213" s="21"/>
      <c r="C213" s="21"/>
      <c r="D213" s="60"/>
      <c r="E213" s="58"/>
      <c r="F213" s="60"/>
      <c r="G213" s="60"/>
      <c r="H213" s="60"/>
      <c r="I213" s="59"/>
      <c r="J213" s="37"/>
      <c r="K213" s="37"/>
      <c r="L213" s="21"/>
      <c r="M213" s="21"/>
    </row>
    <row r="214" ht="12.75" customHeight="1">
      <c r="A214" s="21"/>
      <c r="B214" s="21"/>
      <c r="C214" s="21"/>
      <c r="D214" s="60"/>
      <c r="E214" s="58"/>
      <c r="F214" s="60"/>
      <c r="G214" s="60"/>
      <c r="H214" s="60"/>
      <c r="I214" s="59"/>
      <c r="J214" s="37"/>
      <c r="K214" s="37"/>
      <c r="L214" s="21"/>
      <c r="M214" s="21"/>
    </row>
    <row r="215" ht="12.75" customHeight="1">
      <c r="A215" s="21"/>
      <c r="B215" s="21"/>
      <c r="C215" s="21"/>
      <c r="D215" s="60"/>
      <c r="E215" s="58"/>
      <c r="F215" s="60"/>
      <c r="G215" s="60"/>
      <c r="H215" s="60"/>
      <c r="I215" s="59"/>
      <c r="J215" s="37"/>
      <c r="K215" s="37"/>
      <c r="L215" s="21"/>
      <c r="M215" s="21"/>
    </row>
    <row r="216" ht="12.75" customHeight="1">
      <c r="A216" s="21"/>
      <c r="B216" s="21"/>
      <c r="C216" s="21"/>
      <c r="D216" s="60"/>
      <c r="E216" s="58"/>
      <c r="F216" s="60"/>
      <c r="G216" s="60"/>
      <c r="H216" s="60"/>
      <c r="I216" s="59"/>
      <c r="J216" s="37"/>
      <c r="K216" s="37"/>
      <c r="L216" s="21"/>
      <c r="M216" s="21"/>
    </row>
    <row r="217" ht="12.75" customHeight="1">
      <c r="A217" s="21"/>
      <c r="B217" s="21"/>
      <c r="C217" s="21"/>
      <c r="D217" s="60"/>
      <c r="E217" s="58"/>
      <c r="F217" s="60"/>
      <c r="G217" s="60"/>
      <c r="H217" s="60"/>
      <c r="I217" s="59"/>
      <c r="J217" s="37"/>
      <c r="K217" s="37"/>
      <c r="L217" s="21"/>
      <c r="M217" s="21"/>
    </row>
    <row r="218" ht="12.75" customHeight="1">
      <c r="A218" s="21"/>
      <c r="B218" s="21"/>
      <c r="C218" s="21"/>
      <c r="D218" s="60"/>
      <c r="E218" s="58"/>
      <c r="F218" s="60"/>
      <c r="G218" s="60"/>
      <c r="H218" s="60"/>
      <c r="I218" s="59"/>
      <c r="J218" s="37"/>
      <c r="K218" s="37"/>
      <c r="L218" s="21"/>
      <c r="M218" s="21"/>
    </row>
    <row r="219" ht="12.75" customHeight="1">
      <c r="A219" s="21"/>
      <c r="B219" s="21"/>
      <c r="C219" s="21"/>
      <c r="D219" s="60"/>
      <c r="E219" s="58"/>
      <c r="F219" s="60"/>
      <c r="G219" s="60"/>
      <c r="H219" s="60"/>
      <c r="I219" s="59"/>
      <c r="J219" s="37"/>
      <c r="K219" s="37"/>
      <c r="L219" s="21"/>
      <c r="M219" s="21"/>
    </row>
    <row r="220" ht="12.75" customHeight="1">
      <c r="A220" s="21"/>
      <c r="B220" s="21"/>
      <c r="C220" s="21"/>
      <c r="D220" s="60"/>
      <c r="E220" s="58"/>
      <c r="F220" s="60"/>
      <c r="G220" s="60"/>
      <c r="H220" s="60"/>
      <c r="I220" s="59"/>
      <c r="J220" s="37"/>
      <c r="K220" s="37"/>
      <c r="L220" s="21"/>
      <c r="M220" s="21"/>
    </row>
    <row r="221" ht="12.75" customHeight="1">
      <c r="A221" s="21"/>
      <c r="B221" s="21"/>
      <c r="C221" s="21"/>
      <c r="D221" s="60"/>
      <c r="E221" s="58"/>
      <c r="F221" s="60"/>
      <c r="G221" s="60"/>
      <c r="H221" s="60"/>
      <c r="I221" s="59"/>
      <c r="J221" s="37"/>
      <c r="K221" s="37"/>
      <c r="L221" s="21"/>
      <c r="M221" s="21"/>
    </row>
    <row r="222" ht="12.75" customHeight="1">
      <c r="A222" s="21"/>
      <c r="B222" s="21"/>
      <c r="C222" s="21"/>
      <c r="D222" s="60"/>
      <c r="E222" s="58"/>
      <c r="F222" s="60"/>
      <c r="G222" s="60"/>
      <c r="H222" s="60"/>
      <c r="I222" s="59"/>
      <c r="J222" s="37"/>
      <c r="K222" s="37"/>
      <c r="L222" s="21"/>
      <c r="M222" s="21"/>
    </row>
    <row r="223" ht="12.75" customHeight="1">
      <c r="A223" s="21"/>
      <c r="B223" s="21"/>
      <c r="C223" s="21"/>
      <c r="D223" s="60"/>
      <c r="E223" s="58"/>
      <c r="F223" s="60"/>
      <c r="G223" s="60"/>
      <c r="H223" s="60"/>
      <c r="I223" s="59"/>
      <c r="J223" s="37"/>
      <c r="K223" s="37"/>
      <c r="L223" s="21"/>
      <c r="M223" s="21"/>
    </row>
    <row r="224" ht="12.75" customHeight="1">
      <c r="A224" s="21"/>
      <c r="B224" s="21"/>
      <c r="C224" s="21"/>
      <c r="D224" s="60"/>
      <c r="E224" s="58"/>
      <c r="F224" s="60"/>
      <c r="G224" s="60"/>
      <c r="H224" s="60"/>
      <c r="I224" s="59"/>
      <c r="J224" s="37"/>
      <c r="K224" s="37"/>
      <c r="L224" s="21"/>
      <c r="M224" s="21"/>
    </row>
    <row r="225" ht="12.75" customHeight="1">
      <c r="A225" s="21"/>
      <c r="B225" s="21"/>
      <c r="C225" s="21"/>
      <c r="D225" s="60"/>
      <c r="E225" s="58"/>
      <c r="F225" s="60"/>
      <c r="G225" s="60"/>
      <c r="H225" s="60"/>
      <c r="I225" s="59"/>
      <c r="J225" s="37"/>
      <c r="K225" s="37"/>
      <c r="L225" s="21"/>
      <c r="M225" s="21"/>
    </row>
    <row r="226" ht="12.75" customHeight="1">
      <c r="A226" s="21"/>
      <c r="B226" s="21"/>
      <c r="C226" s="21"/>
      <c r="D226" s="60"/>
      <c r="E226" s="58"/>
      <c r="F226" s="60"/>
      <c r="G226" s="60"/>
      <c r="H226" s="60"/>
      <c r="I226" s="59"/>
      <c r="J226" s="37"/>
      <c r="K226" s="37"/>
      <c r="L226" s="21"/>
      <c r="M226" s="21"/>
    </row>
    <row r="227" ht="12.75" customHeight="1">
      <c r="A227" s="21"/>
      <c r="B227" s="21"/>
      <c r="C227" s="21"/>
      <c r="D227" s="60"/>
      <c r="E227" s="58"/>
      <c r="F227" s="60"/>
      <c r="G227" s="60"/>
      <c r="H227" s="60"/>
      <c r="I227" s="59"/>
      <c r="J227" s="37"/>
      <c r="K227" s="37"/>
      <c r="L227" s="21"/>
      <c r="M227" s="21"/>
    </row>
    <row r="228" ht="12.75" customHeight="1">
      <c r="A228" s="21"/>
      <c r="B228" s="21"/>
      <c r="C228" s="21"/>
      <c r="D228" s="60"/>
      <c r="E228" s="58"/>
      <c r="F228" s="60"/>
      <c r="G228" s="60"/>
      <c r="H228" s="60"/>
      <c r="I228" s="59"/>
      <c r="J228" s="37"/>
      <c r="K228" s="37"/>
      <c r="L228" s="21"/>
      <c r="M228" s="21"/>
    </row>
    <row r="229" ht="12.75" customHeight="1">
      <c r="A229" s="21"/>
      <c r="B229" s="21"/>
      <c r="C229" s="21"/>
      <c r="D229" s="60"/>
      <c r="E229" s="58"/>
      <c r="F229" s="60"/>
      <c r="G229" s="60"/>
      <c r="H229" s="60"/>
      <c r="I229" s="59"/>
      <c r="J229" s="37"/>
      <c r="K229" s="37"/>
      <c r="L229" s="21"/>
      <c r="M229" s="21"/>
    </row>
    <row r="230" ht="12.75" customHeight="1">
      <c r="A230" s="21"/>
      <c r="B230" s="21"/>
      <c r="C230" s="21"/>
      <c r="D230" s="60"/>
      <c r="E230" s="58"/>
      <c r="F230" s="60"/>
      <c r="G230" s="60"/>
      <c r="H230" s="60"/>
      <c r="I230" s="59"/>
      <c r="J230" s="37"/>
      <c r="K230" s="37"/>
      <c r="L230" s="21"/>
      <c r="M230" s="21"/>
    </row>
    <row r="231" ht="12.75" customHeight="1">
      <c r="A231" s="21"/>
      <c r="B231" s="21"/>
      <c r="C231" s="21"/>
      <c r="D231" s="60"/>
      <c r="E231" s="58"/>
      <c r="F231" s="60"/>
      <c r="G231" s="60"/>
      <c r="H231" s="60"/>
      <c r="I231" s="59"/>
      <c r="J231" s="37"/>
      <c r="K231" s="37"/>
      <c r="L231" s="21"/>
      <c r="M231" s="21"/>
    </row>
    <row r="232" ht="12.75" customHeight="1">
      <c r="A232" s="21"/>
      <c r="B232" s="21"/>
      <c r="C232" s="21"/>
      <c r="D232" s="60"/>
      <c r="E232" s="58"/>
      <c r="F232" s="60"/>
      <c r="G232" s="60"/>
      <c r="H232" s="60"/>
      <c r="I232" s="59"/>
      <c r="J232" s="37"/>
      <c r="K232" s="37"/>
      <c r="L232" s="21"/>
      <c r="M232" s="21"/>
    </row>
    <row r="233" ht="12.75" customHeight="1">
      <c r="A233" s="21"/>
      <c r="B233" s="21"/>
      <c r="C233" s="21"/>
      <c r="D233" s="60"/>
      <c r="E233" s="58"/>
      <c r="F233" s="60"/>
      <c r="G233" s="60"/>
      <c r="H233" s="60"/>
      <c r="I233" s="59"/>
      <c r="J233" s="37"/>
      <c r="K233" s="37"/>
      <c r="L233" s="21"/>
      <c r="M233" s="21"/>
    </row>
    <row r="234" ht="12.75" customHeight="1">
      <c r="A234" s="21"/>
      <c r="B234" s="21"/>
      <c r="C234" s="21"/>
      <c r="D234" s="60"/>
      <c r="E234" s="58"/>
      <c r="F234" s="60"/>
      <c r="G234" s="60"/>
      <c r="H234" s="60"/>
      <c r="I234" s="59"/>
      <c r="J234" s="37"/>
      <c r="K234" s="37"/>
      <c r="L234" s="21"/>
      <c r="M234" s="21"/>
    </row>
    <row r="235" ht="12.75" customHeight="1">
      <c r="A235" s="21"/>
      <c r="B235" s="21"/>
      <c r="C235" s="21"/>
      <c r="D235" s="60"/>
      <c r="E235" s="58"/>
      <c r="F235" s="60"/>
      <c r="G235" s="60"/>
      <c r="H235" s="60"/>
      <c r="I235" s="59"/>
      <c r="J235" s="37"/>
      <c r="K235" s="37"/>
      <c r="L235" s="21"/>
      <c r="M235" s="21"/>
    </row>
    <row r="236" ht="12.75" customHeight="1">
      <c r="A236" s="21"/>
      <c r="B236" s="21"/>
      <c r="C236" s="21"/>
      <c r="D236" s="60"/>
      <c r="E236" s="58"/>
      <c r="F236" s="60"/>
      <c r="G236" s="60"/>
      <c r="H236" s="60"/>
      <c r="I236" s="59"/>
      <c r="J236" s="37"/>
      <c r="K236" s="37"/>
      <c r="L236" s="21"/>
      <c r="M236" s="21"/>
    </row>
    <row r="237" ht="12.75" customHeight="1">
      <c r="A237" s="21"/>
      <c r="B237" s="21"/>
      <c r="C237" s="21"/>
      <c r="D237" s="60"/>
      <c r="E237" s="58"/>
      <c r="F237" s="60"/>
      <c r="G237" s="60"/>
      <c r="H237" s="60"/>
      <c r="I237" s="59"/>
      <c r="J237" s="37"/>
      <c r="K237" s="37"/>
      <c r="L237" s="21"/>
      <c r="M237" s="21"/>
    </row>
    <row r="238" ht="12.75" customHeight="1">
      <c r="A238" s="21"/>
      <c r="B238" s="21"/>
      <c r="C238" s="21"/>
      <c r="D238" s="60"/>
      <c r="E238" s="58"/>
      <c r="F238" s="60"/>
      <c r="G238" s="60"/>
      <c r="H238" s="60"/>
      <c r="I238" s="59"/>
      <c r="J238" s="37"/>
      <c r="K238" s="37"/>
      <c r="L238" s="21"/>
      <c r="M238" s="21"/>
    </row>
    <row r="239" ht="12.75" customHeight="1">
      <c r="A239" s="21"/>
      <c r="B239" s="21"/>
      <c r="C239" s="21"/>
      <c r="D239" s="60"/>
      <c r="E239" s="58"/>
      <c r="F239" s="60"/>
      <c r="G239" s="60"/>
      <c r="H239" s="60"/>
      <c r="I239" s="59"/>
      <c r="J239" s="37"/>
      <c r="K239" s="37"/>
      <c r="L239" s="21"/>
      <c r="M239" s="21"/>
    </row>
    <row r="240" ht="12.75" customHeight="1">
      <c r="A240" s="21"/>
      <c r="B240" s="21"/>
      <c r="C240" s="21"/>
      <c r="D240" s="60"/>
      <c r="E240" s="58"/>
      <c r="F240" s="60"/>
      <c r="G240" s="60"/>
      <c r="H240" s="60"/>
      <c r="I240" s="59"/>
      <c r="J240" s="37"/>
      <c r="K240" s="37"/>
      <c r="L240" s="21"/>
      <c r="M240" s="21"/>
    </row>
    <row r="241" ht="12.75" customHeight="1">
      <c r="A241" s="21"/>
      <c r="B241" s="21"/>
      <c r="C241" s="21"/>
      <c r="D241" s="60"/>
      <c r="E241" s="58"/>
      <c r="F241" s="60"/>
      <c r="G241" s="60"/>
      <c r="H241" s="60"/>
      <c r="I241" s="59"/>
      <c r="J241" s="37"/>
      <c r="K241" s="37"/>
      <c r="L241" s="21"/>
      <c r="M241" s="21"/>
    </row>
    <row r="242" ht="12.75" customHeight="1">
      <c r="A242" s="21"/>
      <c r="B242" s="21"/>
      <c r="C242" s="21"/>
      <c r="D242" s="60"/>
      <c r="E242" s="58"/>
      <c r="F242" s="60"/>
      <c r="G242" s="60"/>
      <c r="H242" s="60"/>
      <c r="I242" s="59"/>
      <c r="J242" s="37"/>
      <c r="K242" s="37"/>
      <c r="L242" s="21"/>
      <c r="M242" s="21"/>
    </row>
    <row r="243" ht="12.75" customHeight="1">
      <c r="A243" s="21"/>
      <c r="B243" s="21"/>
      <c r="C243" s="21"/>
      <c r="D243" s="60"/>
      <c r="E243" s="58"/>
      <c r="F243" s="60"/>
      <c r="G243" s="60"/>
      <c r="H243" s="60"/>
      <c r="I243" s="59"/>
      <c r="J243" s="37"/>
      <c r="K243" s="37"/>
      <c r="L243" s="21"/>
      <c r="M243" s="21"/>
    </row>
    <row r="244" ht="12.75" customHeight="1">
      <c r="A244" s="21"/>
      <c r="B244" s="21"/>
      <c r="C244" s="21"/>
      <c r="D244" s="60"/>
      <c r="E244" s="58"/>
      <c r="F244" s="60"/>
      <c r="G244" s="60"/>
      <c r="H244" s="60"/>
      <c r="I244" s="59"/>
      <c r="J244" s="37"/>
      <c r="K244" s="37"/>
      <c r="L244" s="21"/>
      <c r="M244" s="21"/>
    </row>
    <row r="245" ht="12.75" customHeight="1">
      <c r="A245" s="21"/>
      <c r="B245" s="21"/>
      <c r="C245" s="21"/>
      <c r="D245" s="60"/>
      <c r="E245" s="58"/>
      <c r="F245" s="60"/>
      <c r="G245" s="60"/>
      <c r="H245" s="60"/>
      <c r="I245" s="59"/>
      <c r="J245" s="37"/>
      <c r="K245" s="37"/>
      <c r="L245" s="21"/>
      <c r="M245" s="21"/>
    </row>
    <row r="246" ht="12.75" customHeight="1">
      <c r="A246" s="21"/>
      <c r="B246" s="21"/>
      <c r="C246" s="21"/>
      <c r="D246" s="60"/>
      <c r="E246" s="58"/>
      <c r="F246" s="60"/>
      <c r="G246" s="60"/>
      <c r="H246" s="60"/>
      <c r="I246" s="59"/>
      <c r="J246" s="37"/>
      <c r="K246" s="37"/>
      <c r="L246" s="21"/>
      <c r="M246" s="21"/>
    </row>
    <row r="247" ht="12.75" customHeight="1">
      <c r="A247" s="21"/>
      <c r="B247" s="21"/>
      <c r="C247" s="21"/>
      <c r="D247" s="60"/>
      <c r="E247" s="58"/>
      <c r="F247" s="60"/>
      <c r="G247" s="60"/>
      <c r="H247" s="60"/>
      <c r="I247" s="59"/>
      <c r="J247" s="37"/>
      <c r="K247" s="37"/>
      <c r="L247" s="21"/>
      <c r="M247" s="21"/>
    </row>
    <row r="248" ht="12.75" customHeight="1">
      <c r="A248" s="21"/>
      <c r="B248" s="21"/>
      <c r="C248" s="21"/>
      <c r="D248" s="60"/>
      <c r="E248" s="58"/>
      <c r="F248" s="60"/>
      <c r="G248" s="60"/>
      <c r="H248" s="60"/>
      <c r="I248" s="59"/>
      <c r="J248" s="37"/>
      <c r="K248" s="37"/>
      <c r="L248" s="21"/>
      <c r="M248" s="21"/>
    </row>
    <row r="249" ht="12.75" customHeight="1">
      <c r="A249" s="21"/>
      <c r="B249" s="21"/>
      <c r="C249" s="21"/>
      <c r="D249" s="60"/>
      <c r="E249" s="58"/>
      <c r="F249" s="60"/>
      <c r="G249" s="60"/>
      <c r="H249" s="60"/>
      <c r="I249" s="59"/>
      <c r="J249" s="37"/>
      <c r="K249" s="37"/>
      <c r="L249" s="21"/>
      <c r="M249" s="21"/>
    </row>
    <row r="250" ht="12.75" customHeight="1">
      <c r="A250" s="21"/>
      <c r="B250" s="21"/>
      <c r="C250" s="21"/>
      <c r="D250" s="60"/>
      <c r="E250" s="58"/>
      <c r="F250" s="60"/>
      <c r="G250" s="60"/>
      <c r="H250" s="60"/>
      <c r="I250" s="59"/>
      <c r="J250" s="37"/>
      <c r="K250" s="37"/>
      <c r="L250" s="21"/>
      <c r="M250" s="21"/>
    </row>
    <row r="251" ht="12.75" customHeight="1">
      <c r="A251" s="21"/>
      <c r="B251" s="21"/>
      <c r="C251" s="21"/>
      <c r="D251" s="60"/>
      <c r="E251" s="58"/>
      <c r="F251" s="60"/>
      <c r="G251" s="60"/>
      <c r="H251" s="60"/>
      <c r="I251" s="59"/>
      <c r="J251" s="37"/>
      <c r="K251" s="37"/>
      <c r="L251" s="21"/>
      <c r="M251" s="21"/>
    </row>
    <row r="252" ht="12.75" customHeight="1">
      <c r="A252" s="21"/>
      <c r="B252" s="21"/>
      <c r="C252" s="21"/>
      <c r="D252" s="60"/>
      <c r="E252" s="58"/>
      <c r="F252" s="60"/>
      <c r="G252" s="60"/>
      <c r="H252" s="60"/>
      <c r="I252" s="59"/>
      <c r="J252" s="37"/>
      <c r="K252" s="37"/>
      <c r="L252" s="21"/>
      <c r="M252" s="21"/>
    </row>
    <row r="253" ht="12.75" customHeight="1">
      <c r="A253" s="21"/>
      <c r="B253" s="21"/>
      <c r="C253" s="21"/>
      <c r="D253" s="60"/>
      <c r="E253" s="58"/>
      <c r="F253" s="60"/>
      <c r="G253" s="60"/>
      <c r="H253" s="60"/>
      <c r="I253" s="59"/>
      <c r="J253" s="37"/>
      <c r="K253" s="37"/>
      <c r="L253" s="21"/>
      <c r="M253" s="21"/>
    </row>
    <row r="254" ht="12.75" customHeight="1">
      <c r="A254" s="21"/>
      <c r="B254" s="21"/>
      <c r="C254" s="21"/>
      <c r="D254" s="60"/>
      <c r="E254" s="58"/>
      <c r="F254" s="60"/>
      <c r="G254" s="60"/>
      <c r="H254" s="60"/>
      <c r="I254" s="59"/>
      <c r="J254" s="37"/>
      <c r="K254" s="37"/>
      <c r="L254" s="21"/>
      <c r="M254" s="21"/>
    </row>
    <row r="255" ht="12.75" customHeight="1">
      <c r="A255" s="21"/>
      <c r="B255" s="21"/>
      <c r="C255" s="21"/>
      <c r="D255" s="60"/>
      <c r="E255" s="58"/>
      <c r="F255" s="60"/>
      <c r="G255" s="60"/>
      <c r="H255" s="60"/>
      <c r="I255" s="59"/>
      <c r="J255" s="37"/>
      <c r="K255" s="37"/>
      <c r="L255" s="21"/>
      <c r="M255" s="21"/>
    </row>
    <row r="256" ht="12.75" customHeight="1">
      <c r="A256" s="21"/>
      <c r="B256" s="21"/>
      <c r="C256" s="21"/>
      <c r="D256" s="60"/>
      <c r="E256" s="58"/>
      <c r="F256" s="60"/>
      <c r="G256" s="60"/>
      <c r="H256" s="60"/>
      <c r="I256" s="59"/>
      <c r="J256" s="37"/>
      <c r="K256" s="37"/>
      <c r="L256" s="21"/>
      <c r="M256" s="21"/>
    </row>
    <row r="257" ht="12.75" customHeight="1">
      <c r="A257" s="21"/>
      <c r="B257" s="21"/>
      <c r="C257" s="21"/>
      <c r="D257" s="60"/>
      <c r="E257" s="58"/>
      <c r="F257" s="60"/>
      <c r="G257" s="60"/>
      <c r="H257" s="60"/>
      <c r="I257" s="59"/>
      <c r="J257" s="37"/>
      <c r="K257" s="37"/>
      <c r="L257" s="21"/>
      <c r="M257" s="21"/>
    </row>
    <row r="258" ht="12.75" customHeight="1">
      <c r="A258" s="21"/>
      <c r="B258" s="21"/>
      <c r="C258" s="21"/>
      <c r="D258" s="60"/>
      <c r="E258" s="58"/>
      <c r="F258" s="60"/>
      <c r="G258" s="60"/>
      <c r="H258" s="60"/>
      <c r="I258" s="59"/>
      <c r="J258" s="37"/>
      <c r="K258" s="37"/>
      <c r="L258" s="21"/>
      <c r="M258" s="21"/>
    </row>
    <row r="259" ht="12.75" customHeight="1">
      <c r="A259" s="21"/>
      <c r="B259" s="21"/>
      <c r="C259" s="21"/>
      <c r="D259" s="60"/>
      <c r="E259" s="58"/>
      <c r="F259" s="60"/>
      <c r="G259" s="60"/>
      <c r="H259" s="60"/>
      <c r="I259" s="59"/>
      <c r="J259" s="37"/>
      <c r="K259" s="37"/>
      <c r="L259" s="21"/>
      <c r="M259" s="21"/>
    </row>
    <row r="260" ht="12.75" customHeight="1">
      <c r="A260" s="21"/>
      <c r="B260" s="21"/>
      <c r="C260" s="21"/>
      <c r="D260" s="60"/>
      <c r="E260" s="58"/>
      <c r="F260" s="60"/>
      <c r="G260" s="60"/>
      <c r="H260" s="60"/>
      <c r="I260" s="59"/>
      <c r="J260" s="37"/>
      <c r="K260" s="37"/>
      <c r="L260" s="21"/>
      <c r="M260" s="21"/>
    </row>
    <row r="261" ht="12.75" customHeight="1">
      <c r="A261" s="21"/>
      <c r="B261" s="21"/>
      <c r="C261" s="21"/>
      <c r="D261" s="60"/>
      <c r="E261" s="58"/>
      <c r="F261" s="60"/>
      <c r="G261" s="60"/>
      <c r="H261" s="60"/>
      <c r="I261" s="59"/>
      <c r="J261" s="37"/>
      <c r="K261" s="37"/>
      <c r="L261" s="21"/>
      <c r="M261" s="21"/>
    </row>
    <row r="262" ht="12.75" customHeight="1">
      <c r="A262" s="21"/>
      <c r="B262" s="21"/>
      <c r="C262" s="21"/>
      <c r="D262" s="60"/>
      <c r="E262" s="58"/>
      <c r="F262" s="60"/>
      <c r="G262" s="60"/>
      <c r="H262" s="60"/>
      <c r="I262" s="59"/>
      <c r="J262" s="37"/>
      <c r="K262" s="37"/>
      <c r="L262" s="21"/>
      <c r="M262" s="21"/>
    </row>
    <row r="263" ht="12.75" customHeight="1">
      <c r="A263" s="21"/>
      <c r="B263" s="21"/>
      <c r="C263" s="21"/>
      <c r="D263" s="60"/>
      <c r="E263" s="58"/>
      <c r="F263" s="60"/>
      <c r="G263" s="60"/>
      <c r="H263" s="60"/>
      <c r="I263" s="59"/>
      <c r="J263" s="37"/>
      <c r="K263" s="37"/>
      <c r="L263" s="21"/>
      <c r="M263" s="21"/>
    </row>
    <row r="264" ht="12.75" customHeight="1">
      <c r="A264" s="21"/>
      <c r="B264" s="21"/>
      <c r="C264" s="21"/>
      <c r="D264" s="60"/>
      <c r="E264" s="58"/>
      <c r="F264" s="60"/>
      <c r="G264" s="60"/>
      <c r="H264" s="60"/>
      <c r="I264" s="59"/>
      <c r="J264" s="37"/>
      <c r="K264" s="37"/>
      <c r="L264" s="21"/>
      <c r="M264" s="21"/>
    </row>
    <row r="265" ht="12.75" customHeight="1">
      <c r="A265" s="21"/>
      <c r="B265" s="21"/>
      <c r="C265" s="21"/>
      <c r="D265" s="60"/>
      <c r="E265" s="58"/>
      <c r="F265" s="60"/>
      <c r="G265" s="60"/>
      <c r="H265" s="60"/>
      <c r="I265" s="59"/>
      <c r="J265" s="37"/>
      <c r="K265" s="37"/>
      <c r="L265" s="21"/>
      <c r="M265" s="21"/>
    </row>
    <row r="266" ht="12.75" customHeight="1">
      <c r="A266" s="21"/>
      <c r="B266" s="21"/>
      <c r="C266" s="21"/>
      <c r="D266" s="60"/>
      <c r="E266" s="58"/>
      <c r="F266" s="60"/>
      <c r="G266" s="60"/>
      <c r="H266" s="60"/>
      <c r="I266" s="59"/>
      <c r="J266" s="37"/>
      <c r="K266" s="37"/>
      <c r="L266" s="21"/>
      <c r="M266" s="21"/>
    </row>
    <row r="267" ht="12.75" customHeight="1">
      <c r="A267" s="21"/>
      <c r="B267" s="21"/>
      <c r="C267" s="21"/>
      <c r="D267" s="60"/>
      <c r="E267" s="58"/>
      <c r="F267" s="60"/>
      <c r="G267" s="60"/>
      <c r="H267" s="60"/>
      <c r="I267" s="59"/>
      <c r="J267" s="37"/>
      <c r="K267" s="37"/>
      <c r="L267" s="21"/>
      <c r="M267" s="21"/>
    </row>
    <row r="268" ht="12.75" customHeight="1">
      <c r="A268" s="21"/>
      <c r="B268" s="21"/>
      <c r="C268" s="21"/>
      <c r="D268" s="60"/>
      <c r="E268" s="58"/>
      <c r="F268" s="60"/>
      <c r="G268" s="60"/>
      <c r="H268" s="60"/>
      <c r="I268" s="59"/>
      <c r="J268" s="37"/>
      <c r="K268" s="37"/>
      <c r="L268" s="21"/>
      <c r="M268" s="21"/>
    </row>
    <row r="269" ht="12.75" customHeight="1">
      <c r="A269" s="21"/>
      <c r="B269" s="21"/>
      <c r="C269" s="21"/>
      <c r="D269" s="60"/>
      <c r="E269" s="58"/>
      <c r="F269" s="60"/>
      <c r="G269" s="60"/>
      <c r="H269" s="60"/>
      <c r="I269" s="59"/>
      <c r="J269" s="37"/>
      <c r="K269" s="37"/>
      <c r="L269" s="21"/>
      <c r="M269" s="21"/>
    </row>
    <row r="270" ht="12.75" customHeight="1">
      <c r="A270" s="21"/>
      <c r="B270" s="21"/>
      <c r="C270" s="21"/>
      <c r="D270" s="60"/>
      <c r="E270" s="58"/>
      <c r="F270" s="60"/>
      <c r="G270" s="60"/>
      <c r="H270" s="60"/>
      <c r="I270" s="59"/>
      <c r="J270" s="37"/>
      <c r="K270" s="37"/>
      <c r="L270" s="21"/>
      <c r="M270" s="21"/>
    </row>
    <row r="271" ht="12.75" customHeight="1">
      <c r="A271" s="21"/>
      <c r="B271" s="21"/>
      <c r="C271" s="21"/>
      <c r="D271" s="60"/>
      <c r="E271" s="58"/>
      <c r="F271" s="60"/>
      <c r="G271" s="60"/>
      <c r="H271" s="60"/>
      <c r="I271" s="59"/>
      <c r="J271" s="37"/>
      <c r="K271" s="37"/>
      <c r="L271" s="21"/>
      <c r="M271" s="21"/>
    </row>
    <row r="272" ht="12.75" customHeight="1">
      <c r="A272" s="21"/>
      <c r="B272" s="21"/>
      <c r="C272" s="21"/>
      <c r="D272" s="60"/>
      <c r="E272" s="58"/>
      <c r="F272" s="60"/>
      <c r="G272" s="60"/>
      <c r="H272" s="60"/>
      <c r="I272" s="59"/>
      <c r="J272" s="37"/>
      <c r="K272" s="37"/>
      <c r="L272" s="21"/>
      <c r="M272" s="21"/>
    </row>
    <row r="273" ht="12.75" customHeight="1">
      <c r="A273" s="21"/>
      <c r="B273" s="21"/>
      <c r="C273" s="21"/>
      <c r="D273" s="60"/>
      <c r="E273" s="58"/>
      <c r="F273" s="60"/>
      <c r="G273" s="60"/>
      <c r="H273" s="60"/>
      <c r="I273" s="59"/>
      <c r="J273" s="37"/>
      <c r="K273" s="37"/>
      <c r="L273" s="21"/>
      <c r="M273" s="21"/>
    </row>
    <row r="274" ht="12.75" customHeight="1">
      <c r="A274" s="21"/>
      <c r="B274" s="21"/>
      <c r="C274" s="21"/>
      <c r="D274" s="60"/>
      <c r="E274" s="58"/>
      <c r="F274" s="60"/>
      <c r="G274" s="60"/>
      <c r="H274" s="60"/>
      <c r="I274" s="59"/>
      <c r="J274" s="37"/>
      <c r="K274" s="37"/>
      <c r="L274" s="21"/>
      <c r="M274" s="21"/>
    </row>
    <row r="275" ht="12.75" customHeight="1">
      <c r="A275" s="21"/>
      <c r="B275" s="21"/>
      <c r="C275" s="21"/>
      <c r="D275" s="60"/>
      <c r="E275" s="58"/>
      <c r="F275" s="60"/>
      <c r="G275" s="60"/>
      <c r="H275" s="60"/>
      <c r="I275" s="59"/>
      <c r="J275" s="37"/>
      <c r="K275" s="37"/>
      <c r="L275" s="21"/>
      <c r="M275" s="21"/>
    </row>
    <row r="276" ht="12.75" customHeight="1">
      <c r="A276" s="21"/>
      <c r="B276" s="21"/>
      <c r="C276" s="21"/>
      <c r="D276" s="60"/>
      <c r="E276" s="58"/>
      <c r="F276" s="60"/>
      <c r="G276" s="60"/>
      <c r="H276" s="60"/>
      <c r="I276" s="59"/>
      <c r="J276" s="37"/>
      <c r="K276" s="37"/>
      <c r="L276" s="21"/>
      <c r="M276" s="21"/>
    </row>
    <row r="277" ht="12.75" customHeight="1">
      <c r="A277" s="21"/>
      <c r="B277" s="21"/>
      <c r="C277" s="21"/>
      <c r="D277" s="60"/>
      <c r="E277" s="58"/>
      <c r="F277" s="60"/>
      <c r="G277" s="60"/>
      <c r="H277" s="60"/>
      <c r="I277" s="59"/>
      <c r="J277" s="37"/>
      <c r="K277" s="37"/>
      <c r="L277" s="21"/>
      <c r="M277" s="21"/>
    </row>
    <row r="278" ht="12.75" customHeight="1">
      <c r="A278" s="21"/>
      <c r="B278" s="21"/>
      <c r="C278" s="21"/>
      <c r="D278" s="60"/>
      <c r="E278" s="58"/>
      <c r="F278" s="60"/>
      <c r="G278" s="60"/>
      <c r="H278" s="60"/>
      <c r="I278" s="59"/>
      <c r="J278" s="37"/>
      <c r="K278" s="37"/>
      <c r="L278" s="21"/>
      <c r="M278" s="21"/>
    </row>
    <row r="279" ht="12.75" customHeight="1">
      <c r="A279" s="21"/>
      <c r="B279" s="21"/>
      <c r="C279" s="21"/>
      <c r="D279" s="60"/>
      <c r="E279" s="58"/>
      <c r="F279" s="60"/>
      <c r="G279" s="60"/>
      <c r="H279" s="60"/>
      <c r="I279" s="59"/>
      <c r="J279" s="37"/>
      <c r="K279" s="37"/>
      <c r="L279" s="21"/>
      <c r="M279" s="21"/>
    </row>
    <row r="280" ht="12.75" customHeight="1">
      <c r="A280" s="21"/>
      <c r="B280" s="21"/>
      <c r="C280" s="21"/>
      <c r="D280" s="60"/>
      <c r="E280" s="58"/>
      <c r="F280" s="60"/>
      <c r="G280" s="60"/>
      <c r="H280" s="60"/>
      <c r="I280" s="59"/>
      <c r="J280" s="37"/>
      <c r="K280" s="37"/>
      <c r="L280" s="21"/>
      <c r="M280" s="21"/>
    </row>
    <row r="281" ht="12.75" customHeight="1">
      <c r="A281" s="21"/>
      <c r="B281" s="21"/>
      <c r="C281" s="21"/>
      <c r="D281" s="60"/>
      <c r="E281" s="58"/>
      <c r="F281" s="60"/>
      <c r="G281" s="60"/>
      <c r="H281" s="60"/>
      <c r="I281" s="59"/>
      <c r="J281" s="37"/>
      <c r="K281" s="37"/>
      <c r="L281" s="21"/>
      <c r="M281" s="21"/>
    </row>
    <row r="282" ht="12.75" customHeight="1">
      <c r="A282" s="21"/>
      <c r="B282" s="21"/>
      <c r="C282" s="21"/>
      <c r="D282" s="60"/>
      <c r="E282" s="58"/>
      <c r="F282" s="60"/>
      <c r="G282" s="60"/>
      <c r="H282" s="60"/>
      <c r="I282" s="59"/>
      <c r="J282" s="37"/>
      <c r="K282" s="37"/>
      <c r="L282" s="21"/>
      <c r="M282" s="21"/>
    </row>
    <row r="283" ht="12.75" customHeight="1">
      <c r="A283" s="21"/>
      <c r="B283" s="21"/>
      <c r="C283" s="21"/>
      <c r="D283" s="60"/>
      <c r="E283" s="58"/>
      <c r="F283" s="60"/>
      <c r="G283" s="60"/>
      <c r="H283" s="60"/>
      <c r="I283" s="59"/>
      <c r="J283" s="37"/>
      <c r="K283" s="37"/>
      <c r="L283" s="21"/>
      <c r="M283" s="21"/>
    </row>
    <row r="284" ht="12.75" customHeight="1">
      <c r="A284" s="21"/>
      <c r="B284" s="21"/>
      <c r="C284" s="21"/>
      <c r="D284" s="60"/>
      <c r="E284" s="58"/>
      <c r="F284" s="60"/>
      <c r="G284" s="60"/>
      <c r="H284" s="60"/>
      <c r="I284" s="59"/>
      <c r="J284" s="37"/>
      <c r="K284" s="37"/>
      <c r="L284" s="21"/>
      <c r="M284" s="21"/>
    </row>
    <row r="285" ht="12.75" customHeight="1">
      <c r="A285" s="21"/>
      <c r="B285" s="21"/>
      <c r="C285" s="21"/>
      <c r="D285" s="60"/>
      <c r="E285" s="58"/>
      <c r="F285" s="60"/>
      <c r="G285" s="60"/>
      <c r="H285" s="60"/>
      <c r="I285" s="59"/>
      <c r="J285" s="37"/>
      <c r="K285" s="37"/>
      <c r="L285" s="21"/>
      <c r="M285" s="21"/>
    </row>
    <row r="286" ht="12.75" customHeight="1">
      <c r="A286" s="21"/>
      <c r="B286" s="21"/>
      <c r="C286" s="21"/>
      <c r="D286" s="60"/>
      <c r="E286" s="58"/>
      <c r="F286" s="60"/>
      <c r="G286" s="60"/>
      <c r="H286" s="60"/>
      <c r="I286" s="59"/>
      <c r="J286" s="37"/>
      <c r="K286" s="37"/>
      <c r="L286" s="21"/>
      <c r="M286" s="21"/>
    </row>
    <row r="287" ht="12.75" customHeight="1">
      <c r="A287" s="21"/>
      <c r="B287" s="21"/>
      <c r="C287" s="21"/>
      <c r="D287" s="60"/>
      <c r="E287" s="58"/>
      <c r="F287" s="60"/>
      <c r="G287" s="60"/>
      <c r="H287" s="60"/>
      <c r="I287" s="59"/>
      <c r="J287" s="37"/>
      <c r="K287" s="37"/>
      <c r="L287" s="21"/>
      <c r="M287" s="21"/>
    </row>
    <row r="288" ht="12.75" customHeight="1">
      <c r="A288" s="21"/>
      <c r="B288" s="21"/>
      <c r="C288" s="21"/>
      <c r="D288" s="60"/>
      <c r="E288" s="58"/>
      <c r="F288" s="60"/>
      <c r="G288" s="60"/>
      <c r="H288" s="60"/>
      <c r="I288" s="59"/>
      <c r="J288" s="37"/>
      <c r="K288" s="37"/>
      <c r="L288" s="21"/>
      <c r="M288" s="21"/>
    </row>
    <row r="289" ht="12.75" customHeight="1">
      <c r="A289" s="21"/>
      <c r="B289" s="21"/>
      <c r="C289" s="21"/>
      <c r="D289" s="60"/>
      <c r="E289" s="58"/>
      <c r="F289" s="60"/>
      <c r="G289" s="60"/>
      <c r="H289" s="60"/>
      <c r="I289" s="59"/>
      <c r="J289" s="37"/>
      <c r="K289" s="37"/>
      <c r="L289" s="21"/>
      <c r="M289" s="21"/>
    </row>
    <row r="290" ht="12.75" customHeight="1">
      <c r="A290" s="21"/>
      <c r="B290" s="21"/>
      <c r="C290" s="21"/>
      <c r="D290" s="60"/>
      <c r="E290" s="58"/>
      <c r="F290" s="60"/>
      <c r="G290" s="60"/>
      <c r="H290" s="60"/>
      <c r="I290" s="59"/>
      <c r="J290" s="37"/>
      <c r="K290" s="37"/>
      <c r="L290" s="21"/>
      <c r="M290" s="21"/>
    </row>
    <row r="291" ht="12.75" customHeight="1">
      <c r="A291" s="21"/>
      <c r="B291" s="21"/>
      <c r="C291" s="21"/>
      <c r="D291" s="60"/>
      <c r="E291" s="58"/>
      <c r="F291" s="60"/>
      <c r="G291" s="60"/>
      <c r="H291" s="60"/>
      <c r="I291" s="59"/>
      <c r="J291" s="37"/>
      <c r="K291" s="37"/>
      <c r="L291" s="21"/>
      <c r="M291" s="21"/>
    </row>
    <row r="292" ht="12.75" customHeight="1">
      <c r="A292" s="21"/>
      <c r="B292" s="21"/>
      <c r="C292" s="21"/>
      <c r="D292" s="60"/>
      <c r="E292" s="58"/>
      <c r="F292" s="60"/>
      <c r="G292" s="60"/>
      <c r="H292" s="60"/>
      <c r="I292" s="59"/>
      <c r="J292" s="37"/>
      <c r="K292" s="37"/>
      <c r="L292" s="21"/>
      <c r="M292" s="21"/>
    </row>
    <row r="293" ht="12.75" customHeight="1">
      <c r="A293" s="21"/>
      <c r="B293" s="21"/>
      <c r="C293" s="21"/>
      <c r="D293" s="60"/>
      <c r="E293" s="58"/>
      <c r="F293" s="60"/>
      <c r="G293" s="60"/>
      <c r="H293" s="60"/>
      <c r="I293" s="59"/>
      <c r="J293" s="37"/>
      <c r="K293" s="37"/>
      <c r="L293" s="21"/>
      <c r="M293" s="21"/>
    </row>
    <row r="294" ht="12.75" customHeight="1">
      <c r="A294" s="21"/>
      <c r="B294" s="21"/>
      <c r="C294" s="21"/>
      <c r="D294" s="60"/>
      <c r="E294" s="58"/>
      <c r="F294" s="60"/>
      <c r="G294" s="60"/>
      <c r="H294" s="60"/>
      <c r="I294" s="59"/>
      <c r="J294" s="37"/>
      <c r="K294" s="37"/>
      <c r="L294" s="21"/>
      <c r="M294" s="21"/>
    </row>
    <row r="295" ht="12.75" customHeight="1">
      <c r="A295" s="21"/>
      <c r="B295" s="21"/>
      <c r="C295" s="21"/>
      <c r="D295" s="60"/>
      <c r="E295" s="58"/>
      <c r="F295" s="60"/>
      <c r="G295" s="60"/>
      <c r="H295" s="60"/>
      <c r="I295" s="59"/>
      <c r="J295" s="37"/>
      <c r="K295" s="37"/>
      <c r="L295" s="21"/>
      <c r="M295" s="21"/>
    </row>
    <row r="296" ht="12.75" customHeight="1">
      <c r="A296" s="21"/>
      <c r="B296" s="21"/>
      <c r="C296" s="21"/>
      <c r="D296" s="60"/>
      <c r="E296" s="58"/>
      <c r="F296" s="60"/>
      <c r="G296" s="60"/>
      <c r="H296" s="60"/>
      <c r="I296" s="59"/>
      <c r="J296" s="37"/>
      <c r="K296" s="37"/>
      <c r="L296" s="21"/>
      <c r="M296" s="21"/>
    </row>
    <row r="297" ht="12.75" customHeight="1">
      <c r="A297" s="21"/>
      <c r="B297" s="21"/>
      <c r="C297" s="21"/>
      <c r="D297" s="60"/>
      <c r="E297" s="58"/>
      <c r="F297" s="60"/>
      <c r="G297" s="60"/>
      <c r="H297" s="60"/>
      <c r="I297" s="59"/>
      <c r="J297" s="37"/>
      <c r="K297" s="37"/>
      <c r="L297" s="21"/>
      <c r="M297" s="21"/>
    </row>
    <row r="298" ht="12.75" customHeight="1">
      <c r="A298" s="21"/>
      <c r="B298" s="21"/>
      <c r="C298" s="21"/>
      <c r="D298" s="60"/>
      <c r="E298" s="58"/>
      <c r="F298" s="60"/>
      <c r="G298" s="60"/>
      <c r="H298" s="60"/>
      <c r="I298" s="59"/>
      <c r="J298" s="37"/>
      <c r="K298" s="37"/>
      <c r="L298" s="21"/>
      <c r="M298" s="21"/>
    </row>
    <row r="299" ht="12.75" customHeight="1">
      <c r="A299" s="21"/>
      <c r="B299" s="21"/>
      <c r="C299" s="21"/>
      <c r="D299" s="60"/>
      <c r="E299" s="58"/>
      <c r="F299" s="60"/>
      <c r="G299" s="60"/>
      <c r="H299" s="60"/>
      <c r="I299" s="59"/>
      <c r="J299" s="37"/>
      <c r="K299" s="37"/>
      <c r="L299" s="21"/>
      <c r="M299" s="21"/>
    </row>
    <row r="300" ht="12.75" customHeight="1">
      <c r="A300" s="21"/>
      <c r="B300" s="21"/>
      <c r="C300" s="21"/>
      <c r="D300" s="60"/>
      <c r="E300" s="58"/>
      <c r="F300" s="60"/>
      <c r="G300" s="60"/>
      <c r="H300" s="60"/>
      <c r="I300" s="59"/>
      <c r="J300" s="37"/>
      <c r="K300" s="37"/>
      <c r="L300" s="21"/>
      <c r="M300" s="21"/>
    </row>
    <row r="301" ht="12.75" customHeight="1">
      <c r="A301" s="21"/>
      <c r="B301" s="21"/>
      <c r="C301" s="21"/>
      <c r="D301" s="60"/>
      <c r="E301" s="58"/>
      <c r="F301" s="60"/>
      <c r="G301" s="60"/>
      <c r="H301" s="60"/>
      <c r="I301" s="59"/>
      <c r="J301" s="37"/>
      <c r="K301" s="37"/>
      <c r="L301" s="21"/>
      <c r="M301" s="21"/>
    </row>
    <row r="302" ht="12.75" customHeight="1">
      <c r="A302" s="21"/>
      <c r="B302" s="21"/>
      <c r="C302" s="21"/>
      <c r="D302" s="60"/>
      <c r="E302" s="58"/>
      <c r="F302" s="60"/>
      <c r="G302" s="60"/>
      <c r="H302" s="60"/>
      <c r="I302" s="59"/>
      <c r="J302" s="37"/>
      <c r="K302" s="37"/>
      <c r="L302" s="21"/>
      <c r="M302" s="21"/>
    </row>
    <row r="303" ht="12.75" customHeight="1">
      <c r="A303" s="21"/>
      <c r="B303" s="21"/>
      <c r="C303" s="21"/>
      <c r="D303" s="60"/>
      <c r="E303" s="58"/>
      <c r="F303" s="60"/>
      <c r="G303" s="60"/>
      <c r="H303" s="60"/>
      <c r="I303" s="59"/>
      <c r="J303" s="37"/>
      <c r="K303" s="37"/>
      <c r="L303" s="21"/>
      <c r="M303" s="21"/>
    </row>
    <row r="304" ht="12.75" customHeight="1">
      <c r="A304" s="21"/>
      <c r="B304" s="21"/>
      <c r="C304" s="21"/>
      <c r="D304" s="60"/>
      <c r="E304" s="58"/>
      <c r="F304" s="60"/>
      <c r="G304" s="60"/>
      <c r="H304" s="60"/>
      <c r="I304" s="59"/>
      <c r="J304" s="37"/>
      <c r="K304" s="37"/>
      <c r="L304" s="21"/>
      <c r="M304" s="21"/>
    </row>
    <row r="305" ht="12.75" customHeight="1">
      <c r="A305" s="21"/>
      <c r="B305" s="21"/>
      <c r="C305" s="21"/>
      <c r="D305" s="60"/>
      <c r="E305" s="58"/>
      <c r="F305" s="60"/>
      <c r="G305" s="60"/>
      <c r="H305" s="60"/>
      <c r="I305" s="59"/>
      <c r="J305" s="37"/>
      <c r="K305" s="37"/>
      <c r="L305" s="21"/>
      <c r="M305" s="21"/>
    </row>
    <row r="306" ht="12.75" customHeight="1">
      <c r="A306" s="21"/>
      <c r="B306" s="21"/>
      <c r="C306" s="21"/>
      <c r="D306" s="60"/>
      <c r="E306" s="58"/>
      <c r="F306" s="60"/>
      <c r="G306" s="60"/>
      <c r="H306" s="60"/>
      <c r="I306" s="59"/>
      <c r="J306" s="37"/>
      <c r="K306" s="37"/>
      <c r="L306" s="21"/>
      <c r="M306" s="21"/>
    </row>
    <row r="307" ht="12.75" customHeight="1">
      <c r="A307" s="21"/>
      <c r="B307" s="21"/>
      <c r="C307" s="21"/>
      <c r="D307" s="60"/>
      <c r="E307" s="58"/>
      <c r="F307" s="60"/>
      <c r="G307" s="60"/>
      <c r="H307" s="60"/>
      <c r="I307" s="59"/>
      <c r="J307" s="37"/>
      <c r="K307" s="37"/>
      <c r="L307" s="21"/>
      <c r="M307" s="21"/>
    </row>
    <row r="308" ht="12.75" customHeight="1">
      <c r="A308" s="21"/>
      <c r="B308" s="21"/>
      <c r="C308" s="21"/>
      <c r="D308" s="60"/>
      <c r="E308" s="58"/>
      <c r="F308" s="60"/>
      <c r="G308" s="60"/>
      <c r="H308" s="60"/>
      <c r="I308" s="59"/>
      <c r="J308" s="37"/>
      <c r="K308" s="37"/>
      <c r="L308" s="21"/>
      <c r="M308" s="21"/>
    </row>
    <row r="309" ht="12.75" customHeight="1">
      <c r="A309" s="21"/>
      <c r="B309" s="21"/>
      <c r="C309" s="21"/>
      <c r="D309" s="60"/>
      <c r="E309" s="58"/>
      <c r="F309" s="60"/>
      <c r="G309" s="60"/>
      <c r="H309" s="60"/>
      <c r="I309" s="59"/>
      <c r="J309" s="37"/>
      <c r="K309" s="37"/>
      <c r="L309" s="21"/>
      <c r="M309" s="21"/>
    </row>
    <row r="310" ht="12.75" customHeight="1">
      <c r="A310" s="21"/>
      <c r="B310" s="21"/>
      <c r="C310" s="21"/>
      <c r="D310" s="60"/>
      <c r="E310" s="58"/>
      <c r="F310" s="60"/>
      <c r="G310" s="60"/>
      <c r="H310" s="60"/>
      <c r="I310" s="59"/>
      <c r="J310" s="37"/>
      <c r="K310" s="37"/>
      <c r="L310" s="21"/>
      <c r="M310" s="21"/>
    </row>
    <row r="311" ht="12.75" customHeight="1">
      <c r="A311" s="21"/>
      <c r="B311" s="21"/>
      <c r="C311" s="21"/>
      <c r="D311" s="60"/>
      <c r="E311" s="58"/>
      <c r="F311" s="60"/>
      <c r="G311" s="60"/>
      <c r="H311" s="60"/>
      <c r="I311" s="59"/>
      <c r="J311" s="37"/>
      <c r="K311" s="37"/>
      <c r="L311" s="21"/>
      <c r="M311" s="21"/>
    </row>
    <row r="312" ht="12.75" customHeight="1">
      <c r="A312" s="21"/>
      <c r="B312" s="21"/>
      <c r="C312" s="21"/>
      <c r="D312" s="60"/>
      <c r="E312" s="58"/>
      <c r="F312" s="60"/>
      <c r="G312" s="60"/>
      <c r="H312" s="60"/>
      <c r="I312" s="59"/>
      <c r="J312" s="37"/>
      <c r="K312" s="37"/>
      <c r="L312" s="21"/>
      <c r="M312" s="21"/>
    </row>
    <row r="313" ht="12.75" customHeight="1">
      <c r="A313" s="21"/>
      <c r="B313" s="21"/>
      <c r="C313" s="21"/>
      <c r="D313" s="60"/>
      <c r="E313" s="58"/>
      <c r="F313" s="60"/>
      <c r="G313" s="60"/>
      <c r="H313" s="60"/>
      <c r="I313" s="59"/>
      <c r="J313" s="37"/>
      <c r="K313" s="37"/>
      <c r="L313" s="21"/>
      <c r="M313" s="21"/>
    </row>
    <row r="314" ht="12.75" customHeight="1">
      <c r="A314" s="21"/>
      <c r="B314" s="21"/>
      <c r="C314" s="21"/>
      <c r="D314" s="60"/>
      <c r="E314" s="58"/>
      <c r="F314" s="60"/>
      <c r="G314" s="60"/>
      <c r="H314" s="60"/>
      <c r="I314" s="59"/>
      <c r="J314" s="37"/>
      <c r="K314" s="37"/>
      <c r="L314" s="21"/>
      <c r="M314" s="21"/>
    </row>
    <row r="315" ht="12.75" customHeight="1">
      <c r="A315" s="21"/>
      <c r="B315" s="21"/>
      <c r="C315" s="21"/>
      <c r="D315" s="60"/>
      <c r="E315" s="58"/>
      <c r="F315" s="60"/>
      <c r="G315" s="60"/>
      <c r="H315" s="60"/>
      <c r="I315" s="59"/>
      <c r="J315" s="37"/>
      <c r="K315" s="37"/>
      <c r="L315" s="21"/>
      <c r="M315" s="21"/>
    </row>
    <row r="316" ht="12.75" customHeight="1">
      <c r="A316" s="21"/>
      <c r="B316" s="21"/>
      <c r="C316" s="21"/>
      <c r="D316" s="60"/>
      <c r="E316" s="58"/>
      <c r="F316" s="60"/>
      <c r="G316" s="60"/>
      <c r="H316" s="60"/>
      <c r="I316" s="59"/>
      <c r="J316" s="37"/>
      <c r="K316" s="37"/>
      <c r="L316" s="21"/>
      <c r="M316" s="21"/>
    </row>
    <row r="317" ht="12.75" customHeight="1">
      <c r="A317" s="21"/>
      <c r="B317" s="21"/>
      <c r="C317" s="21"/>
      <c r="D317" s="60"/>
      <c r="E317" s="58"/>
      <c r="F317" s="60"/>
      <c r="G317" s="60"/>
      <c r="H317" s="60"/>
      <c r="I317" s="59"/>
      <c r="J317" s="37"/>
      <c r="K317" s="37"/>
      <c r="L317" s="21"/>
      <c r="M317" s="21"/>
    </row>
    <row r="318" ht="12.75" customHeight="1">
      <c r="A318" s="21"/>
      <c r="B318" s="21"/>
      <c r="C318" s="21"/>
      <c r="D318" s="60"/>
      <c r="E318" s="58"/>
      <c r="F318" s="60"/>
      <c r="G318" s="60"/>
      <c r="H318" s="60"/>
      <c r="I318" s="59"/>
      <c r="J318" s="37"/>
      <c r="K318" s="37"/>
      <c r="L318" s="21"/>
      <c r="M318" s="21"/>
    </row>
    <row r="319" ht="12.75" customHeight="1">
      <c r="A319" s="21"/>
      <c r="B319" s="21"/>
      <c r="C319" s="21"/>
      <c r="D319" s="60"/>
      <c r="E319" s="58"/>
      <c r="F319" s="60"/>
      <c r="G319" s="60"/>
      <c r="H319" s="60"/>
      <c r="I319" s="59"/>
      <c r="J319" s="37"/>
      <c r="K319" s="37"/>
      <c r="L319" s="21"/>
      <c r="M319" s="21"/>
    </row>
    <row r="320" ht="12.75" customHeight="1">
      <c r="A320" s="21"/>
      <c r="B320" s="21"/>
      <c r="C320" s="21"/>
      <c r="D320" s="60"/>
      <c r="E320" s="58"/>
      <c r="F320" s="60"/>
      <c r="G320" s="60"/>
      <c r="H320" s="60"/>
      <c r="I320" s="59"/>
      <c r="J320" s="37"/>
      <c r="K320" s="37"/>
      <c r="L320" s="21"/>
      <c r="M320" s="21"/>
    </row>
    <row r="321" ht="12.75" customHeight="1">
      <c r="A321" s="21"/>
      <c r="B321" s="21"/>
      <c r="C321" s="21"/>
      <c r="D321" s="60"/>
      <c r="E321" s="58"/>
      <c r="F321" s="60"/>
      <c r="G321" s="60"/>
      <c r="H321" s="60"/>
      <c r="I321" s="59"/>
      <c r="J321" s="37"/>
      <c r="K321" s="37"/>
      <c r="L321" s="21"/>
      <c r="M321" s="21"/>
    </row>
    <row r="322" ht="12.75" customHeight="1">
      <c r="A322" s="21"/>
      <c r="B322" s="21"/>
      <c r="C322" s="21"/>
      <c r="D322" s="60"/>
      <c r="E322" s="58"/>
      <c r="F322" s="60"/>
      <c r="G322" s="60"/>
      <c r="H322" s="60"/>
      <c r="I322" s="59"/>
      <c r="J322" s="37"/>
      <c r="K322" s="37"/>
      <c r="L322" s="21"/>
      <c r="M322" s="21"/>
    </row>
    <row r="323" ht="12.75" customHeight="1">
      <c r="A323" s="21"/>
      <c r="B323" s="21"/>
      <c r="C323" s="21"/>
      <c r="D323" s="60"/>
      <c r="E323" s="58"/>
      <c r="F323" s="60"/>
      <c r="G323" s="60"/>
      <c r="H323" s="60"/>
      <c r="I323" s="59"/>
      <c r="J323" s="37"/>
      <c r="K323" s="37"/>
      <c r="L323" s="21"/>
      <c r="M323" s="21"/>
    </row>
    <row r="324" ht="12.75" customHeight="1">
      <c r="A324" s="21"/>
      <c r="B324" s="21"/>
      <c r="C324" s="21"/>
      <c r="D324" s="60"/>
      <c r="E324" s="58"/>
      <c r="F324" s="60"/>
      <c r="G324" s="60"/>
      <c r="H324" s="60"/>
      <c r="I324" s="59"/>
      <c r="J324" s="37"/>
      <c r="K324" s="37"/>
      <c r="L324" s="21"/>
      <c r="M324" s="21"/>
    </row>
    <row r="325" ht="12.75" customHeight="1">
      <c r="A325" s="21"/>
      <c r="B325" s="21"/>
      <c r="C325" s="21"/>
      <c r="D325" s="60"/>
      <c r="E325" s="58"/>
      <c r="F325" s="60"/>
      <c r="G325" s="60"/>
      <c r="H325" s="60"/>
      <c r="I325" s="59"/>
      <c r="J325" s="37"/>
      <c r="K325" s="37"/>
      <c r="L325" s="21"/>
      <c r="M325" s="21"/>
    </row>
    <row r="326" ht="12.75" customHeight="1">
      <c r="A326" s="21"/>
      <c r="B326" s="21"/>
      <c r="C326" s="21"/>
      <c r="D326" s="60"/>
      <c r="E326" s="58"/>
      <c r="F326" s="60"/>
      <c r="G326" s="60"/>
      <c r="H326" s="60"/>
      <c r="I326" s="59"/>
      <c r="J326" s="37"/>
      <c r="K326" s="37"/>
      <c r="L326" s="21"/>
      <c r="M326" s="21"/>
    </row>
    <row r="327" ht="12.75" customHeight="1">
      <c r="A327" s="21"/>
      <c r="B327" s="21"/>
      <c r="C327" s="21"/>
      <c r="D327" s="60"/>
      <c r="E327" s="58"/>
      <c r="F327" s="60"/>
      <c r="G327" s="60"/>
      <c r="H327" s="60"/>
      <c r="I327" s="59"/>
      <c r="J327" s="37"/>
      <c r="K327" s="37"/>
      <c r="L327" s="21"/>
      <c r="M327" s="21"/>
    </row>
    <row r="328" ht="12.75" customHeight="1">
      <c r="A328" s="21"/>
      <c r="B328" s="21"/>
      <c r="C328" s="21"/>
      <c r="D328" s="60"/>
      <c r="E328" s="58"/>
      <c r="F328" s="60"/>
      <c r="G328" s="60"/>
      <c r="H328" s="60"/>
      <c r="I328" s="59"/>
      <c r="J328" s="37"/>
      <c r="K328" s="37"/>
      <c r="L328" s="21"/>
      <c r="M328" s="21"/>
    </row>
    <row r="329" ht="12.75" customHeight="1">
      <c r="A329" s="21"/>
      <c r="B329" s="21"/>
      <c r="C329" s="21"/>
      <c r="D329" s="60"/>
      <c r="E329" s="58"/>
      <c r="F329" s="60"/>
      <c r="G329" s="60"/>
      <c r="H329" s="60"/>
      <c r="I329" s="59"/>
      <c r="J329" s="37"/>
      <c r="K329" s="37"/>
      <c r="L329" s="21"/>
      <c r="M329" s="21"/>
    </row>
    <row r="330" ht="12.75" customHeight="1">
      <c r="A330" s="21"/>
      <c r="B330" s="21"/>
      <c r="C330" s="21"/>
      <c r="D330" s="60"/>
      <c r="E330" s="58"/>
      <c r="F330" s="60"/>
      <c r="G330" s="60"/>
      <c r="H330" s="60"/>
      <c r="I330" s="59"/>
      <c r="J330" s="37"/>
      <c r="K330" s="37"/>
      <c r="L330" s="21"/>
      <c r="M330" s="21"/>
    </row>
    <row r="331" ht="12.75" customHeight="1">
      <c r="A331" s="21"/>
      <c r="B331" s="21"/>
      <c r="C331" s="21"/>
      <c r="D331" s="60"/>
      <c r="E331" s="58"/>
      <c r="F331" s="60"/>
      <c r="G331" s="60"/>
      <c r="H331" s="60"/>
      <c r="I331" s="59"/>
      <c r="J331" s="37"/>
      <c r="K331" s="37"/>
      <c r="L331" s="21"/>
      <c r="M331" s="21"/>
    </row>
    <row r="332" ht="12.75" customHeight="1">
      <c r="A332" s="21"/>
      <c r="B332" s="21"/>
      <c r="C332" s="21"/>
      <c r="D332" s="60"/>
      <c r="E332" s="58"/>
      <c r="F332" s="60"/>
      <c r="G332" s="60"/>
      <c r="H332" s="60"/>
      <c r="I332" s="59"/>
      <c r="J332" s="37"/>
      <c r="K332" s="37"/>
      <c r="L332" s="21"/>
      <c r="M332" s="21"/>
    </row>
    <row r="333" ht="12.75" customHeight="1">
      <c r="A333" s="21"/>
      <c r="B333" s="21"/>
      <c r="C333" s="21"/>
      <c r="D333" s="60"/>
      <c r="E333" s="58"/>
      <c r="F333" s="60"/>
      <c r="G333" s="60"/>
      <c r="H333" s="60"/>
      <c r="I333" s="59"/>
      <c r="J333" s="37"/>
      <c r="K333" s="37"/>
      <c r="L333" s="21"/>
      <c r="M333" s="21"/>
    </row>
    <row r="334" ht="12.75" customHeight="1">
      <c r="A334" s="21"/>
      <c r="B334" s="21"/>
      <c r="C334" s="21"/>
      <c r="D334" s="60"/>
      <c r="E334" s="58"/>
      <c r="F334" s="60"/>
      <c r="G334" s="60"/>
      <c r="H334" s="60"/>
      <c r="I334" s="59"/>
      <c r="J334" s="37"/>
      <c r="K334" s="37"/>
      <c r="L334" s="21"/>
      <c r="M334" s="21"/>
    </row>
    <row r="335" ht="12.75" customHeight="1">
      <c r="A335" s="21"/>
      <c r="B335" s="21"/>
      <c r="C335" s="21"/>
      <c r="D335" s="60"/>
      <c r="E335" s="58"/>
      <c r="F335" s="60"/>
      <c r="G335" s="60"/>
      <c r="H335" s="60"/>
      <c r="I335" s="59"/>
      <c r="J335" s="37"/>
      <c r="K335" s="37"/>
      <c r="L335" s="21"/>
      <c r="M335" s="21"/>
    </row>
    <row r="336" ht="12.75" customHeight="1">
      <c r="A336" s="21"/>
      <c r="B336" s="21"/>
      <c r="C336" s="21"/>
      <c r="D336" s="60"/>
      <c r="E336" s="58"/>
      <c r="F336" s="60"/>
      <c r="G336" s="60"/>
      <c r="H336" s="60"/>
      <c r="I336" s="59"/>
      <c r="J336" s="37"/>
      <c r="K336" s="37"/>
      <c r="L336" s="21"/>
      <c r="M336" s="21"/>
    </row>
    <row r="337" ht="12.75" customHeight="1">
      <c r="A337" s="21"/>
      <c r="B337" s="21"/>
      <c r="C337" s="21"/>
      <c r="D337" s="60"/>
      <c r="E337" s="58"/>
      <c r="F337" s="60"/>
      <c r="G337" s="60"/>
      <c r="H337" s="60"/>
      <c r="I337" s="59"/>
      <c r="J337" s="37"/>
      <c r="K337" s="37"/>
      <c r="L337" s="21"/>
      <c r="M337" s="21"/>
    </row>
    <row r="338" ht="12.75" customHeight="1">
      <c r="A338" s="21"/>
      <c r="B338" s="21"/>
      <c r="C338" s="21"/>
      <c r="D338" s="60"/>
      <c r="E338" s="58"/>
      <c r="F338" s="60"/>
      <c r="G338" s="60"/>
      <c r="H338" s="60"/>
      <c r="I338" s="59"/>
      <c r="J338" s="37"/>
      <c r="K338" s="37"/>
      <c r="L338" s="21"/>
      <c r="M338" s="21"/>
    </row>
    <row r="339" ht="12.75" customHeight="1">
      <c r="A339" s="21"/>
      <c r="B339" s="21"/>
      <c r="C339" s="21"/>
      <c r="D339" s="60"/>
      <c r="E339" s="58"/>
      <c r="F339" s="60"/>
      <c r="G339" s="60"/>
      <c r="H339" s="60"/>
      <c r="I339" s="59"/>
      <c r="J339" s="37"/>
      <c r="K339" s="37"/>
      <c r="L339" s="21"/>
      <c r="M339" s="21"/>
    </row>
    <row r="340" ht="12.75" customHeight="1">
      <c r="A340" s="21"/>
      <c r="B340" s="21"/>
      <c r="C340" s="21"/>
      <c r="D340" s="60"/>
      <c r="E340" s="58"/>
      <c r="F340" s="60"/>
      <c r="G340" s="60"/>
      <c r="H340" s="60"/>
      <c r="I340" s="59"/>
      <c r="J340" s="37"/>
      <c r="K340" s="37"/>
      <c r="L340" s="21"/>
      <c r="M340" s="21"/>
    </row>
    <row r="341" ht="12.75" customHeight="1">
      <c r="A341" s="21"/>
      <c r="B341" s="21"/>
      <c r="C341" s="21"/>
      <c r="D341" s="60"/>
      <c r="E341" s="58"/>
      <c r="F341" s="60"/>
      <c r="G341" s="60"/>
      <c r="H341" s="60"/>
      <c r="I341" s="59"/>
      <c r="J341" s="37"/>
      <c r="K341" s="37"/>
      <c r="L341" s="21"/>
      <c r="M341" s="21"/>
    </row>
    <row r="342" ht="12.75" customHeight="1">
      <c r="A342" s="21"/>
      <c r="B342" s="21"/>
      <c r="C342" s="21"/>
      <c r="D342" s="60"/>
      <c r="E342" s="58"/>
      <c r="F342" s="60"/>
      <c r="G342" s="60"/>
      <c r="H342" s="60"/>
      <c r="I342" s="59"/>
      <c r="J342" s="37"/>
      <c r="K342" s="37"/>
      <c r="L342" s="21"/>
      <c r="M342" s="21"/>
    </row>
    <row r="343" ht="12.75" customHeight="1">
      <c r="A343" s="21"/>
      <c r="B343" s="21"/>
      <c r="C343" s="21"/>
      <c r="D343" s="60"/>
      <c r="E343" s="58"/>
      <c r="F343" s="60"/>
      <c r="G343" s="60"/>
      <c r="H343" s="60"/>
      <c r="I343" s="59"/>
      <c r="J343" s="37"/>
      <c r="K343" s="37"/>
      <c r="L343" s="21"/>
      <c r="M343" s="21"/>
    </row>
    <row r="344" ht="12.75" customHeight="1">
      <c r="A344" s="21"/>
      <c r="B344" s="21"/>
      <c r="C344" s="21"/>
      <c r="D344" s="60"/>
      <c r="E344" s="58"/>
      <c r="F344" s="60"/>
      <c r="G344" s="60"/>
      <c r="H344" s="60"/>
      <c r="I344" s="59"/>
      <c r="J344" s="37"/>
      <c r="K344" s="37"/>
      <c r="L344" s="21"/>
      <c r="M344" s="21"/>
    </row>
    <row r="345" ht="12.75" customHeight="1">
      <c r="A345" s="21"/>
      <c r="B345" s="21"/>
      <c r="C345" s="21"/>
      <c r="D345" s="60"/>
      <c r="E345" s="58"/>
      <c r="F345" s="60"/>
      <c r="G345" s="60"/>
      <c r="H345" s="60"/>
      <c r="I345" s="59"/>
      <c r="J345" s="37"/>
      <c r="K345" s="37"/>
      <c r="L345" s="21"/>
      <c r="M345" s="21"/>
    </row>
    <row r="346" ht="12.75" customHeight="1">
      <c r="A346" s="21"/>
      <c r="B346" s="21"/>
      <c r="C346" s="21"/>
      <c r="D346" s="60"/>
      <c r="E346" s="58"/>
      <c r="F346" s="60"/>
      <c r="G346" s="60"/>
      <c r="H346" s="60"/>
      <c r="I346" s="59"/>
      <c r="J346" s="37"/>
      <c r="K346" s="37"/>
      <c r="L346" s="21"/>
      <c r="M346" s="21"/>
    </row>
    <row r="347" ht="12.75" customHeight="1">
      <c r="A347" s="21"/>
      <c r="B347" s="21"/>
      <c r="C347" s="21"/>
      <c r="D347" s="60"/>
      <c r="E347" s="58"/>
      <c r="F347" s="60"/>
      <c r="G347" s="60"/>
      <c r="H347" s="60"/>
      <c r="I347" s="59"/>
      <c r="J347" s="37"/>
      <c r="K347" s="37"/>
      <c r="L347" s="21"/>
      <c r="M347" s="21"/>
    </row>
    <row r="348" ht="12.75" customHeight="1">
      <c r="A348" s="21"/>
      <c r="B348" s="21"/>
      <c r="C348" s="21"/>
      <c r="D348" s="60"/>
      <c r="E348" s="58"/>
      <c r="F348" s="60"/>
      <c r="G348" s="60"/>
      <c r="H348" s="60"/>
      <c r="I348" s="59"/>
      <c r="J348" s="37"/>
      <c r="K348" s="37"/>
      <c r="L348" s="21"/>
      <c r="M348" s="21"/>
    </row>
    <row r="349" ht="12.75" customHeight="1">
      <c r="A349" s="21"/>
      <c r="B349" s="21"/>
      <c r="C349" s="21"/>
      <c r="D349" s="60"/>
      <c r="E349" s="58"/>
      <c r="F349" s="60"/>
      <c r="G349" s="60"/>
      <c r="H349" s="60"/>
      <c r="I349" s="59"/>
      <c r="J349" s="37"/>
      <c r="K349" s="37"/>
      <c r="L349" s="21"/>
      <c r="M349" s="21"/>
    </row>
    <row r="350" ht="12.75" customHeight="1">
      <c r="A350" s="21"/>
      <c r="B350" s="21"/>
      <c r="C350" s="21"/>
      <c r="D350" s="60"/>
      <c r="E350" s="58"/>
      <c r="F350" s="60"/>
      <c r="G350" s="60"/>
      <c r="H350" s="60"/>
      <c r="I350" s="59"/>
      <c r="J350" s="37"/>
      <c r="K350" s="37"/>
      <c r="L350" s="21"/>
      <c r="M350" s="21"/>
    </row>
    <row r="351" ht="12.75" customHeight="1">
      <c r="A351" s="21"/>
      <c r="B351" s="21"/>
      <c r="C351" s="21"/>
      <c r="D351" s="60"/>
      <c r="E351" s="58"/>
      <c r="F351" s="60"/>
      <c r="G351" s="60"/>
      <c r="H351" s="60"/>
      <c r="I351" s="59"/>
      <c r="J351" s="37"/>
      <c r="K351" s="37"/>
      <c r="L351" s="21"/>
      <c r="M351" s="21"/>
    </row>
    <row r="352" ht="12.75" customHeight="1">
      <c r="A352" s="21"/>
      <c r="B352" s="21"/>
      <c r="C352" s="21"/>
      <c r="D352" s="60"/>
      <c r="E352" s="58"/>
      <c r="F352" s="60"/>
      <c r="G352" s="60"/>
      <c r="H352" s="60"/>
      <c r="I352" s="59"/>
      <c r="J352" s="37"/>
      <c r="K352" s="37"/>
      <c r="L352" s="21"/>
      <c r="M352" s="21"/>
    </row>
    <row r="353" ht="12.75" customHeight="1">
      <c r="A353" s="21"/>
      <c r="B353" s="21"/>
      <c r="C353" s="21"/>
      <c r="D353" s="60"/>
      <c r="E353" s="58"/>
      <c r="F353" s="60"/>
      <c r="G353" s="60"/>
      <c r="H353" s="60"/>
      <c r="I353" s="59"/>
      <c r="J353" s="37"/>
      <c r="K353" s="37"/>
      <c r="L353" s="21"/>
      <c r="M353" s="21"/>
    </row>
    <row r="354" ht="12.75" customHeight="1">
      <c r="A354" s="21"/>
      <c r="B354" s="21"/>
      <c r="C354" s="21"/>
      <c r="D354" s="60"/>
      <c r="E354" s="58"/>
      <c r="F354" s="60"/>
      <c r="G354" s="60"/>
      <c r="H354" s="60"/>
      <c r="I354" s="59"/>
      <c r="J354" s="37"/>
      <c r="K354" s="37"/>
      <c r="L354" s="21"/>
      <c r="M354" s="21"/>
    </row>
    <row r="355" ht="12.75" customHeight="1">
      <c r="A355" s="21"/>
      <c r="B355" s="21"/>
      <c r="C355" s="21"/>
      <c r="D355" s="60"/>
      <c r="E355" s="58"/>
      <c r="F355" s="60"/>
      <c r="G355" s="60"/>
      <c r="H355" s="60"/>
      <c r="I355" s="59"/>
      <c r="J355" s="37"/>
      <c r="K355" s="37"/>
      <c r="L355" s="21"/>
      <c r="M355" s="21"/>
    </row>
    <row r="356" ht="12.75" customHeight="1">
      <c r="A356" s="21"/>
      <c r="B356" s="21"/>
      <c r="C356" s="21"/>
      <c r="D356" s="60"/>
      <c r="E356" s="58"/>
      <c r="F356" s="60"/>
      <c r="G356" s="60"/>
      <c r="H356" s="60"/>
      <c r="I356" s="59"/>
      <c r="J356" s="37"/>
      <c r="K356" s="37"/>
      <c r="L356" s="21"/>
      <c r="M356" s="21"/>
    </row>
    <row r="357" ht="12.75" customHeight="1">
      <c r="A357" s="21"/>
      <c r="B357" s="21"/>
      <c r="C357" s="21"/>
      <c r="D357" s="60"/>
      <c r="E357" s="58"/>
      <c r="F357" s="60"/>
      <c r="G357" s="60"/>
      <c r="H357" s="60"/>
      <c r="I357" s="59"/>
      <c r="J357" s="37"/>
      <c r="K357" s="37"/>
      <c r="L357" s="21"/>
      <c r="M357" s="21"/>
    </row>
    <row r="358" ht="12.75" customHeight="1">
      <c r="A358" s="21"/>
      <c r="B358" s="21"/>
      <c r="C358" s="21"/>
      <c r="D358" s="60"/>
      <c r="E358" s="58"/>
      <c r="F358" s="60"/>
      <c r="G358" s="60"/>
      <c r="H358" s="60"/>
      <c r="I358" s="59"/>
      <c r="J358" s="37"/>
      <c r="K358" s="37"/>
      <c r="L358" s="21"/>
      <c r="M358" s="21"/>
    </row>
    <row r="359" ht="12.75" customHeight="1">
      <c r="A359" s="21"/>
      <c r="B359" s="21"/>
      <c r="C359" s="21"/>
      <c r="D359" s="60"/>
      <c r="E359" s="58"/>
      <c r="F359" s="60"/>
      <c r="G359" s="60"/>
      <c r="H359" s="60"/>
      <c r="I359" s="59"/>
      <c r="J359" s="37"/>
      <c r="K359" s="37"/>
      <c r="L359" s="21"/>
      <c r="M359" s="21"/>
    </row>
    <row r="360" ht="12.75" customHeight="1">
      <c r="A360" s="21"/>
      <c r="B360" s="21"/>
      <c r="C360" s="21"/>
      <c r="D360" s="60"/>
      <c r="E360" s="58"/>
      <c r="F360" s="60"/>
      <c r="G360" s="60"/>
      <c r="H360" s="60"/>
      <c r="I360" s="59"/>
      <c r="J360" s="37"/>
      <c r="K360" s="37"/>
      <c r="L360" s="21"/>
      <c r="M360" s="21"/>
    </row>
    <row r="361" ht="12.75" customHeight="1">
      <c r="A361" s="21"/>
      <c r="B361" s="21"/>
      <c r="C361" s="21"/>
      <c r="D361" s="60"/>
      <c r="E361" s="58"/>
      <c r="F361" s="60"/>
      <c r="G361" s="60"/>
      <c r="H361" s="60"/>
      <c r="I361" s="59"/>
      <c r="J361" s="37"/>
      <c r="K361" s="37"/>
      <c r="L361" s="21"/>
      <c r="M361" s="21"/>
    </row>
    <row r="362" ht="12.75" customHeight="1">
      <c r="A362" s="21"/>
      <c r="B362" s="21"/>
      <c r="C362" s="21"/>
      <c r="D362" s="60"/>
      <c r="E362" s="58"/>
      <c r="F362" s="60"/>
      <c r="G362" s="60"/>
      <c r="H362" s="60"/>
      <c r="I362" s="59"/>
      <c r="J362" s="37"/>
      <c r="K362" s="37"/>
      <c r="L362" s="21"/>
      <c r="M362" s="21"/>
    </row>
    <row r="363" ht="12.75" customHeight="1">
      <c r="A363" s="21"/>
      <c r="B363" s="21"/>
      <c r="C363" s="21"/>
      <c r="D363" s="60"/>
      <c r="E363" s="58"/>
      <c r="F363" s="60"/>
      <c r="G363" s="60"/>
      <c r="H363" s="60"/>
      <c r="I363" s="59"/>
      <c r="J363" s="37"/>
      <c r="K363" s="37"/>
      <c r="L363" s="21"/>
      <c r="M363" s="21"/>
    </row>
    <row r="364" ht="12.75" customHeight="1">
      <c r="A364" s="21"/>
      <c r="B364" s="21"/>
      <c r="C364" s="21"/>
      <c r="D364" s="60"/>
      <c r="E364" s="58"/>
      <c r="F364" s="60"/>
      <c r="G364" s="60"/>
      <c r="H364" s="60"/>
      <c r="I364" s="59"/>
      <c r="J364" s="37"/>
      <c r="K364" s="37"/>
      <c r="L364" s="21"/>
      <c r="M364" s="21"/>
    </row>
    <row r="365" ht="12.75" customHeight="1">
      <c r="A365" s="21"/>
      <c r="B365" s="21"/>
      <c r="C365" s="21"/>
      <c r="D365" s="60"/>
      <c r="E365" s="58"/>
      <c r="F365" s="60"/>
      <c r="G365" s="60"/>
      <c r="H365" s="60"/>
      <c r="I365" s="59"/>
      <c r="J365" s="37"/>
      <c r="K365" s="37"/>
      <c r="L365" s="21"/>
      <c r="M365" s="21"/>
    </row>
    <row r="366" ht="12.75" customHeight="1">
      <c r="A366" s="21"/>
      <c r="B366" s="21"/>
      <c r="C366" s="21"/>
      <c r="D366" s="60"/>
      <c r="E366" s="58"/>
      <c r="F366" s="60"/>
      <c r="G366" s="60"/>
      <c r="H366" s="60"/>
      <c r="I366" s="59"/>
      <c r="J366" s="37"/>
      <c r="K366" s="37"/>
      <c r="L366" s="21"/>
      <c r="M366" s="21"/>
    </row>
    <row r="367" ht="12.75" customHeight="1">
      <c r="A367" s="21"/>
      <c r="B367" s="21"/>
      <c r="C367" s="21"/>
      <c r="D367" s="60"/>
      <c r="E367" s="58"/>
      <c r="F367" s="60"/>
      <c r="G367" s="60"/>
      <c r="H367" s="60"/>
      <c r="I367" s="59"/>
      <c r="J367" s="37"/>
      <c r="K367" s="37"/>
      <c r="L367" s="21"/>
      <c r="M367" s="21"/>
    </row>
    <row r="368" ht="12.75" customHeight="1">
      <c r="A368" s="21"/>
      <c r="B368" s="21"/>
      <c r="C368" s="21"/>
      <c r="D368" s="60"/>
      <c r="E368" s="58"/>
      <c r="F368" s="60"/>
      <c r="G368" s="60"/>
      <c r="H368" s="60"/>
      <c r="I368" s="59"/>
      <c r="J368" s="37"/>
      <c r="K368" s="37"/>
      <c r="L368" s="21"/>
      <c r="M368" s="21"/>
    </row>
    <row r="369" ht="12.75" customHeight="1">
      <c r="A369" s="21"/>
      <c r="B369" s="21"/>
      <c r="C369" s="21"/>
      <c r="D369" s="60"/>
      <c r="E369" s="58"/>
      <c r="F369" s="60"/>
      <c r="G369" s="60"/>
      <c r="H369" s="60"/>
      <c r="I369" s="59"/>
      <c r="J369" s="37"/>
      <c r="K369" s="37"/>
      <c r="L369" s="21"/>
      <c r="M369" s="21"/>
    </row>
    <row r="370" ht="12.75" customHeight="1">
      <c r="A370" s="21"/>
      <c r="B370" s="21"/>
      <c r="C370" s="21"/>
      <c r="D370" s="60"/>
      <c r="E370" s="58"/>
      <c r="F370" s="60"/>
      <c r="G370" s="60"/>
      <c r="H370" s="60"/>
      <c r="I370" s="59"/>
      <c r="J370" s="37"/>
      <c r="K370" s="37"/>
      <c r="L370" s="21"/>
      <c r="M370" s="21"/>
    </row>
    <row r="371" ht="12.75" customHeight="1">
      <c r="A371" s="21"/>
      <c r="B371" s="21"/>
      <c r="C371" s="21"/>
      <c r="D371" s="60"/>
      <c r="E371" s="58"/>
      <c r="F371" s="60"/>
      <c r="G371" s="60"/>
      <c r="H371" s="60"/>
      <c r="I371" s="59"/>
      <c r="J371" s="37"/>
      <c r="K371" s="37"/>
      <c r="L371" s="21"/>
      <c r="M371" s="21"/>
    </row>
    <row r="372" ht="12.75" customHeight="1">
      <c r="A372" s="21"/>
      <c r="B372" s="21"/>
      <c r="C372" s="21"/>
      <c r="D372" s="60"/>
      <c r="E372" s="58"/>
      <c r="F372" s="60"/>
      <c r="G372" s="60"/>
      <c r="H372" s="60"/>
      <c r="I372" s="59"/>
      <c r="J372" s="37"/>
      <c r="K372" s="37"/>
      <c r="L372" s="21"/>
      <c r="M372" s="21"/>
    </row>
    <row r="373" ht="12.75" customHeight="1">
      <c r="A373" s="21"/>
      <c r="B373" s="21"/>
      <c r="C373" s="21"/>
      <c r="D373" s="60"/>
      <c r="E373" s="58"/>
      <c r="F373" s="60"/>
      <c r="G373" s="60"/>
      <c r="H373" s="60"/>
      <c r="I373" s="59"/>
      <c r="J373" s="37"/>
      <c r="K373" s="37"/>
      <c r="L373" s="21"/>
      <c r="M373" s="21"/>
    </row>
    <row r="374" ht="12.75" customHeight="1">
      <c r="A374" s="21"/>
      <c r="B374" s="21"/>
      <c r="C374" s="21"/>
      <c r="D374" s="60"/>
      <c r="E374" s="58"/>
      <c r="F374" s="60"/>
      <c r="G374" s="60"/>
      <c r="H374" s="60"/>
      <c r="I374" s="59"/>
      <c r="J374" s="37"/>
      <c r="K374" s="37"/>
      <c r="L374" s="21"/>
      <c r="M374" s="21"/>
    </row>
    <row r="375" ht="12.75" customHeight="1">
      <c r="A375" s="21"/>
      <c r="B375" s="21"/>
      <c r="C375" s="21"/>
      <c r="D375" s="60"/>
      <c r="E375" s="58"/>
      <c r="F375" s="60"/>
      <c r="G375" s="60"/>
      <c r="H375" s="60"/>
      <c r="I375" s="59"/>
      <c r="J375" s="37"/>
      <c r="K375" s="37"/>
      <c r="L375" s="21"/>
      <c r="M375" s="21"/>
    </row>
    <row r="376" ht="12.75" customHeight="1">
      <c r="A376" s="21"/>
      <c r="B376" s="21"/>
      <c r="C376" s="21"/>
      <c r="D376" s="60"/>
      <c r="E376" s="58"/>
      <c r="F376" s="60"/>
      <c r="G376" s="60"/>
      <c r="H376" s="60"/>
      <c r="I376" s="59"/>
      <c r="J376" s="37"/>
      <c r="K376" s="37"/>
      <c r="L376" s="21"/>
      <c r="M376" s="21"/>
    </row>
    <row r="377" ht="12.75" customHeight="1">
      <c r="A377" s="21"/>
      <c r="B377" s="21"/>
      <c r="C377" s="21"/>
      <c r="D377" s="60"/>
      <c r="E377" s="58"/>
      <c r="F377" s="60"/>
      <c r="G377" s="60"/>
      <c r="H377" s="60"/>
      <c r="I377" s="59"/>
      <c r="J377" s="37"/>
      <c r="K377" s="37"/>
      <c r="L377" s="21"/>
      <c r="M377" s="21"/>
    </row>
    <row r="378" ht="12.75" customHeight="1">
      <c r="A378" s="21"/>
      <c r="B378" s="21"/>
      <c r="C378" s="21"/>
      <c r="D378" s="60"/>
      <c r="E378" s="58"/>
      <c r="F378" s="60"/>
      <c r="G378" s="60"/>
      <c r="H378" s="60"/>
      <c r="I378" s="59"/>
      <c r="J378" s="37"/>
      <c r="K378" s="37"/>
      <c r="L378" s="21"/>
      <c r="M378" s="21"/>
    </row>
    <row r="379" ht="12.75" customHeight="1">
      <c r="A379" s="21"/>
      <c r="B379" s="21"/>
      <c r="C379" s="21"/>
      <c r="D379" s="60"/>
      <c r="E379" s="58"/>
      <c r="F379" s="60"/>
      <c r="G379" s="60"/>
      <c r="H379" s="60"/>
      <c r="I379" s="59"/>
      <c r="J379" s="37"/>
      <c r="K379" s="37"/>
      <c r="L379" s="21"/>
      <c r="M379" s="21"/>
    </row>
    <row r="380" ht="12.75" customHeight="1">
      <c r="A380" s="21"/>
      <c r="B380" s="21"/>
      <c r="C380" s="21"/>
      <c r="D380" s="60"/>
      <c r="E380" s="58"/>
      <c r="F380" s="60"/>
      <c r="G380" s="60"/>
      <c r="H380" s="60"/>
      <c r="I380" s="59"/>
      <c r="J380" s="37"/>
      <c r="K380" s="37"/>
      <c r="L380" s="21"/>
      <c r="M380" s="21"/>
    </row>
    <row r="381" ht="12.75" customHeight="1">
      <c r="A381" s="21"/>
      <c r="B381" s="21"/>
      <c r="C381" s="21"/>
      <c r="D381" s="60"/>
      <c r="E381" s="58"/>
      <c r="F381" s="60"/>
      <c r="G381" s="60"/>
      <c r="H381" s="60"/>
      <c r="I381" s="59"/>
      <c r="J381" s="37"/>
      <c r="K381" s="37"/>
      <c r="L381" s="21"/>
      <c r="M381" s="21"/>
    </row>
    <row r="382" ht="12.75" customHeight="1">
      <c r="A382" s="21"/>
      <c r="B382" s="21"/>
      <c r="C382" s="21"/>
      <c r="D382" s="60"/>
      <c r="E382" s="58"/>
      <c r="F382" s="60"/>
      <c r="G382" s="60"/>
      <c r="H382" s="60"/>
      <c r="I382" s="59"/>
      <c r="J382" s="37"/>
      <c r="K382" s="37"/>
      <c r="L382" s="21"/>
      <c r="M382" s="21"/>
    </row>
    <row r="383" ht="12.75" customHeight="1">
      <c r="A383" s="21"/>
      <c r="B383" s="21"/>
      <c r="C383" s="21"/>
      <c r="D383" s="60"/>
      <c r="E383" s="58"/>
      <c r="F383" s="60"/>
      <c r="G383" s="60"/>
      <c r="H383" s="60"/>
      <c r="I383" s="59"/>
      <c r="J383" s="37"/>
      <c r="K383" s="37"/>
      <c r="L383" s="21"/>
      <c r="M383" s="21"/>
    </row>
    <row r="384" ht="12.75" customHeight="1">
      <c r="A384" s="21"/>
      <c r="B384" s="21"/>
      <c r="C384" s="21"/>
      <c r="D384" s="60"/>
      <c r="E384" s="58"/>
      <c r="F384" s="60"/>
      <c r="G384" s="60"/>
      <c r="H384" s="60"/>
      <c r="I384" s="59"/>
      <c r="J384" s="37"/>
      <c r="K384" s="37"/>
      <c r="L384" s="21"/>
      <c r="M384" s="21"/>
    </row>
    <row r="385" ht="12.75" customHeight="1">
      <c r="A385" s="21"/>
      <c r="B385" s="21"/>
      <c r="C385" s="21"/>
      <c r="D385" s="60"/>
      <c r="E385" s="58"/>
      <c r="F385" s="60"/>
      <c r="G385" s="60"/>
      <c r="H385" s="60"/>
      <c r="I385" s="59"/>
      <c r="J385" s="37"/>
      <c r="K385" s="37"/>
      <c r="L385" s="21"/>
      <c r="M385" s="21"/>
    </row>
    <row r="386" ht="12.75" customHeight="1">
      <c r="A386" s="21"/>
      <c r="B386" s="21"/>
      <c r="C386" s="21"/>
      <c r="D386" s="60"/>
      <c r="E386" s="58"/>
      <c r="F386" s="60"/>
      <c r="G386" s="60"/>
      <c r="H386" s="60"/>
      <c r="I386" s="59"/>
      <c r="J386" s="37"/>
      <c r="K386" s="37"/>
      <c r="L386" s="21"/>
      <c r="M386" s="21"/>
    </row>
    <row r="387" ht="12.75" customHeight="1">
      <c r="A387" s="21"/>
      <c r="B387" s="21"/>
      <c r="C387" s="21"/>
      <c r="D387" s="60"/>
      <c r="E387" s="58"/>
      <c r="F387" s="60"/>
      <c r="G387" s="60"/>
      <c r="H387" s="60"/>
      <c r="I387" s="59"/>
      <c r="J387" s="37"/>
      <c r="K387" s="37"/>
      <c r="L387" s="21"/>
      <c r="M387" s="21"/>
    </row>
    <row r="388" ht="12.75" customHeight="1">
      <c r="A388" s="21"/>
      <c r="B388" s="21"/>
      <c r="C388" s="21"/>
      <c r="D388" s="60"/>
      <c r="E388" s="58"/>
      <c r="F388" s="60"/>
      <c r="G388" s="60"/>
      <c r="H388" s="60"/>
      <c r="I388" s="59"/>
      <c r="J388" s="37"/>
      <c r="K388" s="37"/>
      <c r="L388" s="21"/>
      <c r="M388" s="21"/>
    </row>
    <row r="389" ht="12.75" customHeight="1">
      <c r="A389" s="21"/>
      <c r="B389" s="21"/>
      <c r="C389" s="21"/>
      <c r="D389" s="60"/>
      <c r="E389" s="58"/>
      <c r="F389" s="60"/>
      <c r="G389" s="60"/>
      <c r="H389" s="60"/>
      <c r="I389" s="59"/>
      <c r="J389" s="37"/>
      <c r="K389" s="37"/>
      <c r="L389" s="21"/>
      <c r="M389" s="21"/>
    </row>
    <row r="390" ht="12.75" customHeight="1">
      <c r="A390" s="21"/>
      <c r="B390" s="21"/>
      <c r="C390" s="21"/>
      <c r="D390" s="60"/>
      <c r="E390" s="58"/>
      <c r="F390" s="60"/>
      <c r="G390" s="60"/>
      <c r="H390" s="60"/>
      <c r="I390" s="59"/>
      <c r="J390" s="37"/>
      <c r="K390" s="37"/>
      <c r="L390" s="21"/>
      <c r="M390" s="21"/>
    </row>
    <row r="391" ht="12.75" customHeight="1">
      <c r="A391" s="21"/>
      <c r="B391" s="21"/>
      <c r="C391" s="21"/>
      <c r="D391" s="60"/>
      <c r="E391" s="58"/>
      <c r="F391" s="60"/>
      <c r="G391" s="60"/>
      <c r="H391" s="60"/>
      <c r="I391" s="59"/>
      <c r="J391" s="37"/>
      <c r="K391" s="37"/>
      <c r="L391" s="21"/>
      <c r="M391" s="21"/>
    </row>
    <row r="392" ht="12.75" customHeight="1">
      <c r="A392" s="21"/>
      <c r="B392" s="21"/>
      <c r="C392" s="21"/>
      <c r="D392" s="60"/>
      <c r="E392" s="58"/>
      <c r="F392" s="60"/>
      <c r="G392" s="60"/>
      <c r="H392" s="60"/>
      <c r="I392" s="59"/>
      <c r="J392" s="37"/>
      <c r="K392" s="37"/>
      <c r="L392" s="21"/>
      <c r="M392" s="21"/>
    </row>
    <row r="393" ht="12.75" customHeight="1">
      <c r="A393" s="21"/>
      <c r="B393" s="21"/>
      <c r="C393" s="21"/>
      <c r="D393" s="60"/>
      <c r="E393" s="58"/>
      <c r="F393" s="60"/>
      <c r="G393" s="60"/>
      <c r="H393" s="60"/>
      <c r="I393" s="59"/>
      <c r="J393" s="37"/>
      <c r="K393" s="37"/>
      <c r="L393" s="21"/>
      <c r="M393" s="21"/>
    </row>
    <row r="394" ht="12.75" customHeight="1">
      <c r="A394" s="21"/>
      <c r="B394" s="21"/>
      <c r="C394" s="21"/>
      <c r="D394" s="60"/>
      <c r="E394" s="58"/>
      <c r="F394" s="60"/>
      <c r="G394" s="60"/>
      <c r="H394" s="60"/>
      <c r="I394" s="59"/>
      <c r="J394" s="37"/>
      <c r="K394" s="37"/>
      <c r="L394" s="21"/>
      <c r="M394" s="21"/>
    </row>
    <row r="395" ht="12.75" customHeight="1">
      <c r="A395" s="21"/>
      <c r="B395" s="21"/>
      <c r="C395" s="21"/>
      <c r="D395" s="60"/>
      <c r="E395" s="58"/>
      <c r="F395" s="60"/>
      <c r="G395" s="60"/>
      <c r="H395" s="60"/>
      <c r="I395" s="59"/>
      <c r="J395" s="37"/>
      <c r="K395" s="37"/>
      <c r="L395" s="21"/>
      <c r="M395" s="21"/>
    </row>
    <row r="396" ht="12.75" customHeight="1">
      <c r="A396" s="21"/>
      <c r="B396" s="21"/>
      <c r="C396" s="21"/>
      <c r="D396" s="60"/>
      <c r="E396" s="58"/>
      <c r="F396" s="60"/>
      <c r="G396" s="60"/>
      <c r="H396" s="60"/>
      <c r="I396" s="59"/>
      <c r="J396" s="37"/>
      <c r="K396" s="37"/>
      <c r="L396" s="21"/>
      <c r="M396" s="21"/>
    </row>
    <row r="397" ht="12.75" customHeight="1">
      <c r="A397" s="21"/>
      <c r="B397" s="21"/>
      <c r="C397" s="21"/>
      <c r="D397" s="60"/>
      <c r="E397" s="58"/>
      <c r="F397" s="60"/>
      <c r="G397" s="60"/>
      <c r="H397" s="60"/>
      <c r="I397" s="59"/>
      <c r="J397" s="37"/>
      <c r="K397" s="37"/>
      <c r="L397" s="21"/>
      <c r="M397" s="21"/>
    </row>
    <row r="398" ht="12.75" customHeight="1">
      <c r="A398" s="21"/>
      <c r="B398" s="21"/>
      <c r="C398" s="21"/>
      <c r="D398" s="60"/>
      <c r="E398" s="58"/>
      <c r="F398" s="60"/>
      <c r="G398" s="60"/>
      <c r="H398" s="60"/>
      <c r="I398" s="59"/>
      <c r="J398" s="37"/>
      <c r="K398" s="37"/>
      <c r="L398" s="21"/>
      <c r="M398" s="21"/>
    </row>
    <row r="399" ht="12.75" customHeight="1">
      <c r="A399" s="21"/>
      <c r="B399" s="21"/>
      <c r="C399" s="21"/>
      <c r="D399" s="60"/>
      <c r="E399" s="58"/>
      <c r="F399" s="60"/>
      <c r="G399" s="60"/>
      <c r="H399" s="60"/>
      <c r="I399" s="59"/>
      <c r="J399" s="37"/>
      <c r="K399" s="37"/>
      <c r="L399" s="21"/>
      <c r="M399" s="21"/>
    </row>
    <row r="400" ht="12.75" customHeight="1">
      <c r="A400" s="21"/>
      <c r="B400" s="21"/>
      <c r="C400" s="21"/>
      <c r="D400" s="60"/>
      <c r="E400" s="58"/>
      <c r="F400" s="60"/>
      <c r="G400" s="60"/>
      <c r="H400" s="60"/>
      <c r="I400" s="59"/>
      <c r="J400" s="37"/>
      <c r="K400" s="37"/>
      <c r="L400" s="21"/>
      <c r="M400" s="21"/>
    </row>
    <row r="401" ht="12.75" customHeight="1">
      <c r="A401" s="21"/>
      <c r="B401" s="21"/>
      <c r="C401" s="21"/>
      <c r="D401" s="60"/>
      <c r="E401" s="58"/>
      <c r="F401" s="60"/>
      <c r="G401" s="60"/>
      <c r="H401" s="60"/>
      <c r="I401" s="59"/>
      <c r="J401" s="37"/>
      <c r="K401" s="37"/>
      <c r="L401" s="21"/>
      <c r="M401" s="21"/>
    </row>
    <row r="402" ht="12.75" customHeight="1">
      <c r="A402" s="21"/>
      <c r="B402" s="21"/>
      <c r="C402" s="21"/>
      <c r="D402" s="60"/>
      <c r="E402" s="58"/>
      <c r="F402" s="60"/>
      <c r="G402" s="60"/>
      <c r="H402" s="60"/>
      <c r="I402" s="59"/>
      <c r="J402" s="37"/>
      <c r="K402" s="37"/>
      <c r="L402" s="21"/>
      <c r="M402" s="21"/>
    </row>
    <row r="403" ht="12.75" customHeight="1">
      <c r="A403" s="21"/>
      <c r="B403" s="21"/>
      <c r="C403" s="21"/>
      <c r="D403" s="60"/>
      <c r="E403" s="58"/>
      <c r="F403" s="60"/>
      <c r="G403" s="60"/>
      <c r="H403" s="60"/>
      <c r="I403" s="59"/>
      <c r="J403" s="37"/>
      <c r="K403" s="37"/>
      <c r="L403" s="21"/>
      <c r="M403" s="21"/>
    </row>
    <row r="404" ht="12.75" customHeight="1">
      <c r="A404" s="21"/>
      <c r="B404" s="21"/>
      <c r="C404" s="21"/>
      <c r="D404" s="60"/>
      <c r="E404" s="58"/>
      <c r="F404" s="60"/>
      <c r="G404" s="60"/>
      <c r="H404" s="60"/>
      <c r="I404" s="59"/>
      <c r="J404" s="37"/>
      <c r="K404" s="37"/>
      <c r="L404" s="21"/>
      <c r="M404" s="21"/>
    </row>
    <row r="405" ht="12.75" customHeight="1">
      <c r="A405" s="21"/>
      <c r="B405" s="21"/>
      <c r="C405" s="21"/>
      <c r="D405" s="60"/>
      <c r="E405" s="58"/>
      <c r="F405" s="60"/>
      <c r="G405" s="60"/>
      <c r="H405" s="60"/>
      <c r="I405" s="59"/>
      <c r="J405" s="37"/>
      <c r="K405" s="37"/>
      <c r="L405" s="21"/>
      <c r="M405" s="21"/>
    </row>
    <row r="406" ht="12.75" customHeight="1">
      <c r="A406" s="21"/>
      <c r="B406" s="21"/>
      <c r="C406" s="21"/>
      <c r="D406" s="60"/>
      <c r="E406" s="58"/>
      <c r="F406" s="60"/>
      <c r="G406" s="60"/>
      <c r="H406" s="60"/>
      <c r="I406" s="59"/>
      <c r="J406" s="37"/>
      <c r="K406" s="37"/>
      <c r="L406" s="21"/>
      <c r="M406" s="21"/>
    </row>
    <row r="407" ht="12.75" customHeight="1">
      <c r="A407" s="21"/>
      <c r="B407" s="21"/>
      <c r="C407" s="21"/>
      <c r="D407" s="60"/>
      <c r="E407" s="58"/>
      <c r="F407" s="60"/>
      <c r="G407" s="60"/>
      <c r="H407" s="60"/>
      <c r="I407" s="59"/>
      <c r="J407" s="37"/>
      <c r="K407" s="37"/>
      <c r="L407" s="21"/>
      <c r="M407" s="21"/>
    </row>
    <row r="408" ht="12.75" customHeight="1">
      <c r="A408" s="21"/>
      <c r="B408" s="21"/>
      <c r="C408" s="21"/>
      <c r="D408" s="60"/>
      <c r="E408" s="58"/>
      <c r="F408" s="60"/>
      <c r="G408" s="60"/>
      <c r="H408" s="60"/>
      <c r="I408" s="59"/>
      <c r="J408" s="37"/>
      <c r="K408" s="37"/>
      <c r="L408" s="21"/>
      <c r="M408" s="21"/>
    </row>
    <row r="409" ht="12.75" customHeight="1">
      <c r="A409" s="21"/>
      <c r="B409" s="21"/>
      <c r="C409" s="21"/>
      <c r="D409" s="60"/>
      <c r="E409" s="58"/>
      <c r="F409" s="60"/>
      <c r="G409" s="60"/>
      <c r="H409" s="60"/>
      <c r="I409" s="59"/>
      <c r="J409" s="37"/>
      <c r="K409" s="37"/>
      <c r="L409" s="21"/>
      <c r="M409" s="21"/>
    </row>
    <row r="410" ht="12.75" customHeight="1">
      <c r="A410" s="21"/>
      <c r="B410" s="21"/>
      <c r="C410" s="21"/>
      <c r="D410" s="60"/>
      <c r="E410" s="58"/>
      <c r="F410" s="60"/>
      <c r="G410" s="60"/>
      <c r="H410" s="60"/>
      <c r="I410" s="59"/>
      <c r="J410" s="37"/>
      <c r="K410" s="37"/>
      <c r="L410" s="21"/>
      <c r="M410" s="21"/>
    </row>
    <row r="411" ht="12.75" customHeight="1">
      <c r="A411" s="21"/>
      <c r="B411" s="21"/>
      <c r="C411" s="21"/>
      <c r="D411" s="60"/>
      <c r="E411" s="58"/>
      <c r="F411" s="60"/>
      <c r="G411" s="60"/>
      <c r="H411" s="60"/>
      <c r="I411" s="59"/>
      <c r="J411" s="37"/>
      <c r="K411" s="37"/>
      <c r="L411" s="21"/>
      <c r="M411" s="21"/>
    </row>
    <row r="412" ht="12.75" customHeight="1">
      <c r="A412" s="21"/>
      <c r="B412" s="21"/>
      <c r="C412" s="21"/>
      <c r="D412" s="60"/>
      <c r="E412" s="58"/>
      <c r="F412" s="60"/>
      <c r="G412" s="60"/>
      <c r="H412" s="60"/>
      <c r="I412" s="59"/>
      <c r="J412" s="37"/>
      <c r="K412" s="37"/>
      <c r="L412" s="21"/>
      <c r="M412" s="21"/>
    </row>
    <row r="413" ht="12.75" customHeight="1">
      <c r="A413" s="21"/>
      <c r="B413" s="21"/>
      <c r="C413" s="21"/>
      <c r="D413" s="60"/>
      <c r="E413" s="58"/>
      <c r="F413" s="60"/>
      <c r="G413" s="60"/>
      <c r="H413" s="60"/>
      <c r="I413" s="59"/>
      <c r="J413" s="37"/>
      <c r="K413" s="37"/>
      <c r="L413" s="21"/>
      <c r="M413" s="21"/>
    </row>
    <row r="414" ht="12.75" customHeight="1">
      <c r="A414" s="21"/>
      <c r="B414" s="21"/>
      <c r="C414" s="21"/>
      <c r="D414" s="60"/>
      <c r="E414" s="58"/>
      <c r="F414" s="60"/>
      <c r="G414" s="60"/>
      <c r="H414" s="60"/>
      <c r="I414" s="59"/>
      <c r="J414" s="37"/>
      <c r="K414" s="37"/>
      <c r="L414" s="21"/>
      <c r="M414" s="21"/>
    </row>
    <row r="415" ht="12.75" customHeight="1">
      <c r="A415" s="21"/>
      <c r="B415" s="21"/>
      <c r="C415" s="21"/>
      <c r="D415" s="60"/>
      <c r="E415" s="58"/>
      <c r="F415" s="60"/>
      <c r="G415" s="60"/>
      <c r="H415" s="60"/>
      <c r="I415" s="59"/>
      <c r="J415" s="37"/>
      <c r="K415" s="37"/>
      <c r="L415" s="21"/>
      <c r="M415" s="21"/>
    </row>
    <row r="416" ht="12.75" customHeight="1">
      <c r="A416" s="21"/>
      <c r="B416" s="21"/>
      <c r="C416" s="21"/>
      <c r="D416" s="60"/>
      <c r="E416" s="58"/>
      <c r="F416" s="60"/>
      <c r="G416" s="60"/>
      <c r="H416" s="60"/>
      <c r="I416" s="59"/>
      <c r="J416" s="37"/>
      <c r="K416" s="37"/>
      <c r="L416" s="21"/>
      <c r="M416" s="21"/>
    </row>
    <row r="417" ht="12.75" customHeight="1">
      <c r="A417" s="21"/>
      <c r="B417" s="21"/>
      <c r="C417" s="21"/>
      <c r="D417" s="60"/>
      <c r="E417" s="58"/>
      <c r="F417" s="60"/>
      <c r="G417" s="60"/>
      <c r="H417" s="60"/>
      <c r="I417" s="59"/>
      <c r="J417" s="37"/>
      <c r="K417" s="37"/>
      <c r="L417" s="21"/>
      <c r="M417" s="21"/>
    </row>
    <row r="418" ht="12.75" customHeight="1">
      <c r="A418" s="21"/>
      <c r="B418" s="21"/>
      <c r="C418" s="21"/>
      <c r="D418" s="60"/>
      <c r="E418" s="58"/>
      <c r="F418" s="60"/>
      <c r="G418" s="60"/>
      <c r="H418" s="60"/>
      <c r="I418" s="59"/>
      <c r="J418" s="37"/>
      <c r="K418" s="37"/>
      <c r="L418" s="21"/>
      <c r="M418" s="21"/>
    </row>
    <row r="419" ht="12.75" customHeight="1">
      <c r="A419" s="21"/>
      <c r="B419" s="21"/>
      <c r="C419" s="21"/>
      <c r="D419" s="60"/>
      <c r="E419" s="58"/>
      <c r="F419" s="60"/>
      <c r="G419" s="60"/>
      <c r="H419" s="60"/>
      <c r="I419" s="59"/>
      <c r="J419" s="37"/>
      <c r="K419" s="37"/>
      <c r="L419" s="21"/>
      <c r="M419" s="21"/>
    </row>
    <row r="420" ht="12.75" customHeight="1">
      <c r="A420" s="21"/>
      <c r="B420" s="21"/>
      <c r="C420" s="21"/>
      <c r="D420" s="60"/>
      <c r="E420" s="58"/>
      <c r="F420" s="60"/>
      <c r="G420" s="60"/>
      <c r="H420" s="60"/>
      <c r="I420" s="59"/>
      <c r="J420" s="37"/>
      <c r="K420" s="37"/>
      <c r="L420" s="21"/>
      <c r="M420" s="21"/>
    </row>
    <row r="421" ht="12.75" customHeight="1">
      <c r="A421" s="21"/>
      <c r="B421" s="21"/>
      <c r="C421" s="21"/>
      <c r="D421" s="60"/>
      <c r="E421" s="58"/>
      <c r="F421" s="60"/>
      <c r="G421" s="60"/>
      <c r="H421" s="60"/>
      <c r="I421" s="59"/>
      <c r="J421" s="37"/>
      <c r="K421" s="37"/>
      <c r="L421" s="21"/>
      <c r="M421" s="21"/>
    </row>
    <row r="422" ht="12.75" customHeight="1">
      <c r="A422" s="21"/>
      <c r="B422" s="21"/>
      <c r="C422" s="21"/>
      <c r="D422" s="60"/>
      <c r="E422" s="58"/>
      <c r="F422" s="60"/>
      <c r="G422" s="60"/>
      <c r="H422" s="60"/>
      <c r="I422" s="59"/>
      <c r="J422" s="37"/>
      <c r="K422" s="37"/>
      <c r="L422" s="21"/>
      <c r="M422" s="21"/>
    </row>
    <row r="423" ht="12.75" customHeight="1">
      <c r="A423" s="21"/>
      <c r="B423" s="21"/>
      <c r="C423" s="21"/>
      <c r="D423" s="60"/>
      <c r="E423" s="58"/>
      <c r="F423" s="60"/>
      <c r="G423" s="60"/>
      <c r="H423" s="60"/>
      <c r="I423" s="59"/>
      <c r="J423" s="37"/>
      <c r="K423" s="37"/>
      <c r="L423" s="21"/>
      <c r="M423" s="21"/>
    </row>
    <row r="424" ht="12.75" customHeight="1">
      <c r="A424" s="21"/>
      <c r="B424" s="21"/>
      <c r="C424" s="21"/>
      <c r="D424" s="60"/>
      <c r="E424" s="58"/>
      <c r="F424" s="60"/>
      <c r="G424" s="60"/>
      <c r="H424" s="60"/>
      <c r="I424" s="59"/>
      <c r="J424" s="37"/>
      <c r="K424" s="37"/>
      <c r="L424" s="21"/>
      <c r="M424" s="21"/>
    </row>
    <row r="425" ht="12.75" customHeight="1">
      <c r="A425" s="21"/>
      <c r="B425" s="21"/>
      <c r="C425" s="21"/>
      <c r="D425" s="60"/>
      <c r="E425" s="58"/>
      <c r="F425" s="60"/>
      <c r="G425" s="60"/>
      <c r="H425" s="60"/>
      <c r="I425" s="59"/>
      <c r="J425" s="37"/>
      <c r="K425" s="37"/>
      <c r="L425" s="21"/>
      <c r="M425" s="21"/>
    </row>
    <row r="426" ht="12.75" customHeight="1">
      <c r="A426" s="21"/>
      <c r="B426" s="21"/>
      <c r="C426" s="21"/>
      <c r="D426" s="60"/>
      <c r="E426" s="58"/>
      <c r="F426" s="60"/>
      <c r="G426" s="60"/>
      <c r="H426" s="60"/>
      <c r="I426" s="59"/>
      <c r="J426" s="37"/>
      <c r="K426" s="37"/>
      <c r="L426" s="21"/>
      <c r="M426" s="21"/>
    </row>
    <row r="427" ht="12.75" customHeight="1">
      <c r="A427" s="21"/>
      <c r="B427" s="21"/>
      <c r="C427" s="21"/>
      <c r="D427" s="60"/>
      <c r="E427" s="58"/>
      <c r="F427" s="60"/>
      <c r="G427" s="60"/>
      <c r="H427" s="60"/>
      <c r="I427" s="59"/>
      <c r="J427" s="37"/>
      <c r="K427" s="37"/>
      <c r="L427" s="21"/>
      <c r="M427" s="21"/>
    </row>
    <row r="428" ht="12.75" customHeight="1">
      <c r="A428" s="21"/>
      <c r="B428" s="21"/>
      <c r="C428" s="21"/>
      <c r="D428" s="60"/>
      <c r="E428" s="58"/>
      <c r="F428" s="60"/>
      <c r="G428" s="60"/>
      <c r="H428" s="60"/>
      <c r="I428" s="59"/>
      <c r="J428" s="37"/>
      <c r="K428" s="37"/>
      <c r="L428" s="21"/>
      <c r="M428" s="21"/>
    </row>
    <row r="429" ht="12.75" customHeight="1">
      <c r="A429" s="21"/>
      <c r="B429" s="21"/>
      <c r="C429" s="21"/>
      <c r="D429" s="60"/>
      <c r="E429" s="58"/>
      <c r="F429" s="60"/>
      <c r="G429" s="60"/>
      <c r="H429" s="60"/>
      <c r="I429" s="59"/>
      <c r="J429" s="37"/>
      <c r="K429" s="37"/>
      <c r="L429" s="21"/>
      <c r="M429" s="21"/>
    </row>
    <row r="430" ht="12.75" customHeight="1">
      <c r="A430" s="21"/>
      <c r="B430" s="21"/>
      <c r="C430" s="21"/>
      <c r="D430" s="60"/>
      <c r="E430" s="58"/>
      <c r="F430" s="60"/>
      <c r="G430" s="60"/>
      <c r="H430" s="60"/>
      <c r="I430" s="59"/>
      <c r="J430" s="37"/>
      <c r="K430" s="37"/>
      <c r="L430" s="21"/>
      <c r="M430" s="21"/>
    </row>
    <row r="431" ht="12.75" customHeight="1">
      <c r="A431" s="21"/>
      <c r="B431" s="21"/>
      <c r="C431" s="21"/>
      <c r="D431" s="60"/>
      <c r="E431" s="58"/>
      <c r="F431" s="60"/>
      <c r="G431" s="60"/>
      <c r="H431" s="60"/>
      <c r="I431" s="59"/>
      <c r="J431" s="37"/>
      <c r="K431" s="37"/>
      <c r="L431" s="21"/>
      <c r="M431" s="21"/>
    </row>
    <row r="432" ht="12.75" customHeight="1">
      <c r="A432" s="21"/>
      <c r="B432" s="21"/>
      <c r="C432" s="21"/>
      <c r="D432" s="60"/>
      <c r="E432" s="58"/>
      <c r="F432" s="60"/>
      <c r="G432" s="60"/>
      <c r="H432" s="60"/>
      <c r="I432" s="59"/>
      <c r="J432" s="37"/>
      <c r="K432" s="37"/>
      <c r="L432" s="21"/>
      <c r="M432" s="21"/>
    </row>
    <row r="433" ht="12.75" customHeight="1">
      <c r="A433" s="21"/>
      <c r="B433" s="21"/>
      <c r="C433" s="21"/>
      <c r="D433" s="60"/>
      <c r="E433" s="58"/>
      <c r="F433" s="60"/>
      <c r="G433" s="60"/>
      <c r="H433" s="60"/>
      <c r="I433" s="59"/>
      <c r="J433" s="37"/>
      <c r="K433" s="37"/>
      <c r="L433" s="21"/>
      <c r="M433" s="21"/>
    </row>
    <row r="434" ht="12.75" customHeight="1">
      <c r="A434" s="21"/>
      <c r="B434" s="21"/>
      <c r="C434" s="21"/>
      <c r="D434" s="60"/>
      <c r="E434" s="58"/>
      <c r="F434" s="60"/>
      <c r="G434" s="60"/>
      <c r="H434" s="60"/>
      <c r="I434" s="59"/>
      <c r="J434" s="37"/>
      <c r="K434" s="37"/>
      <c r="L434" s="21"/>
      <c r="M434" s="21"/>
    </row>
    <row r="435" ht="12.75" customHeight="1">
      <c r="A435" s="21"/>
      <c r="B435" s="21"/>
      <c r="C435" s="21"/>
      <c r="D435" s="60"/>
      <c r="E435" s="58"/>
      <c r="F435" s="60"/>
      <c r="G435" s="60"/>
      <c r="H435" s="60"/>
      <c r="I435" s="59"/>
      <c r="J435" s="37"/>
      <c r="K435" s="37"/>
      <c r="L435" s="21"/>
      <c r="M435" s="21"/>
    </row>
    <row r="436" ht="12.75" customHeight="1">
      <c r="A436" s="21"/>
      <c r="B436" s="21"/>
      <c r="C436" s="21"/>
      <c r="D436" s="60"/>
      <c r="E436" s="58"/>
      <c r="F436" s="60"/>
      <c r="G436" s="60"/>
      <c r="H436" s="60"/>
      <c r="I436" s="59"/>
      <c r="J436" s="37"/>
      <c r="K436" s="37"/>
      <c r="L436" s="21"/>
      <c r="M436" s="21"/>
    </row>
    <row r="437" ht="12.75" customHeight="1">
      <c r="A437" s="21"/>
      <c r="B437" s="21"/>
      <c r="C437" s="21"/>
      <c r="D437" s="60"/>
      <c r="E437" s="58"/>
      <c r="F437" s="60"/>
      <c r="G437" s="60"/>
      <c r="H437" s="60"/>
      <c r="I437" s="59"/>
      <c r="J437" s="37"/>
      <c r="K437" s="37"/>
      <c r="L437" s="21"/>
      <c r="M437" s="21"/>
    </row>
    <row r="438" ht="12.75" customHeight="1">
      <c r="A438" s="21"/>
      <c r="B438" s="21"/>
      <c r="C438" s="21"/>
      <c r="D438" s="60"/>
      <c r="E438" s="58"/>
      <c r="F438" s="60"/>
      <c r="G438" s="60"/>
      <c r="H438" s="60"/>
      <c r="I438" s="59"/>
      <c r="J438" s="37"/>
      <c r="K438" s="37"/>
      <c r="L438" s="21"/>
      <c r="M438" s="21"/>
    </row>
    <row r="439" ht="12.75" customHeight="1">
      <c r="A439" s="21"/>
      <c r="B439" s="21"/>
      <c r="C439" s="21"/>
      <c r="D439" s="60"/>
      <c r="E439" s="58"/>
      <c r="F439" s="60"/>
      <c r="G439" s="60"/>
      <c r="H439" s="60"/>
      <c r="I439" s="59"/>
      <c r="J439" s="37"/>
      <c r="K439" s="37"/>
      <c r="L439" s="21"/>
      <c r="M439" s="21"/>
    </row>
    <row r="440" ht="12.75" customHeight="1">
      <c r="A440" s="21"/>
      <c r="B440" s="21"/>
      <c r="C440" s="21"/>
      <c r="D440" s="60"/>
      <c r="E440" s="58"/>
      <c r="F440" s="60"/>
      <c r="G440" s="60"/>
      <c r="H440" s="60"/>
      <c r="I440" s="59"/>
      <c r="J440" s="37"/>
      <c r="K440" s="37"/>
      <c r="L440" s="21"/>
      <c r="M440" s="21"/>
    </row>
    <row r="441" ht="12.75" customHeight="1">
      <c r="A441" s="21"/>
      <c r="B441" s="21"/>
      <c r="C441" s="21"/>
      <c r="D441" s="60"/>
      <c r="E441" s="58"/>
      <c r="F441" s="60"/>
      <c r="G441" s="60"/>
      <c r="H441" s="60"/>
      <c r="I441" s="59"/>
      <c r="J441" s="37"/>
      <c r="K441" s="37"/>
      <c r="L441" s="21"/>
      <c r="M441" s="21"/>
    </row>
    <row r="442" ht="12.75" customHeight="1">
      <c r="A442" s="21"/>
      <c r="B442" s="21"/>
      <c r="C442" s="21"/>
      <c r="D442" s="60"/>
      <c r="E442" s="58"/>
      <c r="F442" s="60"/>
      <c r="G442" s="60"/>
      <c r="H442" s="60"/>
      <c r="I442" s="59"/>
      <c r="J442" s="37"/>
      <c r="K442" s="37"/>
      <c r="L442" s="21"/>
      <c r="M442" s="21"/>
    </row>
    <row r="443" ht="12.75" customHeight="1">
      <c r="A443" s="21"/>
      <c r="B443" s="21"/>
      <c r="C443" s="21"/>
      <c r="D443" s="60"/>
      <c r="E443" s="58"/>
      <c r="F443" s="60"/>
      <c r="G443" s="60"/>
      <c r="H443" s="60"/>
      <c r="I443" s="59"/>
      <c r="J443" s="37"/>
      <c r="K443" s="37"/>
      <c r="L443" s="21"/>
      <c r="M443" s="21"/>
    </row>
    <row r="444" ht="12.75" customHeight="1">
      <c r="A444" s="21"/>
      <c r="B444" s="21"/>
      <c r="C444" s="21"/>
      <c r="D444" s="60"/>
      <c r="E444" s="58"/>
      <c r="F444" s="60"/>
      <c r="G444" s="60"/>
      <c r="H444" s="60"/>
      <c r="I444" s="59"/>
      <c r="J444" s="37"/>
      <c r="K444" s="37"/>
      <c r="L444" s="21"/>
      <c r="M444" s="21"/>
    </row>
    <row r="445" ht="12.75" customHeight="1">
      <c r="A445" s="21"/>
      <c r="B445" s="21"/>
      <c r="C445" s="21"/>
      <c r="D445" s="60"/>
      <c r="E445" s="58"/>
      <c r="F445" s="60"/>
      <c r="G445" s="60"/>
      <c r="H445" s="60"/>
      <c r="I445" s="59"/>
      <c r="J445" s="37"/>
      <c r="K445" s="37"/>
      <c r="L445" s="21"/>
      <c r="M445" s="21"/>
    </row>
    <row r="446" ht="12.75" customHeight="1">
      <c r="A446" s="21"/>
      <c r="B446" s="21"/>
      <c r="C446" s="21"/>
      <c r="D446" s="60"/>
      <c r="E446" s="58"/>
      <c r="F446" s="60"/>
      <c r="G446" s="60"/>
      <c r="H446" s="60"/>
      <c r="I446" s="59"/>
      <c r="J446" s="37"/>
      <c r="K446" s="37"/>
      <c r="L446" s="21"/>
      <c r="M446" s="21"/>
    </row>
    <row r="447" ht="12.75" customHeight="1">
      <c r="A447" s="21"/>
      <c r="B447" s="21"/>
      <c r="C447" s="21"/>
      <c r="D447" s="60"/>
      <c r="E447" s="58"/>
      <c r="F447" s="60"/>
      <c r="G447" s="60"/>
      <c r="H447" s="60"/>
      <c r="I447" s="59"/>
      <c r="J447" s="37"/>
      <c r="K447" s="37"/>
      <c r="L447" s="21"/>
      <c r="M447" s="21"/>
    </row>
    <row r="448" ht="12.75" customHeight="1">
      <c r="A448" s="21"/>
      <c r="B448" s="21"/>
      <c r="C448" s="21"/>
      <c r="D448" s="60"/>
      <c r="E448" s="58"/>
      <c r="F448" s="60"/>
      <c r="G448" s="60"/>
      <c r="H448" s="60"/>
      <c r="I448" s="59"/>
      <c r="J448" s="37"/>
      <c r="K448" s="37"/>
      <c r="L448" s="21"/>
      <c r="M448" s="21"/>
    </row>
    <row r="449" ht="12.75" customHeight="1">
      <c r="A449" s="21"/>
      <c r="B449" s="21"/>
      <c r="C449" s="21"/>
      <c r="D449" s="60"/>
      <c r="E449" s="58"/>
      <c r="F449" s="60"/>
      <c r="G449" s="60"/>
      <c r="H449" s="60"/>
      <c r="I449" s="59"/>
      <c r="J449" s="37"/>
      <c r="K449" s="37"/>
      <c r="L449" s="21"/>
      <c r="M449" s="21"/>
    </row>
    <row r="450" ht="12.75" customHeight="1">
      <c r="A450" s="21"/>
      <c r="B450" s="21"/>
      <c r="C450" s="21"/>
      <c r="D450" s="60"/>
      <c r="E450" s="58"/>
      <c r="F450" s="60"/>
      <c r="G450" s="60"/>
      <c r="H450" s="60"/>
      <c r="I450" s="59"/>
      <c r="J450" s="37"/>
      <c r="K450" s="37"/>
      <c r="L450" s="21"/>
      <c r="M450" s="21"/>
    </row>
    <row r="451" ht="12.75" customHeight="1">
      <c r="A451" s="21"/>
      <c r="B451" s="21"/>
      <c r="C451" s="21"/>
      <c r="D451" s="60"/>
      <c r="E451" s="58"/>
      <c r="F451" s="60"/>
      <c r="G451" s="60"/>
      <c r="H451" s="60"/>
      <c r="I451" s="59"/>
      <c r="J451" s="37"/>
      <c r="K451" s="37"/>
      <c r="L451" s="21"/>
      <c r="M451" s="21"/>
    </row>
    <row r="452" ht="12.75" customHeight="1">
      <c r="A452" s="21"/>
      <c r="B452" s="21"/>
      <c r="C452" s="21"/>
      <c r="D452" s="60"/>
      <c r="E452" s="58"/>
      <c r="F452" s="60"/>
      <c r="G452" s="60"/>
      <c r="H452" s="60"/>
      <c r="I452" s="59"/>
      <c r="J452" s="37"/>
      <c r="K452" s="37"/>
      <c r="L452" s="21"/>
      <c r="M452" s="21"/>
    </row>
    <row r="453" ht="12.75" customHeight="1">
      <c r="A453" s="21"/>
      <c r="B453" s="21"/>
      <c r="C453" s="21"/>
      <c r="D453" s="60"/>
      <c r="E453" s="58"/>
      <c r="F453" s="60"/>
      <c r="G453" s="60"/>
      <c r="H453" s="60"/>
      <c r="I453" s="59"/>
      <c r="J453" s="37"/>
      <c r="K453" s="37"/>
      <c r="L453" s="21"/>
      <c r="M453" s="21"/>
    </row>
    <row r="454" ht="12.75" customHeight="1">
      <c r="A454" s="21"/>
      <c r="B454" s="21"/>
      <c r="C454" s="21"/>
      <c r="D454" s="60"/>
      <c r="E454" s="58"/>
      <c r="F454" s="60"/>
      <c r="G454" s="60"/>
      <c r="H454" s="60"/>
      <c r="I454" s="59"/>
      <c r="J454" s="37"/>
      <c r="K454" s="37"/>
      <c r="L454" s="21"/>
      <c r="M454" s="21"/>
    </row>
    <row r="455" ht="12.75" customHeight="1">
      <c r="A455" s="21"/>
      <c r="B455" s="21"/>
      <c r="C455" s="21"/>
      <c r="D455" s="60"/>
      <c r="E455" s="58"/>
      <c r="F455" s="60"/>
      <c r="G455" s="60"/>
      <c r="H455" s="60"/>
      <c r="I455" s="59"/>
      <c r="J455" s="37"/>
      <c r="K455" s="37"/>
      <c r="L455" s="21"/>
      <c r="M455" s="21"/>
    </row>
    <row r="456" ht="12.75" customHeight="1">
      <c r="A456" s="21"/>
      <c r="B456" s="21"/>
      <c r="C456" s="21"/>
      <c r="D456" s="60"/>
      <c r="E456" s="58"/>
      <c r="F456" s="60"/>
      <c r="G456" s="60"/>
      <c r="H456" s="60"/>
      <c r="I456" s="59"/>
      <c r="J456" s="37"/>
      <c r="K456" s="37"/>
      <c r="L456" s="21"/>
      <c r="M456" s="21"/>
    </row>
    <row r="457" ht="12.75" customHeight="1">
      <c r="A457" s="21"/>
      <c r="B457" s="21"/>
      <c r="C457" s="21"/>
      <c r="D457" s="60"/>
      <c r="E457" s="58"/>
      <c r="F457" s="60"/>
      <c r="G457" s="60"/>
      <c r="H457" s="60"/>
      <c r="I457" s="59"/>
      <c r="J457" s="37"/>
      <c r="K457" s="37"/>
      <c r="L457" s="21"/>
      <c r="M457" s="21"/>
    </row>
    <row r="458" ht="12.75" customHeight="1">
      <c r="A458" s="21"/>
      <c r="B458" s="21"/>
      <c r="C458" s="21"/>
      <c r="D458" s="60"/>
      <c r="E458" s="58"/>
      <c r="F458" s="60"/>
      <c r="G458" s="60"/>
      <c r="H458" s="60"/>
      <c r="I458" s="59"/>
      <c r="J458" s="37"/>
      <c r="K458" s="37"/>
      <c r="L458" s="21"/>
      <c r="M458" s="21"/>
    </row>
    <row r="459" ht="12.75" customHeight="1">
      <c r="A459" s="21"/>
      <c r="B459" s="21"/>
      <c r="C459" s="21"/>
      <c r="D459" s="60"/>
      <c r="E459" s="58"/>
      <c r="F459" s="60"/>
      <c r="G459" s="60"/>
      <c r="H459" s="60"/>
      <c r="I459" s="59"/>
      <c r="J459" s="37"/>
      <c r="K459" s="37"/>
      <c r="L459" s="21"/>
      <c r="M459" s="21"/>
    </row>
    <row r="460" ht="12.75" customHeight="1">
      <c r="A460" s="21"/>
      <c r="B460" s="21"/>
      <c r="C460" s="21"/>
      <c r="D460" s="60"/>
      <c r="E460" s="58"/>
      <c r="F460" s="60"/>
      <c r="G460" s="60"/>
      <c r="H460" s="60"/>
      <c r="I460" s="59"/>
      <c r="J460" s="37"/>
      <c r="K460" s="37"/>
      <c r="L460" s="21"/>
      <c r="M460" s="21"/>
    </row>
    <row r="461" ht="12.75" customHeight="1">
      <c r="A461" s="21"/>
      <c r="B461" s="21"/>
      <c r="C461" s="21"/>
      <c r="D461" s="60"/>
      <c r="E461" s="58"/>
      <c r="F461" s="60"/>
      <c r="G461" s="60"/>
      <c r="H461" s="60"/>
      <c r="I461" s="59"/>
      <c r="J461" s="37"/>
      <c r="K461" s="37"/>
      <c r="L461" s="21"/>
      <c r="M461" s="21"/>
    </row>
    <row r="462" ht="12.75" customHeight="1">
      <c r="A462" s="21"/>
      <c r="B462" s="21"/>
      <c r="C462" s="21"/>
      <c r="D462" s="60"/>
      <c r="E462" s="58"/>
      <c r="F462" s="60"/>
      <c r="G462" s="60"/>
      <c r="H462" s="60"/>
      <c r="I462" s="59"/>
      <c r="J462" s="37"/>
      <c r="K462" s="37"/>
      <c r="L462" s="21"/>
      <c r="M462" s="21"/>
    </row>
    <row r="463" ht="12.75" customHeight="1">
      <c r="A463" s="21"/>
      <c r="B463" s="21"/>
      <c r="C463" s="21"/>
      <c r="D463" s="60"/>
      <c r="E463" s="58"/>
      <c r="F463" s="60"/>
      <c r="G463" s="60"/>
      <c r="H463" s="60"/>
      <c r="I463" s="59"/>
      <c r="J463" s="37"/>
      <c r="K463" s="37"/>
      <c r="L463" s="21"/>
      <c r="M463" s="21"/>
    </row>
    <row r="464" ht="12.75" customHeight="1">
      <c r="A464" s="21"/>
      <c r="B464" s="21"/>
      <c r="C464" s="21"/>
      <c r="D464" s="60"/>
      <c r="E464" s="58"/>
      <c r="F464" s="60"/>
      <c r="G464" s="60"/>
      <c r="H464" s="60"/>
      <c r="I464" s="59"/>
      <c r="J464" s="37"/>
      <c r="K464" s="37"/>
      <c r="L464" s="21"/>
      <c r="M464" s="21"/>
    </row>
    <row r="465" ht="12.75" customHeight="1">
      <c r="A465" s="21"/>
      <c r="B465" s="21"/>
      <c r="C465" s="21"/>
      <c r="D465" s="60"/>
      <c r="E465" s="58"/>
      <c r="F465" s="60"/>
      <c r="G465" s="60"/>
      <c r="H465" s="60"/>
      <c r="I465" s="59"/>
      <c r="J465" s="37"/>
      <c r="K465" s="37"/>
      <c r="L465" s="21"/>
      <c r="M465" s="21"/>
    </row>
    <row r="466" ht="12.75" customHeight="1">
      <c r="A466" s="21"/>
      <c r="B466" s="21"/>
      <c r="C466" s="21"/>
      <c r="D466" s="60"/>
      <c r="E466" s="58"/>
      <c r="F466" s="60"/>
      <c r="G466" s="60"/>
      <c r="H466" s="60"/>
      <c r="I466" s="59"/>
      <c r="J466" s="37"/>
      <c r="K466" s="37"/>
      <c r="L466" s="21"/>
      <c r="M466" s="21"/>
    </row>
    <row r="467" ht="12.75" customHeight="1">
      <c r="A467" s="21"/>
      <c r="B467" s="21"/>
      <c r="C467" s="21"/>
      <c r="D467" s="60"/>
      <c r="E467" s="58"/>
      <c r="F467" s="60"/>
      <c r="G467" s="60"/>
      <c r="H467" s="60"/>
      <c r="I467" s="59"/>
      <c r="J467" s="37"/>
      <c r="K467" s="37"/>
      <c r="L467" s="21"/>
      <c r="M467" s="21"/>
    </row>
    <row r="468" ht="12.75" customHeight="1">
      <c r="A468" s="21"/>
      <c r="B468" s="21"/>
      <c r="C468" s="21"/>
      <c r="D468" s="60"/>
      <c r="E468" s="58"/>
      <c r="F468" s="60"/>
      <c r="G468" s="60"/>
      <c r="H468" s="60"/>
      <c r="I468" s="59"/>
      <c r="J468" s="37"/>
      <c r="K468" s="37"/>
      <c r="L468" s="21"/>
      <c r="M468" s="21"/>
    </row>
    <row r="469" ht="12.75" customHeight="1">
      <c r="A469" s="21"/>
      <c r="B469" s="21"/>
      <c r="C469" s="21"/>
      <c r="D469" s="60"/>
      <c r="E469" s="58"/>
      <c r="F469" s="60"/>
      <c r="G469" s="60"/>
      <c r="H469" s="60"/>
      <c r="I469" s="59"/>
      <c r="J469" s="37"/>
      <c r="K469" s="37"/>
      <c r="L469" s="21"/>
      <c r="M469" s="21"/>
    </row>
    <row r="470" ht="12.75" customHeight="1">
      <c r="A470" s="21"/>
      <c r="B470" s="21"/>
      <c r="C470" s="21"/>
      <c r="D470" s="60"/>
      <c r="E470" s="58"/>
      <c r="F470" s="60"/>
      <c r="G470" s="60"/>
      <c r="H470" s="60"/>
      <c r="I470" s="59"/>
      <c r="J470" s="37"/>
      <c r="K470" s="37"/>
      <c r="L470" s="21"/>
      <c r="M470" s="21"/>
    </row>
    <row r="471" ht="12.75" customHeight="1">
      <c r="A471" s="21"/>
      <c r="B471" s="21"/>
      <c r="C471" s="21"/>
      <c r="D471" s="60"/>
      <c r="E471" s="58"/>
      <c r="F471" s="60"/>
      <c r="G471" s="60"/>
      <c r="H471" s="60"/>
      <c r="I471" s="59"/>
      <c r="J471" s="37"/>
      <c r="K471" s="37"/>
      <c r="L471" s="21"/>
      <c r="M471" s="21"/>
    </row>
    <row r="472" ht="12.75" customHeight="1">
      <c r="A472" s="21"/>
      <c r="B472" s="21"/>
      <c r="C472" s="21"/>
      <c r="D472" s="60"/>
      <c r="E472" s="58"/>
      <c r="F472" s="60"/>
      <c r="G472" s="60"/>
      <c r="H472" s="60"/>
      <c r="I472" s="59"/>
      <c r="J472" s="37"/>
      <c r="K472" s="37"/>
      <c r="L472" s="21"/>
      <c r="M472" s="21"/>
    </row>
    <row r="473" ht="12.75" customHeight="1">
      <c r="A473" s="21"/>
      <c r="B473" s="21"/>
      <c r="C473" s="21"/>
      <c r="D473" s="60"/>
      <c r="E473" s="58"/>
      <c r="F473" s="60"/>
      <c r="G473" s="60"/>
      <c r="H473" s="60"/>
      <c r="I473" s="59"/>
      <c r="J473" s="37"/>
      <c r="K473" s="37"/>
      <c r="L473" s="21"/>
      <c r="M473" s="21"/>
    </row>
    <row r="474" ht="12.75" customHeight="1">
      <c r="A474" s="21"/>
      <c r="B474" s="21"/>
      <c r="C474" s="21"/>
      <c r="D474" s="60"/>
      <c r="E474" s="58"/>
      <c r="F474" s="60"/>
      <c r="G474" s="60"/>
      <c r="H474" s="60"/>
      <c r="I474" s="59"/>
      <c r="J474" s="37"/>
      <c r="K474" s="37"/>
      <c r="L474" s="21"/>
      <c r="M474" s="21"/>
    </row>
    <row r="475" ht="12.75" customHeight="1">
      <c r="A475" s="21"/>
      <c r="B475" s="21"/>
      <c r="C475" s="21"/>
      <c r="D475" s="60"/>
      <c r="E475" s="58"/>
      <c r="F475" s="60"/>
      <c r="G475" s="60"/>
      <c r="H475" s="60"/>
      <c r="I475" s="59"/>
      <c r="J475" s="37"/>
      <c r="K475" s="37"/>
      <c r="L475" s="21"/>
      <c r="M475" s="21"/>
    </row>
    <row r="476" ht="12.75" customHeight="1">
      <c r="A476" s="21"/>
      <c r="B476" s="21"/>
      <c r="C476" s="21"/>
      <c r="D476" s="60"/>
      <c r="E476" s="58"/>
      <c r="F476" s="60"/>
      <c r="G476" s="60"/>
      <c r="H476" s="60"/>
      <c r="I476" s="59"/>
      <c r="J476" s="37"/>
      <c r="K476" s="37"/>
      <c r="L476" s="21"/>
      <c r="M476" s="21"/>
    </row>
    <row r="477" ht="12.75" customHeight="1">
      <c r="A477" s="21"/>
      <c r="B477" s="21"/>
      <c r="C477" s="21"/>
      <c r="D477" s="60"/>
      <c r="E477" s="58"/>
      <c r="F477" s="60"/>
      <c r="G477" s="60"/>
      <c r="H477" s="60"/>
      <c r="I477" s="59"/>
      <c r="J477" s="37"/>
      <c r="K477" s="37"/>
      <c r="L477" s="21"/>
      <c r="M477" s="21"/>
    </row>
    <row r="478" ht="12.75" customHeight="1">
      <c r="A478" s="21"/>
      <c r="B478" s="21"/>
      <c r="C478" s="21"/>
      <c r="D478" s="60"/>
      <c r="E478" s="58"/>
      <c r="F478" s="60"/>
      <c r="G478" s="60"/>
      <c r="H478" s="60"/>
      <c r="I478" s="59"/>
      <c r="J478" s="37"/>
      <c r="K478" s="37"/>
      <c r="L478" s="21"/>
      <c r="M478" s="21"/>
    </row>
    <row r="479" ht="12.75" customHeight="1">
      <c r="A479" s="21"/>
      <c r="B479" s="21"/>
      <c r="C479" s="21"/>
      <c r="D479" s="60"/>
      <c r="E479" s="58"/>
      <c r="F479" s="60"/>
      <c r="G479" s="60"/>
      <c r="H479" s="60"/>
      <c r="I479" s="59"/>
      <c r="J479" s="37"/>
      <c r="K479" s="37"/>
      <c r="L479" s="21"/>
      <c r="M479" s="21"/>
    </row>
    <row r="480" ht="12.75" customHeight="1">
      <c r="A480" s="21"/>
      <c r="B480" s="21"/>
      <c r="C480" s="21"/>
      <c r="D480" s="60"/>
      <c r="E480" s="58"/>
      <c r="F480" s="60"/>
      <c r="G480" s="60"/>
      <c r="H480" s="60"/>
      <c r="I480" s="59"/>
      <c r="J480" s="37"/>
      <c r="K480" s="37"/>
      <c r="L480" s="21"/>
      <c r="M480" s="21"/>
    </row>
    <row r="481" ht="12.75" customHeight="1">
      <c r="A481" s="21"/>
      <c r="B481" s="21"/>
      <c r="C481" s="21"/>
      <c r="D481" s="60"/>
      <c r="E481" s="58"/>
      <c r="F481" s="60"/>
      <c r="G481" s="60"/>
      <c r="H481" s="60"/>
      <c r="I481" s="59"/>
      <c r="J481" s="37"/>
      <c r="K481" s="37"/>
      <c r="L481" s="21"/>
      <c r="M481" s="21"/>
    </row>
    <row r="482" ht="12.75" customHeight="1">
      <c r="A482" s="21"/>
      <c r="B482" s="21"/>
      <c r="C482" s="21"/>
      <c r="D482" s="60"/>
      <c r="E482" s="58"/>
      <c r="F482" s="60"/>
      <c r="G482" s="60"/>
      <c r="H482" s="60"/>
      <c r="I482" s="59"/>
      <c r="J482" s="37"/>
      <c r="K482" s="37"/>
      <c r="L482" s="21"/>
      <c r="M482" s="21"/>
    </row>
    <row r="483" ht="12.75" customHeight="1">
      <c r="A483" s="21"/>
      <c r="B483" s="21"/>
      <c r="C483" s="21"/>
      <c r="D483" s="60"/>
      <c r="E483" s="58"/>
      <c r="F483" s="60"/>
      <c r="G483" s="60"/>
      <c r="H483" s="60"/>
      <c r="I483" s="59"/>
      <c r="J483" s="37"/>
      <c r="K483" s="37"/>
      <c r="L483" s="21"/>
      <c r="M483" s="21"/>
    </row>
    <row r="484" ht="12.75" customHeight="1">
      <c r="A484" s="21"/>
      <c r="B484" s="21"/>
      <c r="C484" s="21"/>
      <c r="D484" s="60"/>
      <c r="E484" s="58"/>
      <c r="F484" s="60"/>
      <c r="G484" s="60"/>
      <c r="H484" s="60"/>
      <c r="I484" s="59"/>
      <c r="J484" s="37"/>
      <c r="K484" s="37"/>
      <c r="L484" s="21"/>
      <c r="M484" s="21"/>
    </row>
    <row r="485" ht="12.75" customHeight="1">
      <c r="A485" s="21"/>
      <c r="B485" s="21"/>
      <c r="C485" s="21"/>
      <c r="D485" s="60"/>
      <c r="E485" s="58"/>
      <c r="F485" s="60"/>
      <c r="G485" s="60"/>
      <c r="H485" s="60"/>
      <c r="I485" s="59"/>
      <c r="J485" s="37"/>
      <c r="K485" s="37"/>
      <c r="L485" s="21"/>
      <c r="M485" s="21"/>
    </row>
    <row r="486" ht="12.75" customHeight="1">
      <c r="A486" s="21"/>
      <c r="B486" s="21"/>
      <c r="C486" s="21"/>
      <c r="D486" s="60"/>
      <c r="E486" s="58"/>
      <c r="F486" s="60"/>
      <c r="G486" s="60"/>
      <c r="H486" s="60"/>
      <c r="I486" s="59"/>
      <c r="J486" s="37"/>
      <c r="K486" s="37"/>
      <c r="L486" s="21"/>
      <c r="M486" s="21"/>
    </row>
    <row r="487" ht="12.75" customHeight="1">
      <c r="A487" s="21"/>
      <c r="B487" s="21"/>
      <c r="C487" s="21"/>
      <c r="D487" s="60"/>
      <c r="E487" s="58"/>
      <c r="F487" s="60"/>
      <c r="G487" s="60"/>
      <c r="H487" s="60"/>
      <c r="I487" s="59"/>
      <c r="J487" s="37"/>
      <c r="K487" s="37"/>
      <c r="L487" s="21"/>
      <c r="M487" s="21"/>
    </row>
    <row r="488" ht="12.75" customHeight="1">
      <c r="A488" s="21"/>
      <c r="B488" s="21"/>
      <c r="C488" s="21"/>
      <c r="D488" s="60"/>
      <c r="E488" s="58"/>
      <c r="F488" s="60"/>
      <c r="G488" s="60"/>
      <c r="H488" s="60"/>
      <c r="I488" s="59"/>
      <c r="J488" s="37"/>
      <c r="K488" s="37"/>
      <c r="L488" s="21"/>
      <c r="M488" s="21"/>
    </row>
    <row r="489" ht="12.75" customHeight="1">
      <c r="A489" s="21"/>
      <c r="B489" s="21"/>
      <c r="C489" s="21"/>
      <c r="D489" s="60"/>
      <c r="E489" s="58"/>
      <c r="F489" s="60"/>
      <c r="G489" s="60"/>
      <c r="H489" s="60"/>
      <c r="I489" s="59"/>
      <c r="J489" s="37"/>
      <c r="K489" s="37"/>
      <c r="L489" s="21"/>
      <c r="M489" s="21"/>
    </row>
    <row r="490" ht="12.75" customHeight="1">
      <c r="A490" s="21"/>
      <c r="B490" s="21"/>
      <c r="C490" s="21"/>
      <c r="D490" s="60"/>
      <c r="E490" s="58"/>
      <c r="F490" s="60"/>
      <c r="G490" s="60"/>
      <c r="H490" s="60"/>
      <c r="I490" s="59"/>
      <c r="J490" s="37"/>
      <c r="K490" s="37"/>
      <c r="L490" s="21"/>
      <c r="M490" s="21"/>
    </row>
    <row r="491" ht="12.75" customHeight="1">
      <c r="A491" s="21"/>
      <c r="B491" s="21"/>
      <c r="C491" s="21"/>
      <c r="D491" s="60"/>
      <c r="E491" s="58"/>
      <c r="F491" s="60"/>
      <c r="G491" s="60"/>
      <c r="H491" s="60"/>
      <c r="I491" s="59"/>
      <c r="J491" s="37"/>
      <c r="K491" s="37"/>
      <c r="L491" s="21"/>
      <c r="M491" s="21"/>
    </row>
    <row r="492" ht="12.75" customHeight="1">
      <c r="A492" s="21"/>
      <c r="B492" s="21"/>
      <c r="C492" s="21"/>
      <c r="D492" s="60"/>
      <c r="E492" s="58"/>
      <c r="F492" s="60"/>
      <c r="G492" s="60"/>
      <c r="H492" s="60"/>
      <c r="I492" s="59"/>
      <c r="J492" s="37"/>
      <c r="K492" s="37"/>
      <c r="L492" s="21"/>
      <c r="M492" s="21"/>
    </row>
    <row r="493" ht="12.75" customHeight="1">
      <c r="A493" s="21"/>
      <c r="B493" s="21"/>
      <c r="C493" s="21"/>
      <c r="D493" s="60"/>
      <c r="E493" s="58"/>
      <c r="F493" s="60"/>
      <c r="G493" s="60"/>
      <c r="H493" s="60"/>
      <c r="I493" s="59"/>
      <c r="J493" s="37"/>
      <c r="K493" s="37"/>
      <c r="L493" s="21"/>
      <c r="M493" s="21"/>
    </row>
    <row r="494" ht="12.75" customHeight="1">
      <c r="A494" s="21"/>
      <c r="B494" s="21"/>
      <c r="C494" s="21"/>
      <c r="D494" s="60"/>
      <c r="E494" s="58"/>
      <c r="F494" s="60"/>
      <c r="G494" s="60"/>
      <c r="H494" s="60"/>
      <c r="I494" s="59"/>
      <c r="J494" s="37"/>
      <c r="K494" s="37"/>
      <c r="L494" s="21"/>
      <c r="M494" s="21"/>
    </row>
    <row r="495" ht="12.75" customHeight="1">
      <c r="A495" s="21"/>
      <c r="B495" s="21"/>
      <c r="C495" s="21"/>
      <c r="D495" s="60"/>
      <c r="E495" s="58"/>
      <c r="F495" s="60"/>
      <c r="G495" s="60"/>
      <c r="H495" s="60"/>
      <c r="I495" s="59"/>
      <c r="J495" s="37"/>
      <c r="K495" s="37"/>
      <c r="L495" s="21"/>
      <c r="M495" s="21"/>
    </row>
    <row r="496" ht="12.75" customHeight="1">
      <c r="A496" s="21"/>
      <c r="B496" s="21"/>
      <c r="C496" s="21"/>
      <c r="D496" s="60"/>
      <c r="E496" s="58"/>
      <c r="F496" s="60"/>
      <c r="G496" s="60"/>
      <c r="H496" s="60"/>
      <c r="I496" s="59"/>
      <c r="J496" s="37"/>
      <c r="K496" s="37"/>
      <c r="L496" s="21"/>
      <c r="M496" s="21"/>
    </row>
    <row r="497" ht="12.75" customHeight="1">
      <c r="A497" s="21"/>
      <c r="B497" s="21"/>
      <c r="C497" s="21"/>
      <c r="D497" s="60"/>
      <c r="E497" s="58"/>
      <c r="F497" s="60"/>
      <c r="G497" s="60"/>
      <c r="H497" s="60"/>
      <c r="I497" s="59"/>
      <c r="J497" s="37"/>
      <c r="K497" s="37"/>
      <c r="L497" s="21"/>
      <c r="M497" s="21"/>
    </row>
    <row r="498" ht="12.75" customHeight="1">
      <c r="A498" s="21"/>
      <c r="B498" s="21"/>
      <c r="C498" s="21"/>
      <c r="D498" s="60"/>
      <c r="E498" s="58"/>
      <c r="F498" s="60"/>
      <c r="G498" s="60"/>
      <c r="H498" s="60"/>
      <c r="I498" s="59"/>
      <c r="J498" s="37"/>
      <c r="K498" s="37"/>
      <c r="L498" s="21"/>
      <c r="M498" s="21"/>
    </row>
    <row r="499" ht="12.75" customHeight="1">
      <c r="A499" s="21"/>
      <c r="B499" s="21"/>
      <c r="C499" s="21"/>
      <c r="D499" s="60"/>
      <c r="E499" s="58"/>
      <c r="F499" s="60"/>
      <c r="G499" s="60"/>
      <c r="H499" s="60"/>
      <c r="I499" s="59"/>
      <c r="J499" s="37"/>
      <c r="K499" s="37"/>
      <c r="L499" s="21"/>
      <c r="M499" s="21"/>
    </row>
    <row r="500" ht="12.75" customHeight="1">
      <c r="A500" s="21"/>
      <c r="B500" s="21"/>
      <c r="C500" s="21"/>
      <c r="D500" s="60"/>
      <c r="E500" s="58"/>
      <c r="F500" s="60"/>
      <c r="G500" s="60"/>
      <c r="H500" s="60"/>
      <c r="I500" s="59"/>
      <c r="J500" s="37"/>
      <c r="K500" s="37"/>
      <c r="L500" s="21"/>
      <c r="M500" s="21"/>
    </row>
    <row r="501" ht="12.75" customHeight="1">
      <c r="A501" s="21"/>
      <c r="B501" s="21"/>
      <c r="C501" s="21"/>
      <c r="D501" s="60"/>
      <c r="E501" s="58"/>
      <c r="F501" s="60"/>
      <c r="G501" s="60"/>
      <c r="H501" s="60"/>
      <c r="I501" s="59"/>
      <c r="J501" s="37"/>
      <c r="K501" s="37"/>
      <c r="L501" s="21"/>
      <c r="M501" s="21"/>
    </row>
    <row r="502" ht="12.75" customHeight="1">
      <c r="A502" s="21"/>
      <c r="B502" s="21"/>
      <c r="C502" s="21"/>
      <c r="D502" s="60"/>
      <c r="E502" s="58"/>
      <c r="F502" s="60"/>
      <c r="G502" s="60"/>
      <c r="H502" s="60"/>
      <c r="I502" s="59"/>
      <c r="J502" s="37"/>
      <c r="K502" s="37"/>
      <c r="L502" s="21"/>
      <c r="M502" s="21"/>
    </row>
    <row r="503" ht="12.75" customHeight="1">
      <c r="A503" s="21"/>
      <c r="B503" s="21"/>
      <c r="C503" s="21"/>
      <c r="D503" s="60"/>
      <c r="E503" s="58"/>
      <c r="F503" s="60"/>
      <c r="G503" s="60"/>
      <c r="H503" s="60"/>
      <c r="I503" s="59"/>
      <c r="J503" s="37"/>
      <c r="K503" s="37"/>
      <c r="L503" s="21"/>
      <c r="M503" s="21"/>
    </row>
    <row r="504" ht="12.75" customHeight="1">
      <c r="A504" s="21"/>
      <c r="B504" s="21"/>
      <c r="C504" s="21"/>
      <c r="D504" s="60"/>
      <c r="E504" s="58"/>
      <c r="F504" s="60"/>
      <c r="G504" s="60"/>
      <c r="H504" s="60"/>
      <c r="I504" s="59"/>
      <c r="J504" s="37"/>
      <c r="K504" s="37"/>
      <c r="L504" s="21"/>
      <c r="M504" s="21"/>
    </row>
    <row r="505" ht="12.75" customHeight="1">
      <c r="A505" s="21"/>
      <c r="B505" s="21"/>
      <c r="C505" s="21"/>
      <c r="D505" s="60"/>
      <c r="E505" s="58"/>
      <c r="F505" s="60"/>
      <c r="G505" s="60"/>
      <c r="H505" s="60"/>
      <c r="I505" s="59"/>
      <c r="J505" s="37"/>
      <c r="K505" s="37"/>
      <c r="L505" s="21"/>
      <c r="M505" s="21"/>
    </row>
    <row r="506" ht="12.75" customHeight="1">
      <c r="A506" s="21"/>
      <c r="B506" s="21"/>
      <c r="C506" s="21"/>
      <c r="D506" s="60"/>
      <c r="E506" s="58"/>
      <c r="F506" s="60"/>
      <c r="G506" s="60"/>
      <c r="H506" s="60"/>
      <c r="I506" s="59"/>
      <c r="J506" s="37"/>
      <c r="K506" s="37"/>
      <c r="L506" s="21"/>
      <c r="M506" s="21"/>
    </row>
    <row r="507" ht="12.75" customHeight="1">
      <c r="A507" s="21"/>
      <c r="B507" s="21"/>
      <c r="C507" s="21"/>
      <c r="D507" s="60"/>
      <c r="E507" s="58"/>
      <c r="F507" s="60"/>
      <c r="G507" s="60"/>
      <c r="H507" s="60"/>
      <c r="I507" s="59"/>
      <c r="J507" s="37"/>
      <c r="K507" s="37"/>
      <c r="L507" s="21"/>
      <c r="M507" s="21"/>
    </row>
    <row r="508" ht="12.75" customHeight="1">
      <c r="A508" s="21"/>
      <c r="B508" s="21"/>
      <c r="C508" s="21"/>
      <c r="D508" s="60"/>
      <c r="E508" s="58"/>
      <c r="F508" s="60"/>
      <c r="G508" s="60"/>
      <c r="H508" s="60"/>
      <c r="I508" s="59"/>
      <c r="J508" s="37"/>
      <c r="K508" s="37"/>
      <c r="L508" s="21"/>
      <c r="M508" s="21"/>
    </row>
    <row r="509" ht="12.75" customHeight="1">
      <c r="A509" s="21"/>
      <c r="B509" s="21"/>
      <c r="C509" s="21"/>
      <c r="D509" s="60"/>
      <c r="E509" s="58"/>
      <c r="F509" s="60"/>
      <c r="G509" s="60"/>
      <c r="H509" s="60"/>
      <c r="I509" s="59"/>
      <c r="J509" s="37"/>
      <c r="K509" s="37"/>
      <c r="L509" s="21"/>
      <c r="M509" s="21"/>
    </row>
    <row r="510" ht="12.75" customHeight="1">
      <c r="A510" s="21"/>
      <c r="B510" s="21"/>
      <c r="C510" s="21"/>
      <c r="D510" s="60"/>
      <c r="E510" s="58"/>
      <c r="F510" s="60"/>
      <c r="G510" s="60"/>
      <c r="H510" s="60"/>
      <c r="I510" s="59"/>
      <c r="J510" s="37"/>
      <c r="K510" s="37"/>
      <c r="L510" s="21"/>
      <c r="M510" s="21"/>
    </row>
    <row r="511" ht="12.75" customHeight="1">
      <c r="A511" s="21"/>
      <c r="B511" s="21"/>
      <c r="C511" s="21"/>
      <c r="D511" s="60"/>
      <c r="E511" s="58"/>
      <c r="F511" s="60"/>
      <c r="G511" s="60"/>
      <c r="H511" s="60"/>
      <c r="I511" s="59"/>
      <c r="J511" s="37"/>
      <c r="K511" s="37"/>
      <c r="L511" s="21"/>
      <c r="M511" s="21"/>
    </row>
    <row r="512" ht="12.75" customHeight="1">
      <c r="A512" s="21"/>
      <c r="B512" s="21"/>
      <c r="C512" s="21"/>
      <c r="D512" s="60"/>
      <c r="E512" s="58"/>
      <c r="F512" s="60"/>
      <c r="G512" s="60"/>
      <c r="H512" s="60"/>
      <c r="I512" s="59"/>
      <c r="J512" s="37"/>
      <c r="K512" s="37"/>
      <c r="L512" s="21"/>
      <c r="M512" s="21"/>
    </row>
    <row r="513" ht="12.75" customHeight="1">
      <c r="A513" s="21"/>
      <c r="B513" s="21"/>
      <c r="C513" s="21"/>
      <c r="D513" s="60"/>
      <c r="E513" s="58"/>
      <c r="F513" s="60"/>
      <c r="G513" s="60"/>
      <c r="H513" s="60"/>
      <c r="I513" s="59"/>
      <c r="J513" s="37"/>
      <c r="K513" s="37"/>
      <c r="L513" s="21"/>
      <c r="M513" s="21"/>
    </row>
    <row r="514" ht="12.75" customHeight="1">
      <c r="A514" s="21"/>
      <c r="B514" s="21"/>
      <c r="C514" s="21"/>
      <c r="D514" s="60"/>
      <c r="E514" s="58"/>
      <c r="F514" s="60"/>
      <c r="G514" s="60"/>
      <c r="H514" s="60"/>
      <c r="I514" s="59"/>
      <c r="J514" s="37"/>
      <c r="K514" s="37"/>
      <c r="L514" s="21"/>
      <c r="M514" s="21"/>
    </row>
    <row r="515" ht="12.75" customHeight="1">
      <c r="A515" s="21"/>
      <c r="B515" s="21"/>
      <c r="C515" s="21"/>
      <c r="D515" s="60"/>
      <c r="E515" s="58"/>
      <c r="F515" s="60"/>
      <c r="G515" s="60"/>
      <c r="H515" s="60"/>
      <c r="I515" s="59"/>
      <c r="J515" s="37"/>
      <c r="K515" s="37"/>
      <c r="L515" s="21"/>
      <c r="M515" s="21"/>
    </row>
    <row r="516" ht="12.75" customHeight="1">
      <c r="A516" s="21"/>
      <c r="B516" s="21"/>
      <c r="C516" s="21"/>
      <c r="D516" s="60"/>
      <c r="E516" s="58"/>
      <c r="F516" s="60"/>
      <c r="G516" s="60"/>
      <c r="H516" s="60"/>
      <c r="I516" s="59"/>
      <c r="J516" s="37"/>
      <c r="K516" s="37"/>
      <c r="L516" s="21"/>
      <c r="M516" s="21"/>
    </row>
    <row r="517" ht="12.75" customHeight="1">
      <c r="A517" s="21"/>
      <c r="B517" s="21"/>
      <c r="C517" s="21"/>
      <c r="D517" s="60"/>
      <c r="E517" s="58"/>
      <c r="F517" s="60"/>
      <c r="G517" s="60"/>
      <c r="H517" s="60"/>
      <c r="I517" s="59"/>
      <c r="J517" s="37"/>
      <c r="K517" s="37"/>
      <c r="L517" s="21"/>
      <c r="M517" s="21"/>
    </row>
    <row r="518" ht="12.75" customHeight="1">
      <c r="A518" s="21"/>
      <c r="B518" s="21"/>
      <c r="C518" s="21"/>
      <c r="D518" s="60"/>
      <c r="E518" s="58"/>
      <c r="F518" s="60"/>
      <c r="G518" s="60"/>
      <c r="H518" s="60"/>
      <c r="I518" s="59"/>
      <c r="J518" s="37"/>
      <c r="K518" s="37"/>
      <c r="L518" s="21"/>
      <c r="M518" s="21"/>
    </row>
    <row r="519" ht="12.75" customHeight="1">
      <c r="A519" s="21"/>
      <c r="B519" s="21"/>
      <c r="C519" s="21"/>
      <c r="D519" s="60"/>
      <c r="E519" s="58"/>
      <c r="F519" s="60"/>
      <c r="G519" s="60"/>
      <c r="H519" s="60"/>
      <c r="I519" s="59"/>
      <c r="J519" s="37"/>
      <c r="K519" s="37"/>
      <c r="L519" s="21"/>
      <c r="M519" s="21"/>
    </row>
    <row r="520" ht="12.75" customHeight="1">
      <c r="A520" s="21"/>
      <c r="B520" s="21"/>
      <c r="C520" s="21"/>
      <c r="D520" s="60"/>
      <c r="E520" s="58"/>
      <c r="F520" s="60"/>
      <c r="G520" s="60"/>
      <c r="H520" s="60"/>
      <c r="I520" s="59"/>
      <c r="J520" s="37"/>
      <c r="K520" s="37"/>
      <c r="L520" s="21"/>
      <c r="M520" s="21"/>
    </row>
    <row r="521" ht="12.75" customHeight="1">
      <c r="A521" s="21"/>
      <c r="B521" s="21"/>
      <c r="C521" s="21"/>
      <c r="D521" s="60"/>
      <c r="E521" s="58"/>
      <c r="F521" s="60"/>
      <c r="G521" s="60"/>
      <c r="H521" s="60"/>
      <c r="I521" s="59"/>
      <c r="J521" s="37"/>
      <c r="K521" s="37"/>
      <c r="L521" s="21"/>
      <c r="M521" s="21"/>
    </row>
    <row r="522" ht="12.75" customHeight="1">
      <c r="A522" s="21"/>
      <c r="B522" s="21"/>
      <c r="C522" s="21"/>
      <c r="D522" s="60"/>
      <c r="E522" s="58"/>
      <c r="F522" s="60"/>
      <c r="G522" s="60"/>
      <c r="H522" s="60"/>
      <c r="I522" s="59"/>
      <c r="J522" s="37"/>
      <c r="K522" s="37"/>
      <c r="L522" s="21"/>
      <c r="M522" s="21"/>
    </row>
    <row r="523" ht="12.75" customHeight="1">
      <c r="A523" s="21"/>
      <c r="B523" s="21"/>
      <c r="C523" s="21"/>
      <c r="D523" s="60"/>
      <c r="E523" s="58"/>
      <c r="F523" s="60"/>
      <c r="G523" s="60"/>
      <c r="H523" s="60"/>
      <c r="I523" s="59"/>
      <c r="J523" s="37"/>
      <c r="K523" s="37"/>
      <c r="L523" s="21"/>
      <c r="M523" s="21"/>
    </row>
    <row r="524" ht="12.75" customHeight="1">
      <c r="A524" s="21"/>
      <c r="B524" s="21"/>
      <c r="C524" s="21"/>
      <c r="D524" s="60"/>
      <c r="E524" s="58"/>
      <c r="F524" s="60"/>
      <c r="G524" s="60"/>
      <c r="H524" s="60"/>
      <c r="I524" s="59"/>
      <c r="J524" s="37"/>
      <c r="K524" s="37"/>
      <c r="L524" s="21"/>
      <c r="M524" s="21"/>
    </row>
    <row r="525" ht="12.75" customHeight="1">
      <c r="A525" s="21"/>
      <c r="B525" s="21"/>
      <c r="C525" s="21"/>
      <c r="D525" s="60"/>
      <c r="E525" s="58"/>
      <c r="F525" s="60"/>
      <c r="G525" s="60"/>
      <c r="H525" s="60"/>
      <c r="I525" s="59"/>
      <c r="J525" s="37"/>
      <c r="K525" s="37"/>
      <c r="L525" s="21"/>
      <c r="M525" s="21"/>
    </row>
    <row r="526" ht="12.75" customHeight="1">
      <c r="A526" s="21"/>
      <c r="B526" s="21"/>
      <c r="C526" s="21"/>
      <c r="D526" s="60"/>
      <c r="E526" s="58"/>
      <c r="F526" s="60"/>
      <c r="G526" s="60"/>
      <c r="H526" s="60"/>
      <c r="I526" s="59"/>
      <c r="J526" s="37"/>
      <c r="K526" s="37"/>
      <c r="L526" s="21"/>
      <c r="M526" s="21"/>
    </row>
    <row r="527" ht="12.75" customHeight="1">
      <c r="A527" s="21"/>
      <c r="B527" s="21"/>
      <c r="C527" s="21"/>
      <c r="D527" s="60"/>
      <c r="E527" s="58"/>
      <c r="F527" s="60"/>
      <c r="G527" s="60"/>
      <c r="H527" s="60"/>
      <c r="I527" s="59"/>
      <c r="J527" s="37"/>
      <c r="K527" s="37"/>
      <c r="L527" s="21"/>
      <c r="M527" s="21"/>
    </row>
    <row r="528" ht="12.75" customHeight="1">
      <c r="A528" s="21"/>
      <c r="B528" s="21"/>
      <c r="C528" s="21"/>
      <c r="D528" s="60"/>
      <c r="E528" s="58"/>
      <c r="F528" s="60"/>
      <c r="G528" s="60"/>
      <c r="H528" s="60"/>
      <c r="I528" s="59"/>
      <c r="J528" s="37"/>
      <c r="K528" s="37"/>
      <c r="L528" s="21"/>
      <c r="M528" s="21"/>
    </row>
    <row r="529" ht="12.75" customHeight="1">
      <c r="A529" s="21"/>
      <c r="B529" s="21"/>
      <c r="C529" s="21"/>
      <c r="D529" s="60"/>
      <c r="E529" s="58"/>
      <c r="F529" s="60"/>
      <c r="G529" s="60"/>
      <c r="H529" s="60"/>
      <c r="I529" s="59"/>
      <c r="J529" s="37"/>
      <c r="K529" s="37"/>
      <c r="L529" s="21"/>
      <c r="M529" s="21"/>
    </row>
    <row r="530" ht="12.75" customHeight="1">
      <c r="A530" s="21"/>
      <c r="B530" s="21"/>
      <c r="C530" s="21"/>
      <c r="D530" s="60"/>
      <c r="E530" s="58"/>
      <c r="F530" s="60"/>
      <c r="G530" s="60"/>
      <c r="H530" s="60"/>
      <c r="I530" s="59"/>
      <c r="J530" s="37"/>
      <c r="K530" s="37"/>
      <c r="L530" s="21"/>
      <c r="M530" s="21"/>
    </row>
    <row r="531" ht="12.75" customHeight="1">
      <c r="A531" s="21"/>
      <c r="B531" s="21"/>
      <c r="C531" s="21"/>
      <c r="D531" s="60"/>
      <c r="E531" s="58"/>
      <c r="F531" s="60"/>
      <c r="G531" s="60"/>
      <c r="H531" s="60"/>
      <c r="I531" s="59"/>
      <c r="J531" s="37"/>
      <c r="K531" s="37"/>
      <c r="L531" s="21"/>
      <c r="M531" s="21"/>
    </row>
    <row r="532" ht="12.75" customHeight="1">
      <c r="A532" s="21"/>
      <c r="B532" s="21"/>
      <c r="C532" s="21"/>
      <c r="D532" s="60"/>
      <c r="E532" s="58"/>
      <c r="F532" s="60"/>
      <c r="G532" s="60"/>
      <c r="H532" s="60"/>
      <c r="I532" s="59"/>
      <c r="J532" s="37"/>
      <c r="K532" s="37"/>
      <c r="L532" s="21"/>
      <c r="M532" s="21"/>
    </row>
    <row r="533" ht="12.75" customHeight="1">
      <c r="A533" s="21"/>
      <c r="B533" s="21"/>
      <c r="C533" s="21"/>
      <c r="D533" s="60"/>
      <c r="E533" s="58"/>
      <c r="F533" s="60"/>
      <c r="G533" s="60"/>
      <c r="H533" s="60"/>
      <c r="I533" s="59"/>
      <c r="J533" s="37"/>
      <c r="K533" s="37"/>
      <c r="L533" s="21"/>
      <c r="M533" s="21"/>
    </row>
    <row r="534" ht="12.75" customHeight="1">
      <c r="A534" s="21"/>
      <c r="B534" s="21"/>
      <c r="C534" s="21"/>
      <c r="D534" s="60"/>
      <c r="E534" s="58"/>
      <c r="F534" s="60"/>
      <c r="G534" s="60"/>
      <c r="H534" s="60"/>
      <c r="I534" s="59"/>
      <c r="J534" s="37"/>
      <c r="K534" s="37"/>
      <c r="L534" s="21"/>
      <c r="M534" s="21"/>
    </row>
    <row r="535" ht="12.75" customHeight="1">
      <c r="A535" s="21"/>
      <c r="B535" s="21"/>
      <c r="C535" s="21"/>
      <c r="D535" s="60"/>
      <c r="E535" s="58"/>
      <c r="F535" s="60"/>
      <c r="G535" s="60"/>
      <c r="H535" s="60"/>
      <c r="I535" s="59"/>
      <c r="J535" s="37"/>
      <c r="K535" s="37"/>
      <c r="L535" s="21"/>
      <c r="M535" s="21"/>
    </row>
    <row r="536" ht="12.75" customHeight="1">
      <c r="A536" s="21"/>
      <c r="B536" s="21"/>
      <c r="C536" s="21"/>
      <c r="D536" s="60"/>
      <c r="E536" s="58"/>
      <c r="F536" s="60"/>
      <c r="G536" s="60"/>
      <c r="H536" s="60"/>
      <c r="I536" s="59"/>
      <c r="J536" s="37"/>
      <c r="K536" s="37"/>
      <c r="L536" s="21"/>
      <c r="M536" s="21"/>
    </row>
    <row r="537" ht="12.75" customHeight="1">
      <c r="A537" s="21"/>
      <c r="B537" s="21"/>
      <c r="C537" s="21"/>
      <c r="D537" s="60"/>
      <c r="E537" s="58"/>
      <c r="F537" s="60"/>
      <c r="G537" s="60"/>
      <c r="H537" s="60"/>
      <c r="I537" s="59"/>
      <c r="J537" s="37"/>
      <c r="K537" s="37"/>
      <c r="L537" s="21"/>
      <c r="M537" s="21"/>
    </row>
    <row r="538" ht="12.75" customHeight="1">
      <c r="A538" s="21"/>
      <c r="B538" s="21"/>
      <c r="C538" s="21"/>
      <c r="D538" s="60"/>
      <c r="E538" s="58"/>
      <c r="F538" s="60"/>
      <c r="G538" s="60"/>
      <c r="H538" s="60"/>
      <c r="I538" s="59"/>
      <c r="J538" s="37"/>
      <c r="K538" s="37"/>
      <c r="L538" s="21"/>
      <c r="M538" s="21"/>
    </row>
    <row r="539" ht="12.75" customHeight="1">
      <c r="A539" s="21"/>
      <c r="B539" s="21"/>
      <c r="C539" s="21"/>
      <c r="D539" s="60"/>
      <c r="E539" s="58"/>
      <c r="F539" s="60"/>
      <c r="G539" s="60"/>
      <c r="H539" s="60"/>
      <c r="I539" s="59"/>
      <c r="J539" s="37"/>
      <c r="K539" s="37"/>
      <c r="L539" s="21"/>
      <c r="M539" s="21"/>
    </row>
    <row r="540" ht="12.75" customHeight="1">
      <c r="A540" s="21"/>
      <c r="B540" s="21"/>
      <c r="C540" s="21"/>
      <c r="D540" s="60"/>
      <c r="E540" s="58"/>
      <c r="F540" s="60"/>
      <c r="G540" s="60"/>
      <c r="H540" s="60"/>
      <c r="I540" s="59"/>
      <c r="J540" s="37"/>
      <c r="K540" s="37"/>
      <c r="L540" s="21"/>
      <c r="M540" s="21"/>
    </row>
    <row r="541" ht="12.75" customHeight="1">
      <c r="A541" s="21"/>
      <c r="B541" s="21"/>
      <c r="C541" s="21"/>
      <c r="D541" s="60"/>
      <c r="E541" s="58"/>
      <c r="F541" s="60"/>
      <c r="G541" s="60"/>
      <c r="H541" s="60"/>
      <c r="I541" s="59"/>
      <c r="J541" s="37"/>
      <c r="K541" s="37"/>
      <c r="L541" s="21"/>
      <c r="M541" s="21"/>
    </row>
    <row r="542" ht="12.75" customHeight="1">
      <c r="A542" s="21"/>
      <c r="B542" s="21"/>
      <c r="C542" s="21"/>
      <c r="D542" s="60"/>
      <c r="E542" s="58"/>
      <c r="F542" s="60"/>
      <c r="G542" s="60"/>
      <c r="H542" s="60"/>
      <c r="I542" s="59"/>
      <c r="J542" s="37"/>
      <c r="K542" s="37"/>
      <c r="L542" s="21"/>
      <c r="M542" s="21"/>
    </row>
    <row r="543" ht="12.75" customHeight="1">
      <c r="A543" s="21"/>
      <c r="B543" s="21"/>
      <c r="C543" s="21"/>
      <c r="D543" s="60"/>
      <c r="E543" s="58"/>
      <c r="F543" s="60"/>
      <c r="G543" s="60"/>
      <c r="H543" s="60"/>
      <c r="I543" s="59"/>
      <c r="J543" s="37"/>
      <c r="K543" s="37"/>
      <c r="L543" s="21"/>
      <c r="M543" s="21"/>
    </row>
    <row r="544" ht="12.75" customHeight="1">
      <c r="A544" s="21"/>
      <c r="B544" s="21"/>
      <c r="C544" s="21"/>
      <c r="D544" s="60"/>
      <c r="E544" s="58"/>
      <c r="F544" s="60"/>
      <c r="G544" s="60"/>
      <c r="H544" s="60"/>
      <c r="I544" s="59"/>
      <c r="J544" s="37"/>
      <c r="K544" s="37"/>
      <c r="L544" s="21"/>
      <c r="M544" s="21"/>
    </row>
    <row r="545" ht="12.75" customHeight="1">
      <c r="A545" s="21"/>
      <c r="B545" s="21"/>
      <c r="C545" s="21"/>
      <c r="D545" s="60"/>
      <c r="E545" s="58"/>
      <c r="F545" s="60"/>
      <c r="G545" s="60"/>
      <c r="H545" s="60"/>
      <c r="I545" s="59"/>
      <c r="J545" s="37"/>
      <c r="K545" s="37"/>
      <c r="L545" s="21"/>
      <c r="M545" s="21"/>
    </row>
    <row r="546" ht="12.75" customHeight="1">
      <c r="A546" s="21"/>
      <c r="B546" s="21"/>
      <c r="C546" s="21"/>
      <c r="D546" s="60"/>
      <c r="E546" s="58"/>
      <c r="F546" s="60"/>
      <c r="G546" s="60"/>
      <c r="H546" s="60"/>
      <c r="I546" s="59"/>
      <c r="J546" s="37"/>
      <c r="K546" s="37"/>
      <c r="L546" s="21"/>
      <c r="M546" s="21"/>
    </row>
    <row r="547" ht="12.75" customHeight="1">
      <c r="A547" s="21"/>
      <c r="B547" s="21"/>
      <c r="C547" s="21"/>
      <c r="D547" s="60"/>
      <c r="E547" s="58"/>
      <c r="F547" s="60"/>
      <c r="G547" s="60"/>
      <c r="H547" s="60"/>
      <c r="I547" s="59"/>
      <c r="J547" s="37"/>
      <c r="K547" s="37"/>
      <c r="L547" s="21"/>
      <c r="M547" s="21"/>
    </row>
    <row r="548" ht="12.75" customHeight="1">
      <c r="A548" s="21"/>
      <c r="B548" s="21"/>
      <c r="C548" s="21"/>
      <c r="D548" s="60"/>
      <c r="E548" s="58"/>
      <c r="F548" s="60"/>
      <c r="G548" s="60"/>
      <c r="H548" s="60"/>
      <c r="I548" s="59"/>
      <c r="J548" s="37"/>
      <c r="K548" s="37"/>
      <c r="L548" s="21"/>
      <c r="M548" s="21"/>
    </row>
    <row r="549" ht="12.75" customHeight="1">
      <c r="A549" s="21"/>
      <c r="B549" s="21"/>
      <c r="C549" s="21"/>
      <c r="D549" s="60"/>
      <c r="E549" s="58"/>
      <c r="F549" s="60"/>
      <c r="G549" s="60"/>
      <c r="H549" s="60"/>
      <c r="I549" s="59"/>
      <c r="J549" s="37"/>
      <c r="K549" s="37"/>
      <c r="L549" s="21"/>
      <c r="M549" s="21"/>
    </row>
    <row r="550" ht="12.75" customHeight="1">
      <c r="A550" s="21"/>
      <c r="B550" s="21"/>
      <c r="C550" s="21"/>
      <c r="D550" s="60"/>
      <c r="E550" s="58"/>
      <c r="F550" s="60"/>
      <c r="G550" s="60"/>
      <c r="H550" s="60"/>
      <c r="I550" s="59"/>
      <c r="J550" s="37"/>
      <c r="K550" s="37"/>
      <c r="L550" s="21"/>
      <c r="M550" s="21"/>
    </row>
    <row r="551" ht="12.75" customHeight="1">
      <c r="A551" s="21"/>
      <c r="B551" s="21"/>
      <c r="C551" s="21"/>
      <c r="D551" s="60"/>
      <c r="E551" s="58"/>
      <c r="F551" s="60"/>
      <c r="G551" s="60"/>
      <c r="H551" s="60"/>
      <c r="I551" s="59"/>
      <c r="J551" s="37"/>
      <c r="K551" s="37"/>
      <c r="L551" s="21"/>
      <c r="M551" s="21"/>
    </row>
    <row r="552" ht="12.75" customHeight="1">
      <c r="A552" s="21"/>
      <c r="B552" s="21"/>
      <c r="C552" s="21"/>
      <c r="D552" s="60"/>
      <c r="E552" s="58"/>
      <c r="F552" s="60"/>
      <c r="G552" s="60"/>
      <c r="H552" s="60"/>
      <c r="I552" s="59"/>
      <c r="J552" s="37"/>
      <c r="K552" s="37"/>
      <c r="L552" s="21"/>
      <c r="M552" s="21"/>
    </row>
    <row r="553" ht="12.75" customHeight="1">
      <c r="A553" s="21"/>
      <c r="B553" s="21"/>
      <c r="C553" s="21"/>
      <c r="D553" s="60"/>
      <c r="E553" s="58"/>
      <c r="F553" s="60"/>
      <c r="G553" s="60"/>
      <c r="H553" s="60"/>
      <c r="I553" s="59"/>
      <c r="J553" s="37"/>
      <c r="K553" s="37"/>
      <c r="L553" s="21"/>
      <c r="M553" s="21"/>
    </row>
    <row r="554" ht="12.75" customHeight="1">
      <c r="A554" s="21"/>
      <c r="B554" s="21"/>
      <c r="C554" s="21"/>
      <c r="D554" s="60"/>
      <c r="E554" s="58"/>
      <c r="F554" s="60"/>
      <c r="G554" s="60"/>
      <c r="H554" s="60"/>
      <c r="I554" s="59"/>
      <c r="J554" s="37"/>
      <c r="K554" s="37"/>
      <c r="L554" s="21"/>
      <c r="M554" s="21"/>
    </row>
    <row r="555" ht="12.75" customHeight="1">
      <c r="A555" s="21"/>
      <c r="B555" s="21"/>
      <c r="C555" s="21"/>
      <c r="D555" s="60"/>
      <c r="E555" s="58"/>
      <c r="F555" s="60"/>
      <c r="G555" s="60"/>
      <c r="H555" s="60"/>
      <c r="I555" s="59"/>
      <c r="J555" s="37"/>
      <c r="K555" s="37"/>
      <c r="L555" s="21"/>
      <c r="M555" s="21"/>
    </row>
    <row r="556" ht="12.75" customHeight="1">
      <c r="A556" s="21"/>
      <c r="B556" s="21"/>
      <c r="C556" s="21"/>
      <c r="D556" s="60"/>
      <c r="E556" s="58"/>
      <c r="F556" s="60"/>
      <c r="G556" s="60"/>
      <c r="H556" s="60"/>
      <c r="I556" s="59"/>
      <c r="J556" s="37"/>
      <c r="K556" s="37"/>
      <c r="L556" s="21"/>
      <c r="M556" s="21"/>
    </row>
    <row r="557" ht="12.75" customHeight="1">
      <c r="A557" s="21"/>
      <c r="B557" s="21"/>
      <c r="C557" s="21"/>
      <c r="D557" s="60"/>
      <c r="E557" s="58"/>
      <c r="F557" s="60"/>
      <c r="G557" s="60"/>
      <c r="H557" s="60"/>
      <c r="I557" s="59"/>
      <c r="J557" s="37"/>
      <c r="K557" s="37"/>
      <c r="L557" s="21"/>
      <c r="M557" s="21"/>
    </row>
    <row r="558" ht="12.75" customHeight="1">
      <c r="A558" s="21"/>
      <c r="B558" s="21"/>
      <c r="C558" s="21"/>
      <c r="D558" s="60"/>
      <c r="E558" s="58"/>
      <c r="F558" s="60"/>
      <c r="G558" s="60"/>
      <c r="H558" s="60"/>
      <c r="I558" s="59"/>
      <c r="J558" s="37"/>
      <c r="K558" s="37"/>
      <c r="L558" s="21"/>
      <c r="M558" s="21"/>
    </row>
    <row r="559" ht="12.75" customHeight="1">
      <c r="A559" s="21"/>
      <c r="B559" s="21"/>
      <c r="C559" s="21"/>
      <c r="D559" s="60"/>
      <c r="E559" s="58"/>
      <c r="F559" s="60"/>
      <c r="G559" s="60"/>
      <c r="H559" s="60"/>
      <c r="I559" s="59"/>
      <c r="J559" s="37"/>
      <c r="K559" s="37"/>
      <c r="L559" s="21"/>
      <c r="M559" s="21"/>
    </row>
    <row r="560" ht="12.75" customHeight="1">
      <c r="A560" s="21"/>
      <c r="B560" s="21"/>
      <c r="C560" s="21"/>
      <c r="D560" s="60"/>
      <c r="E560" s="58"/>
      <c r="F560" s="60"/>
      <c r="G560" s="60"/>
      <c r="H560" s="60"/>
      <c r="I560" s="59"/>
      <c r="J560" s="37"/>
      <c r="K560" s="37"/>
      <c r="L560" s="21"/>
      <c r="M560" s="21"/>
    </row>
    <row r="561" ht="12.75" customHeight="1">
      <c r="A561" s="21"/>
      <c r="B561" s="21"/>
      <c r="C561" s="21"/>
      <c r="D561" s="60"/>
      <c r="E561" s="58"/>
      <c r="F561" s="60"/>
      <c r="G561" s="60"/>
      <c r="H561" s="60"/>
      <c r="I561" s="59"/>
      <c r="J561" s="37"/>
      <c r="K561" s="37"/>
      <c r="L561" s="21"/>
      <c r="M561" s="21"/>
    </row>
    <row r="562" ht="12.75" customHeight="1">
      <c r="A562" s="21"/>
      <c r="B562" s="21"/>
      <c r="C562" s="21"/>
      <c r="D562" s="60"/>
      <c r="E562" s="58"/>
      <c r="F562" s="60"/>
      <c r="G562" s="60"/>
      <c r="H562" s="60"/>
      <c r="I562" s="59"/>
      <c r="J562" s="37"/>
      <c r="K562" s="37"/>
      <c r="L562" s="21"/>
      <c r="M562" s="21"/>
    </row>
    <row r="563" ht="12.75" customHeight="1">
      <c r="A563" s="21"/>
      <c r="B563" s="21"/>
      <c r="C563" s="21"/>
      <c r="D563" s="60"/>
      <c r="E563" s="58"/>
      <c r="F563" s="60"/>
      <c r="G563" s="60"/>
      <c r="H563" s="60"/>
      <c r="I563" s="59"/>
      <c r="J563" s="37"/>
      <c r="K563" s="37"/>
      <c r="L563" s="21"/>
      <c r="M563" s="21"/>
    </row>
    <row r="564" ht="12.75" customHeight="1">
      <c r="A564" s="21"/>
      <c r="B564" s="21"/>
      <c r="C564" s="21"/>
      <c r="D564" s="60"/>
      <c r="E564" s="58"/>
      <c r="F564" s="60"/>
      <c r="G564" s="60"/>
      <c r="H564" s="60"/>
      <c r="I564" s="59"/>
      <c r="J564" s="37"/>
      <c r="K564" s="37"/>
      <c r="L564" s="21"/>
      <c r="M564" s="21"/>
    </row>
    <row r="565" ht="12.75" customHeight="1">
      <c r="A565" s="21"/>
      <c r="B565" s="21"/>
      <c r="C565" s="21"/>
      <c r="D565" s="60"/>
      <c r="E565" s="58"/>
      <c r="F565" s="60"/>
      <c r="G565" s="60"/>
      <c r="H565" s="60"/>
      <c r="I565" s="59"/>
      <c r="J565" s="37"/>
      <c r="K565" s="37"/>
      <c r="L565" s="21"/>
      <c r="M565" s="21"/>
    </row>
    <row r="566" ht="12.75" customHeight="1">
      <c r="A566" s="21"/>
      <c r="B566" s="21"/>
      <c r="C566" s="21"/>
      <c r="D566" s="60"/>
      <c r="E566" s="58"/>
      <c r="F566" s="60"/>
      <c r="G566" s="60"/>
      <c r="H566" s="60"/>
      <c r="I566" s="59"/>
      <c r="J566" s="37"/>
      <c r="K566" s="37"/>
      <c r="L566" s="21"/>
      <c r="M566" s="21"/>
    </row>
    <row r="567" ht="12.75" customHeight="1">
      <c r="A567" s="21"/>
      <c r="B567" s="21"/>
      <c r="C567" s="21"/>
      <c r="D567" s="60"/>
      <c r="E567" s="58"/>
      <c r="F567" s="60"/>
      <c r="G567" s="60"/>
      <c r="H567" s="60"/>
      <c r="I567" s="59"/>
      <c r="J567" s="37"/>
      <c r="K567" s="37"/>
      <c r="L567" s="21"/>
      <c r="M567" s="21"/>
    </row>
    <row r="568" ht="12.75" customHeight="1">
      <c r="A568" s="21"/>
      <c r="B568" s="21"/>
      <c r="C568" s="21"/>
      <c r="D568" s="60"/>
      <c r="E568" s="58"/>
      <c r="F568" s="60"/>
      <c r="G568" s="60"/>
      <c r="H568" s="60"/>
      <c r="I568" s="59"/>
      <c r="J568" s="37"/>
      <c r="K568" s="37"/>
      <c r="L568" s="21"/>
      <c r="M568" s="21"/>
    </row>
    <row r="569" ht="12.75" customHeight="1">
      <c r="A569" s="21"/>
      <c r="B569" s="21"/>
      <c r="C569" s="21"/>
      <c r="D569" s="60"/>
      <c r="E569" s="58"/>
      <c r="F569" s="60"/>
      <c r="G569" s="60"/>
      <c r="H569" s="60"/>
      <c r="I569" s="59"/>
      <c r="J569" s="37"/>
      <c r="K569" s="37"/>
      <c r="L569" s="21"/>
      <c r="M569" s="21"/>
    </row>
    <row r="570" ht="12.75" customHeight="1">
      <c r="A570" s="21"/>
      <c r="B570" s="21"/>
      <c r="C570" s="21"/>
      <c r="D570" s="60"/>
      <c r="E570" s="58"/>
      <c r="F570" s="60"/>
      <c r="G570" s="60"/>
      <c r="H570" s="60"/>
      <c r="I570" s="59"/>
      <c r="J570" s="37"/>
      <c r="K570" s="37"/>
      <c r="L570" s="21"/>
      <c r="M570" s="21"/>
    </row>
    <row r="571" ht="12.75" customHeight="1">
      <c r="A571" s="21"/>
      <c r="B571" s="21"/>
      <c r="C571" s="21"/>
      <c r="D571" s="60"/>
      <c r="E571" s="58"/>
      <c r="F571" s="60"/>
      <c r="G571" s="60"/>
      <c r="H571" s="60"/>
      <c r="I571" s="59"/>
      <c r="J571" s="37"/>
      <c r="K571" s="37"/>
      <c r="L571" s="21"/>
      <c r="M571" s="21"/>
    </row>
    <row r="572" ht="12.75" customHeight="1">
      <c r="A572" s="21"/>
      <c r="B572" s="21"/>
      <c r="C572" s="21"/>
      <c r="D572" s="60"/>
      <c r="E572" s="58"/>
      <c r="F572" s="60"/>
      <c r="G572" s="60"/>
      <c r="H572" s="60"/>
      <c r="I572" s="59"/>
      <c r="J572" s="37"/>
      <c r="K572" s="37"/>
      <c r="L572" s="21"/>
      <c r="M572" s="21"/>
    </row>
    <row r="573" ht="12.75" customHeight="1">
      <c r="A573" s="21"/>
      <c r="B573" s="21"/>
      <c r="C573" s="21"/>
      <c r="D573" s="60"/>
      <c r="E573" s="58"/>
      <c r="F573" s="60"/>
      <c r="G573" s="60"/>
      <c r="H573" s="60"/>
      <c r="I573" s="59"/>
      <c r="J573" s="37"/>
      <c r="K573" s="37"/>
      <c r="L573" s="21"/>
      <c r="M573" s="21"/>
    </row>
    <row r="574" ht="12.75" customHeight="1">
      <c r="A574" s="21"/>
      <c r="B574" s="21"/>
      <c r="C574" s="21"/>
      <c r="D574" s="60"/>
      <c r="E574" s="58"/>
      <c r="F574" s="60"/>
      <c r="G574" s="60"/>
      <c r="H574" s="60"/>
      <c r="I574" s="59"/>
      <c r="J574" s="37"/>
      <c r="K574" s="37"/>
      <c r="L574" s="21"/>
      <c r="M574" s="21"/>
    </row>
    <row r="575" ht="12.75" customHeight="1">
      <c r="A575" s="21"/>
      <c r="B575" s="21"/>
      <c r="C575" s="21"/>
      <c r="D575" s="60"/>
      <c r="E575" s="58"/>
      <c r="F575" s="60"/>
      <c r="G575" s="60"/>
      <c r="H575" s="60"/>
      <c r="I575" s="59"/>
      <c r="J575" s="37"/>
      <c r="K575" s="37"/>
      <c r="L575" s="21"/>
      <c r="M575" s="21"/>
    </row>
    <row r="576" ht="12.75" customHeight="1">
      <c r="A576" s="21"/>
      <c r="B576" s="21"/>
      <c r="C576" s="21"/>
      <c r="D576" s="60"/>
      <c r="E576" s="58"/>
      <c r="F576" s="60"/>
      <c r="G576" s="60"/>
      <c r="H576" s="60"/>
      <c r="I576" s="59"/>
      <c r="J576" s="37"/>
      <c r="K576" s="37"/>
      <c r="L576" s="21"/>
      <c r="M576" s="21"/>
    </row>
    <row r="577" ht="12.75" customHeight="1">
      <c r="A577" s="21"/>
      <c r="B577" s="21"/>
      <c r="C577" s="21"/>
      <c r="D577" s="60"/>
      <c r="E577" s="58"/>
      <c r="F577" s="60"/>
      <c r="G577" s="60"/>
      <c r="H577" s="60"/>
      <c r="I577" s="59"/>
      <c r="J577" s="37"/>
      <c r="K577" s="37"/>
      <c r="L577" s="21"/>
      <c r="M577" s="21"/>
    </row>
    <row r="578" ht="12.75" customHeight="1">
      <c r="A578" s="21"/>
      <c r="B578" s="21"/>
      <c r="C578" s="21"/>
      <c r="D578" s="60"/>
      <c r="E578" s="58"/>
      <c r="F578" s="60"/>
      <c r="G578" s="60"/>
      <c r="H578" s="60"/>
      <c r="I578" s="59"/>
      <c r="J578" s="37"/>
      <c r="K578" s="37"/>
      <c r="L578" s="21"/>
      <c r="M578" s="21"/>
    </row>
    <row r="579" ht="12.75" customHeight="1">
      <c r="A579" s="21"/>
      <c r="B579" s="21"/>
      <c r="C579" s="21"/>
      <c r="D579" s="60"/>
      <c r="E579" s="58"/>
      <c r="F579" s="60"/>
      <c r="G579" s="60"/>
      <c r="H579" s="60"/>
      <c r="I579" s="59"/>
      <c r="J579" s="37"/>
      <c r="K579" s="37"/>
      <c r="L579" s="21"/>
      <c r="M579" s="21"/>
    </row>
    <row r="580" ht="12.75" customHeight="1">
      <c r="A580" s="21"/>
      <c r="B580" s="21"/>
      <c r="C580" s="21"/>
      <c r="D580" s="60"/>
      <c r="E580" s="58"/>
      <c r="F580" s="60"/>
      <c r="G580" s="60"/>
      <c r="H580" s="60"/>
      <c r="I580" s="59"/>
      <c r="J580" s="37"/>
      <c r="K580" s="37"/>
      <c r="L580" s="21"/>
      <c r="M580" s="21"/>
    </row>
    <row r="581" ht="12.75" customHeight="1">
      <c r="A581" s="21"/>
      <c r="B581" s="21"/>
      <c r="C581" s="21"/>
      <c r="D581" s="60"/>
      <c r="E581" s="58"/>
      <c r="F581" s="60"/>
      <c r="G581" s="60"/>
      <c r="H581" s="60"/>
      <c r="I581" s="59"/>
      <c r="J581" s="37"/>
      <c r="K581" s="37"/>
      <c r="L581" s="21"/>
      <c r="M581" s="21"/>
    </row>
    <row r="582" ht="12.75" customHeight="1">
      <c r="A582" s="21"/>
      <c r="B582" s="21"/>
      <c r="C582" s="21"/>
      <c r="D582" s="60"/>
      <c r="E582" s="58"/>
      <c r="F582" s="60"/>
      <c r="G582" s="60"/>
      <c r="H582" s="60"/>
      <c r="I582" s="59"/>
      <c r="J582" s="37"/>
      <c r="K582" s="37"/>
      <c r="L582" s="21"/>
      <c r="M582" s="21"/>
    </row>
    <row r="583" ht="12.75" customHeight="1">
      <c r="A583" s="21"/>
      <c r="B583" s="21"/>
      <c r="C583" s="21"/>
      <c r="D583" s="60"/>
      <c r="E583" s="58"/>
      <c r="F583" s="60"/>
      <c r="G583" s="60"/>
      <c r="H583" s="60"/>
      <c r="I583" s="59"/>
      <c r="J583" s="37"/>
      <c r="K583" s="37"/>
      <c r="L583" s="21"/>
      <c r="M583" s="21"/>
    </row>
    <row r="584" ht="12.75" customHeight="1">
      <c r="A584" s="21"/>
      <c r="B584" s="21"/>
      <c r="C584" s="21"/>
      <c r="D584" s="60"/>
      <c r="E584" s="58"/>
      <c r="F584" s="60"/>
      <c r="G584" s="60"/>
      <c r="H584" s="60"/>
      <c r="I584" s="59"/>
      <c r="J584" s="37"/>
      <c r="K584" s="37"/>
      <c r="L584" s="21"/>
      <c r="M584" s="21"/>
    </row>
    <row r="585" ht="12.75" customHeight="1">
      <c r="A585" s="21"/>
      <c r="B585" s="21"/>
      <c r="C585" s="21"/>
      <c r="D585" s="60"/>
      <c r="E585" s="58"/>
      <c r="F585" s="60"/>
      <c r="G585" s="60"/>
      <c r="H585" s="60"/>
      <c r="I585" s="59"/>
      <c r="J585" s="37"/>
      <c r="K585" s="37"/>
      <c r="L585" s="21"/>
      <c r="M585" s="21"/>
    </row>
    <row r="586" ht="12.75" customHeight="1">
      <c r="A586" s="21"/>
      <c r="B586" s="21"/>
      <c r="C586" s="21"/>
      <c r="D586" s="60"/>
      <c r="E586" s="58"/>
      <c r="F586" s="60"/>
      <c r="G586" s="60"/>
      <c r="H586" s="60"/>
      <c r="I586" s="59"/>
      <c r="J586" s="37"/>
      <c r="K586" s="37"/>
      <c r="L586" s="21"/>
      <c r="M586" s="21"/>
    </row>
    <row r="587" ht="12.75" customHeight="1">
      <c r="A587" s="21"/>
      <c r="B587" s="21"/>
      <c r="C587" s="21"/>
      <c r="D587" s="60"/>
      <c r="E587" s="58"/>
      <c r="F587" s="60"/>
      <c r="G587" s="60"/>
      <c r="H587" s="60"/>
      <c r="I587" s="59"/>
      <c r="J587" s="37"/>
      <c r="K587" s="37"/>
      <c r="L587" s="21"/>
      <c r="M587" s="21"/>
    </row>
    <row r="588" ht="12.75" customHeight="1">
      <c r="A588" s="21"/>
      <c r="B588" s="21"/>
      <c r="C588" s="21"/>
      <c r="D588" s="60"/>
      <c r="E588" s="58"/>
      <c r="F588" s="60"/>
      <c r="G588" s="60"/>
      <c r="H588" s="60"/>
      <c r="I588" s="59"/>
      <c r="J588" s="37"/>
      <c r="K588" s="37"/>
      <c r="L588" s="21"/>
      <c r="M588" s="21"/>
    </row>
    <row r="589" ht="12.75" customHeight="1">
      <c r="A589" s="21"/>
      <c r="B589" s="21"/>
      <c r="C589" s="21"/>
      <c r="D589" s="60"/>
      <c r="E589" s="58"/>
      <c r="F589" s="60"/>
      <c r="G589" s="60"/>
      <c r="H589" s="60"/>
      <c r="I589" s="59"/>
      <c r="J589" s="37"/>
      <c r="K589" s="37"/>
      <c r="L589" s="21"/>
      <c r="M589" s="21"/>
    </row>
    <row r="590" ht="12.75" customHeight="1">
      <c r="A590" s="21"/>
      <c r="B590" s="21"/>
      <c r="C590" s="21"/>
      <c r="D590" s="60"/>
      <c r="E590" s="58"/>
      <c r="F590" s="60"/>
      <c r="G590" s="60"/>
      <c r="H590" s="60"/>
      <c r="I590" s="59"/>
      <c r="J590" s="37"/>
      <c r="K590" s="37"/>
      <c r="L590" s="21"/>
      <c r="M590" s="21"/>
    </row>
    <row r="591" ht="12.75" customHeight="1">
      <c r="A591" s="21"/>
      <c r="B591" s="21"/>
      <c r="C591" s="21"/>
      <c r="D591" s="60"/>
      <c r="E591" s="58"/>
      <c r="F591" s="60"/>
      <c r="G591" s="60"/>
      <c r="H591" s="60"/>
      <c r="I591" s="59"/>
      <c r="J591" s="37"/>
      <c r="K591" s="37"/>
      <c r="L591" s="21"/>
      <c r="M591" s="21"/>
    </row>
    <row r="592" ht="12.75" customHeight="1">
      <c r="A592" s="21"/>
      <c r="B592" s="21"/>
      <c r="C592" s="21"/>
      <c r="D592" s="60"/>
      <c r="E592" s="58"/>
      <c r="F592" s="60"/>
      <c r="G592" s="60"/>
      <c r="H592" s="60"/>
      <c r="I592" s="59"/>
      <c r="J592" s="37"/>
      <c r="K592" s="37"/>
      <c r="L592" s="21"/>
      <c r="M592" s="21"/>
    </row>
    <row r="593" ht="12.75" customHeight="1">
      <c r="A593" s="21"/>
      <c r="B593" s="21"/>
      <c r="C593" s="21"/>
      <c r="D593" s="60"/>
      <c r="E593" s="58"/>
      <c r="F593" s="60"/>
      <c r="G593" s="60"/>
      <c r="H593" s="60"/>
      <c r="I593" s="59"/>
      <c r="J593" s="37"/>
      <c r="K593" s="37"/>
      <c r="L593" s="21"/>
      <c r="M593" s="21"/>
    </row>
    <row r="594" ht="12.75" customHeight="1">
      <c r="A594" s="21"/>
      <c r="B594" s="21"/>
      <c r="C594" s="21"/>
      <c r="D594" s="60"/>
      <c r="E594" s="58"/>
      <c r="F594" s="60"/>
      <c r="G594" s="60"/>
      <c r="H594" s="60"/>
      <c r="I594" s="59"/>
      <c r="J594" s="37"/>
      <c r="K594" s="37"/>
      <c r="L594" s="21"/>
      <c r="M594" s="21"/>
    </row>
    <row r="595" ht="12.75" customHeight="1">
      <c r="A595" s="21"/>
      <c r="B595" s="21"/>
      <c r="C595" s="21"/>
      <c r="D595" s="60"/>
      <c r="E595" s="58"/>
      <c r="F595" s="60"/>
      <c r="G595" s="60"/>
      <c r="H595" s="60"/>
      <c r="I595" s="59"/>
      <c r="J595" s="37"/>
      <c r="K595" s="37"/>
      <c r="L595" s="21"/>
      <c r="M595" s="21"/>
    </row>
    <row r="596" ht="12.75" customHeight="1">
      <c r="A596" s="21"/>
      <c r="B596" s="21"/>
      <c r="C596" s="21"/>
      <c r="D596" s="60"/>
      <c r="E596" s="58"/>
      <c r="F596" s="60"/>
      <c r="G596" s="60"/>
      <c r="H596" s="60"/>
      <c r="I596" s="59"/>
      <c r="J596" s="37"/>
      <c r="K596" s="37"/>
      <c r="L596" s="21"/>
      <c r="M596" s="21"/>
    </row>
    <row r="597" ht="12.75" customHeight="1">
      <c r="A597" s="21"/>
      <c r="B597" s="21"/>
      <c r="C597" s="21"/>
      <c r="D597" s="60"/>
      <c r="E597" s="58"/>
      <c r="F597" s="60"/>
      <c r="G597" s="60"/>
      <c r="H597" s="60"/>
      <c r="I597" s="59"/>
      <c r="J597" s="37"/>
      <c r="K597" s="37"/>
      <c r="L597" s="21"/>
      <c r="M597" s="21"/>
    </row>
    <row r="598" ht="12.75" customHeight="1">
      <c r="A598" s="21"/>
      <c r="B598" s="21"/>
      <c r="C598" s="21"/>
      <c r="D598" s="60"/>
      <c r="E598" s="58"/>
      <c r="F598" s="60"/>
      <c r="G598" s="60"/>
      <c r="H598" s="60"/>
      <c r="I598" s="59"/>
      <c r="J598" s="37"/>
      <c r="K598" s="37"/>
      <c r="L598" s="21"/>
      <c r="M598" s="21"/>
    </row>
    <row r="599" ht="12.75" customHeight="1">
      <c r="A599" s="21"/>
      <c r="B599" s="21"/>
      <c r="C599" s="21"/>
      <c r="D599" s="60"/>
      <c r="E599" s="58"/>
      <c r="F599" s="60"/>
      <c r="G599" s="60"/>
      <c r="H599" s="60"/>
      <c r="I599" s="59"/>
      <c r="J599" s="37"/>
      <c r="K599" s="37"/>
      <c r="L599" s="21"/>
      <c r="M599" s="21"/>
    </row>
    <row r="600" ht="12.75" customHeight="1">
      <c r="A600" s="21"/>
      <c r="B600" s="21"/>
      <c r="C600" s="21"/>
      <c r="D600" s="60"/>
      <c r="E600" s="58"/>
      <c r="F600" s="60"/>
      <c r="G600" s="60"/>
      <c r="H600" s="60"/>
      <c r="I600" s="59"/>
      <c r="J600" s="37"/>
      <c r="K600" s="37"/>
      <c r="L600" s="21"/>
      <c r="M600" s="21"/>
    </row>
    <row r="601" ht="12.75" customHeight="1">
      <c r="A601" s="21"/>
      <c r="B601" s="21"/>
      <c r="C601" s="21"/>
      <c r="D601" s="60"/>
      <c r="E601" s="58"/>
      <c r="F601" s="60"/>
      <c r="G601" s="60"/>
      <c r="H601" s="60"/>
      <c r="I601" s="59"/>
      <c r="J601" s="37"/>
      <c r="K601" s="37"/>
      <c r="L601" s="21"/>
      <c r="M601" s="21"/>
    </row>
    <row r="602" ht="12.75" customHeight="1">
      <c r="A602" s="21"/>
      <c r="B602" s="21"/>
      <c r="C602" s="21"/>
      <c r="D602" s="60"/>
      <c r="E602" s="58"/>
      <c r="F602" s="60"/>
      <c r="G602" s="60"/>
      <c r="H602" s="60"/>
      <c r="I602" s="59"/>
      <c r="J602" s="37"/>
      <c r="K602" s="37"/>
      <c r="L602" s="21"/>
      <c r="M602" s="21"/>
    </row>
    <row r="603" ht="12.75" customHeight="1">
      <c r="A603" s="21"/>
      <c r="B603" s="21"/>
      <c r="C603" s="21"/>
      <c r="D603" s="60"/>
      <c r="E603" s="58"/>
      <c r="F603" s="60"/>
      <c r="G603" s="60"/>
      <c r="H603" s="60"/>
      <c r="I603" s="59"/>
      <c r="J603" s="37"/>
      <c r="K603" s="37"/>
      <c r="L603" s="21"/>
      <c r="M603" s="21"/>
    </row>
    <row r="604" ht="12.75" customHeight="1">
      <c r="A604" s="21"/>
      <c r="B604" s="21"/>
      <c r="C604" s="21"/>
      <c r="D604" s="60"/>
      <c r="E604" s="58"/>
      <c r="F604" s="60"/>
      <c r="G604" s="60"/>
      <c r="H604" s="60"/>
      <c r="I604" s="59"/>
      <c r="J604" s="37"/>
      <c r="K604" s="37"/>
      <c r="L604" s="21"/>
      <c r="M604" s="21"/>
    </row>
    <row r="605" ht="12.75" customHeight="1">
      <c r="A605" s="21"/>
      <c r="B605" s="21"/>
      <c r="C605" s="21"/>
      <c r="D605" s="60"/>
      <c r="E605" s="58"/>
      <c r="F605" s="60"/>
      <c r="G605" s="60"/>
      <c r="H605" s="60"/>
      <c r="I605" s="59"/>
      <c r="J605" s="37"/>
      <c r="K605" s="37"/>
      <c r="L605" s="21"/>
      <c r="M605" s="21"/>
    </row>
    <row r="606" ht="12.75" customHeight="1">
      <c r="A606" s="21"/>
      <c r="B606" s="21"/>
      <c r="C606" s="21"/>
      <c r="D606" s="60"/>
      <c r="E606" s="58"/>
      <c r="F606" s="60"/>
      <c r="G606" s="60"/>
      <c r="H606" s="60"/>
      <c r="I606" s="59"/>
      <c r="J606" s="37"/>
      <c r="K606" s="37"/>
      <c r="L606" s="21"/>
      <c r="M606" s="21"/>
    </row>
    <row r="607" ht="12.75" customHeight="1">
      <c r="A607" s="21"/>
      <c r="B607" s="21"/>
      <c r="C607" s="21"/>
      <c r="D607" s="60"/>
      <c r="E607" s="58"/>
      <c r="F607" s="60"/>
      <c r="G607" s="60"/>
      <c r="H607" s="60"/>
      <c r="I607" s="59"/>
      <c r="J607" s="37"/>
      <c r="K607" s="37"/>
      <c r="L607" s="21"/>
      <c r="M607" s="21"/>
    </row>
    <row r="608" ht="12.75" customHeight="1">
      <c r="A608" s="21"/>
      <c r="B608" s="21"/>
      <c r="C608" s="21"/>
      <c r="D608" s="60"/>
      <c r="E608" s="58"/>
      <c r="F608" s="60"/>
      <c r="G608" s="60"/>
      <c r="H608" s="60"/>
      <c r="I608" s="59"/>
      <c r="J608" s="37"/>
      <c r="K608" s="37"/>
      <c r="L608" s="21"/>
      <c r="M608" s="21"/>
    </row>
    <row r="609" ht="12.75" customHeight="1">
      <c r="A609" s="21"/>
      <c r="B609" s="21"/>
      <c r="C609" s="21"/>
      <c r="D609" s="60"/>
      <c r="E609" s="58"/>
      <c r="F609" s="60"/>
      <c r="G609" s="60"/>
      <c r="H609" s="60"/>
      <c r="I609" s="59"/>
      <c r="J609" s="37"/>
      <c r="K609" s="37"/>
      <c r="L609" s="21"/>
      <c r="M609" s="21"/>
    </row>
    <row r="610" ht="12.75" customHeight="1">
      <c r="A610" s="21"/>
      <c r="B610" s="21"/>
      <c r="C610" s="21"/>
      <c r="D610" s="60"/>
      <c r="E610" s="58"/>
      <c r="F610" s="60"/>
      <c r="G610" s="60"/>
      <c r="H610" s="60"/>
      <c r="I610" s="59"/>
      <c r="J610" s="37"/>
      <c r="K610" s="37"/>
      <c r="L610" s="21"/>
      <c r="M610" s="21"/>
    </row>
    <row r="611" ht="12.75" customHeight="1">
      <c r="A611" s="21"/>
      <c r="B611" s="21"/>
      <c r="C611" s="21"/>
      <c r="D611" s="60"/>
      <c r="E611" s="58"/>
      <c r="F611" s="60"/>
      <c r="G611" s="60"/>
      <c r="H611" s="60"/>
      <c r="I611" s="59"/>
      <c r="J611" s="37"/>
      <c r="K611" s="37"/>
      <c r="L611" s="21"/>
      <c r="M611" s="21"/>
    </row>
    <row r="612" ht="12.75" customHeight="1">
      <c r="A612" s="21"/>
      <c r="B612" s="21"/>
      <c r="C612" s="21"/>
      <c r="D612" s="60"/>
      <c r="E612" s="58"/>
      <c r="F612" s="60"/>
      <c r="G612" s="60"/>
      <c r="H612" s="60"/>
      <c r="I612" s="59"/>
      <c r="J612" s="37"/>
      <c r="K612" s="37"/>
      <c r="L612" s="21"/>
      <c r="M612" s="21"/>
    </row>
    <row r="613" ht="12.75" customHeight="1">
      <c r="A613" s="21"/>
      <c r="B613" s="21"/>
      <c r="C613" s="21"/>
      <c r="D613" s="60"/>
      <c r="E613" s="58"/>
      <c r="F613" s="60"/>
      <c r="G613" s="60"/>
      <c r="H613" s="60"/>
      <c r="I613" s="59"/>
      <c r="J613" s="37"/>
      <c r="K613" s="37"/>
      <c r="L613" s="21"/>
      <c r="M613" s="21"/>
    </row>
    <row r="614" ht="12.75" customHeight="1">
      <c r="A614" s="21"/>
      <c r="B614" s="21"/>
      <c r="C614" s="21"/>
      <c r="D614" s="60"/>
      <c r="E614" s="58"/>
      <c r="F614" s="60"/>
      <c r="G614" s="60"/>
      <c r="H614" s="60"/>
      <c r="I614" s="59"/>
      <c r="J614" s="37"/>
      <c r="K614" s="37"/>
      <c r="L614" s="21"/>
      <c r="M614" s="21"/>
    </row>
    <row r="615" ht="12.75" customHeight="1">
      <c r="A615" s="21"/>
      <c r="B615" s="21"/>
      <c r="C615" s="21"/>
      <c r="D615" s="60"/>
      <c r="E615" s="58"/>
      <c r="F615" s="60"/>
      <c r="G615" s="60"/>
      <c r="H615" s="60"/>
      <c r="I615" s="59"/>
      <c r="J615" s="37"/>
      <c r="K615" s="37"/>
      <c r="L615" s="21"/>
      <c r="M615" s="21"/>
    </row>
    <row r="616" ht="12.75" customHeight="1">
      <c r="A616" s="21"/>
      <c r="B616" s="21"/>
      <c r="C616" s="21"/>
      <c r="D616" s="60"/>
      <c r="E616" s="58"/>
      <c r="F616" s="60"/>
      <c r="G616" s="60"/>
      <c r="H616" s="60"/>
      <c r="I616" s="59"/>
      <c r="J616" s="37"/>
      <c r="K616" s="37"/>
      <c r="L616" s="21"/>
      <c r="M616" s="21"/>
    </row>
    <row r="617" ht="12.75" customHeight="1">
      <c r="A617" s="21"/>
      <c r="B617" s="21"/>
      <c r="C617" s="21"/>
      <c r="D617" s="60"/>
      <c r="E617" s="58"/>
      <c r="F617" s="60"/>
      <c r="G617" s="60"/>
      <c r="H617" s="60"/>
      <c r="I617" s="59"/>
      <c r="J617" s="37"/>
      <c r="K617" s="37"/>
      <c r="L617" s="21"/>
      <c r="M617" s="21"/>
    </row>
    <row r="618" ht="12.75" customHeight="1">
      <c r="A618" s="21"/>
      <c r="B618" s="21"/>
      <c r="C618" s="21"/>
      <c r="D618" s="60"/>
      <c r="E618" s="58"/>
      <c r="F618" s="60"/>
      <c r="G618" s="60"/>
      <c r="H618" s="60"/>
      <c r="I618" s="59"/>
      <c r="J618" s="37"/>
      <c r="K618" s="37"/>
      <c r="L618" s="21"/>
      <c r="M618" s="21"/>
    </row>
    <row r="619" ht="12.75" customHeight="1">
      <c r="A619" s="21"/>
      <c r="B619" s="21"/>
      <c r="C619" s="21"/>
      <c r="D619" s="60"/>
      <c r="E619" s="58"/>
      <c r="F619" s="60"/>
      <c r="G619" s="60"/>
      <c r="H619" s="60"/>
      <c r="I619" s="59"/>
      <c r="J619" s="37"/>
      <c r="K619" s="37"/>
      <c r="L619" s="21"/>
      <c r="M619" s="21"/>
    </row>
    <row r="620" ht="12.75" customHeight="1">
      <c r="A620" s="21"/>
      <c r="B620" s="21"/>
      <c r="C620" s="21"/>
      <c r="D620" s="60"/>
      <c r="E620" s="58"/>
      <c r="F620" s="60"/>
      <c r="G620" s="60"/>
      <c r="H620" s="60"/>
      <c r="I620" s="59"/>
      <c r="J620" s="37"/>
      <c r="K620" s="37"/>
      <c r="L620" s="21"/>
      <c r="M620" s="21"/>
    </row>
    <row r="621" ht="12.75" customHeight="1">
      <c r="A621" s="21"/>
      <c r="B621" s="21"/>
      <c r="C621" s="21"/>
      <c r="D621" s="60"/>
      <c r="E621" s="58"/>
      <c r="F621" s="60"/>
      <c r="G621" s="60"/>
      <c r="H621" s="60"/>
      <c r="I621" s="59"/>
      <c r="J621" s="37"/>
      <c r="K621" s="37"/>
      <c r="L621" s="21"/>
      <c r="M621" s="21"/>
    </row>
    <row r="622" ht="12.75" customHeight="1">
      <c r="A622" s="21"/>
      <c r="B622" s="21"/>
      <c r="C622" s="21"/>
      <c r="D622" s="60"/>
      <c r="E622" s="58"/>
      <c r="F622" s="60"/>
      <c r="G622" s="60"/>
      <c r="H622" s="60"/>
      <c r="I622" s="59"/>
      <c r="J622" s="37"/>
      <c r="K622" s="37"/>
      <c r="L622" s="21"/>
      <c r="M622" s="21"/>
    </row>
    <row r="623" ht="12.75" customHeight="1">
      <c r="A623" s="21"/>
      <c r="B623" s="21"/>
      <c r="C623" s="21"/>
      <c r="D623" s="60"/>
      <c r="E623" s="58"/>
      <c r="F623" s="60"/>
      <c r="G623" s="60"/>
      <c r="H623" s="60"/>
      <c r="I623" s="59"/>
      <c r="J623" s="37"/>
      <c r="K623" s="37"/>
      <c r="L623" s="21"/>
      <c r="M623" s="21"/>
    </row>
    <row r="624" ht="12.75" customHeight="1">
      <c r="A624" s="21"/>
      <c r="B624" s="21"/>
      <c r="C624" s="21"/>
      <c r="D624" s="60"/>
      <c r="E624" s="58"/>
      <c r="F624" s="60"/>
      <c r="G624" s="60"/>
      <c r="H624" s="60"/>
      <c r="I624" s="59"/>
      <c r="J624" s="37"/>
      <c r="K624" s="37"/>
      <c r="L624" s="21"/>
      <c r="M624" s="21"/>
    </row>
    <row r="625" ht="12.75" customHeight="1">
      <c r="A625" s="21"/>
      <c r="B625" s="21"/>
      <c r="C625" s="21"/>
      <c r="D625" s="60"/>
      <c r="E625" s="58"/>
      <c r="F625" s="60"/>
      <c r="G625" s="60"/>
      <c r="H625" s="60"/>
      <c r="I625" s="59"/>
      <c r="J625" s="37"/>
      <c r="K625" s="37"/>
      <c r="L625" s="21"/>
      <c r="M625" s="21"/>
    </row>
    <row r="626" ht="12.75" customHeight="1">
      <c r="A626" s="21"/>
      <c r="B626" s="21"/>
      <c r="C626" s="21"/>
      <c r="D626" s="60"/>
      <c r="E626" s="58"/>
      <c r="F626" s="60"/>
      <c r="G626" s="60"/>
      <c r="H626" s="60"/>
      <c r="I626" s="59"/>
      <c r="J626" s="37"/>
      <c r="K626" s="37"/>
      <c r="L626" s="21"/>
      <c r="M626" s="21"/>
    </row>
    <row r="627" ht="12.75" customHeight="1">
      <c r="A627" s="21"/>
      <c r="B627" s="21"/>
      <c r="C627" s="21"/>
      <c r="D627" s="60"/>
      <c r="E627" s="58"/>
      <c r="F627" s="60"/>
      <c r="G627" s="60"/>
      <c r="H627" s="60"/>
      <c r="I627" s="59"/>
      <c r="J627" s="37"/>
      <c r="K627" s="37"/>
      <c r="L627" s="21"/>
      <c r="M627" s="21"/>
    </row>
    <row r="628" ht="12.75" customHeight="1">
      <c r="A628" s="21"/>
      <c r="B628" s="21"/>
      <c r="C628" s="21"/>
      <c r="D628" s="60"/>
      <c r="E628" s="58"/>
      <c r="F628" s="60"/>
      <c r="G628" s="60"/>
      <c r="H628" s="60"/>
      <c r="I628" s="59"/>
      <c r="J628" s="37"/>
      <c r="K628" s="37"/>
      <c r="L628" s="21"/>
      <c r="M628" s="21"/>
    </row>
    <row r="629" ht="12.75" customHeight="1">
      <c r="A629" s="21"/>
      <c r="B629" s="21"/>
      <c r="C629" s="21"/>
      <c r="D629" s="60"/>
      <c r="E629" s="58"/>
      <c r="F629" s="60"/>
      <c r="G629" s="60"/>
      <c r="H629" s="60"/>
      <c r="I629" s="59"/>
      <c r="J629" s="37"/>
      <c r="K629" s="37"/>
      <c r="L629" s="21"/>
      <c r="M629" s="21"/>
    </row>
    <row r="630" ht="12.75" customHeight="1">
      <c r="A630" s="21"/>
      <c r="B630" s="21"/>
      <c r="C630" s="21"/>
      <c r="D630" s="60"/>
      <c r="E630" s="58"/>
      <c r="F630" s="60"/>
      <c r="G630" s="60"/>
      <c r="H630" s="60"/>
      <c r="I630" s="59"/>
      <c r="J630" s="37"/>
      <c r="K630" s="37"/>
      <c r="L630" s="21"/>
      <c r="M630" s="21"/>
    </row>
    <row r="631" ht="12.75" customHeight="1">
      <c r="A631" s="21"/>
      <c r="B631" s="21"/>
      <c r="C631" s="21"/>
      <c r="D631" s="60"/>
      <c r="E631" s="58"/>
      <c r="F631" s="60"/>
      <c r="G631" s="60"/>
      <c r="H631" s="60"/>
      <c r="I631" s="59"/>
      <c r="J631" s="37"/>
      <c r="K631" s="37"/>
      <c r="L631" s="21"/>
      <c r="M631" s="21"/>
    </row>
    <row r="632" ht="12.75" customHeight="1">
      <c r="A632" s="21"/>
      <c r="B632" s="21"/>
      <c r="C632" s="21"/>
      <c r="D632" s="60"/>
      <c r="E632" s="58"/>
      <c r="F632" s="60"/>
      <c r="G632" s="60"/>
      <c r="H632" s="60"/>
      <c r="I632" s="59"/>
      <c r="J632" s="37"/>
      <c r="K632" s="37"/>
      <c r="L632" s="21"/>
      <c r="M632" s="21"/>
    </row>
    <row r="633" ht="12.75" customHeight="1">
      <c r="A633" s="21"/>
      <c r="B633" s="21"/>
      <c r="C633" s="21"/>
      <c r="D633" s="60"/>
      <c r="E633" s="58"/>
      <c r="F633" s="60"/>
      <c r="G633" s="60"/>
      <c r="H633" s="60"/>
      <c r="I633" s="59"/>
      <c r="J633" s="37"/>
      <c r="K633" s="37"/>
      <c r="L633" s="21"/>
      <c r="M633" s="21"/>
    </row>
    <row r="634" ht="12.75" customHeight="1">
      <c r="A634" s="21"/>
      <c r="B634" s="21"/>
      <c r="C634" s="21"/>
      <c r="D634" s="60"/>
      <c r="E634" s="58"/>
      <c r="F634" s="60"/>
      <c r="G634" s="60"/>
      <c r="H634" s="60"/>
      <c r="I634" s="59"/>
      <c r="J634" s="37"/>
      <c r="K634" s="37"/>
      <c r="L634" s="21"/>
      <c r="M634" s="21"/>
    </row>
    <row r="635" ht="12.75" customHeight="1">
      <c r="A635" s="21"/>
      <c r="B635" s="21"/>
      <c r="C635" s="21"/>
      <c r="D635" s="60"/>
      <c r="E635" s="58"/>
      <c r="F635" s="60"/>
      <c r="G635" s="60"/>
      <c r="H635" s="60"/>
      <c r="I635" s="59"/>
      <c r="J635" s="37"/>
      <c r="K635" s="37"/>
      <c r="L635" s="21"/>
      <c r="M635" s="21"/>
    </row>
    <row r="636" ht="12.75" customHeight="1">
      <c r="A636" s="21"/>
      <c r="B636" s="21"/>
      <c r="C636" s="21"/>
      <c r="D636" s="60"/>
      <c r="E636" s="58"/>
      <c r="F636" s="60"/>
      <c r="G636" s="60"/>
      <c r="H636" s="60"/>
      <c r="I636" s="59"/>
      <c r="J636" s="37"/>
      <c r="K636" s="37"/>
      <c r="L636" s="21"/>
      <c r="M636" s="21"/>
    </row>
    <row r="637" ht="12.75" customHeight="1">
      <c r="A637" s="21"/>
      <c r="B637" s="21"/>
      <c r="C637" s="21"/>
      <c r="D637" s="60"/>
      <c r="E637" s="58"/>
      <c r="F637" s="60"/>
      <c r="G637" s="60"/>
      <c r="H637" s="60"/>
      <c r="I637" s="59"/>
      <c r="J637" s="37"/>
      <c r="K637" s="37"/>
      <c r="L637" s="21"/>
      <c r="M637" s="21"/>
    </row>
    <row r="638" ht="12.75" customHeight="1">
      <c r="A638" s="21"/>
      <c r="B638" s="21"/>
      <c r="C638" s="21"/>
      <c r="D638" s="60"/>
      <c r="E638" s="58"/>
      <c r="F638" s="60"/>
      <c r="G638" s="60"/>
      <c r="H638" s="60"/>
      <c r="I638" s="59"/>
      <c r="J638" s="37"/>
      <c r="K638" s="37"/>
      <c r="L638" s="21"/>
      <c r="M638" s="21"/>
    </row>
    <row r="639" ht="12.75" customHeight="1">
      <c r="A639" s="21"/>
      <c r="B639" s="21"/>
      <c r="C639" s="21"/>
      <c r="D639" s="60"/>
      <c r="E639" s="58"/>
      <c r="F639" s="60"/>
      <c r="G639" s="60"/>
      <c r="H639" s="60"/>
      <c r="I639" s="59"/>
      <c r="J639" s="37"/>
      <c r="K639" s="37"/>
      <c r="L639" s="21"/>
      <c r="M639" s="21"/>
    </row>
    <row r="640" ht="12.75" customHeight="1">
      <c r="A640" s="21"/>
      <c r="B640" s="21"/>
      <c r="C640" s="21"/>
      <c r="D640" s="60"/>
      <c r="E640" s="58"/>
      <c r="F640" s="60"/>
      <c r="G640" s="60"/>
      <c r="H640" s="60"/>
      <c r="I640" s="59"/>
      <c r="J640" s="37"/>
      <c r="K640" s="37"/>
      <c r="L640" s="21"/>
      <c r="M640" s="21"/>
    </row>
    <row r="641" ht="12.75" customHeight="1">
      <c r="A641" s="21"/>
      <c r="B641" s="21"/>
      <c r="C641" s="21"/>
      <c r="D641" s="60"/>
      <c r="E641" s="58"/>
      <c r="F641" s="60"/>
      <c r="G641" s="60"/>
      <c r="H641" s="60"/>
      <c r="I641" s="59"/>
      <c r="J641" s="37"/>
      <c r="K641" s="37"/>
      <c r="L641" s="21"/>
      <c r="M641" s="21"/>
    </row>
    <row r="642" ht="12.75" customHeight="1">
      <c r="A642" s="21"/>
      <c r="B642" s="21"/>
      <c r="C642" s="21"/>
      <c r="D642" s="60"/>
      <c r="E642" s="58"/>
      <c r="F642" s="60"/>
      <c r="G642" s="60"/>
      <c r="H642" s="60"/>
      <c r="I642" s="59"/>
      <c r="J642" s="37"/>
      <c r="K642" s="37"/>
      <c r="L642" s="21"/>
      <c r="M642" s="21"/>
    </row>
    <row r="643" ht="12.75" customHeight="1">
      <c r="A643" s="21"/>
      <c r="B643" s="21"/>
      <c r="C643" s="21"/>
      <c r="D643" s="60"/>
      <c r="E643" s="58"/>
      <c r="F643" s="60"/>
      <c r="G643" s="60"/>
      <c r="H643" s="60"/>
      <c r="I643" s="59"/>
      <c r="J643" s="37"/>
      <c r="K643" s="37"/>
      <c r="L643" s="21"/>
      <c r="M643" s="21"/>
    </row>
    <row r="644" ht="12.75" customHeight="1">
      <c r="A644" s="21"/>
      <c r="B644" s="21"/>
      <c r="C644" s="21"/>
      <c r="D644" s="60"/>
      <c r="E644" s="58"/>
      <c r="F644" s="60"/>
      <c r="G644" s="60"/>
      <c r="H644" s="60"/>
      <c r="I644" s="59"/>
      <c r="J644" s="37"/>
      <c r="K644" s="37"/>
      <c r="L644" s="21"/>
      <c r="M644" s="21"/>
    </row>
    <row r="645" ht="12.75" customHeight="1">
      <c r="A645" s="21"/>
      <c r="B645" s="21"/>
      <c r="C645" s="21"/>
      <c r="D645" s="60"/>
      <c r="E645" s="58"/>
      <c r="F645" s="60"/>
      <c r="G645" s="60"/>
      <c r="H645" s="60"/>
      <c r="I645" s="59"/>
      <c r="J645" s="37"/>
      <c r="K645" s="37"/>
      <c r="L645" s="21"/>
      <c r="M645" s="21"/>
    </row>
    <row r="646" ht="12.75" customHeight="1">
      <c r="A646" s="21"/>
      <c r="B646" s="21"/>
      <c r="C646" s="21"/>
      <c r="D646" s="60"/>
      <c r="E646" s="58"/>
      <c r="F646" s="60"/>
      <c r="G646" s="60"/>
      <c r="H646" s="60"/>
      <c r="I646" s="59"/>
      <c r="J646" s="37"/>
      <c r="K646" s="37"/>
      <c r="L646" s="21"/>
      <c r="M646" s="21"/>
    </row>
    <row r="647" ht="12.75" customHeight="1">
      <c r="A647" s="21"/>
      <c r="B647" s="21"/>
      <c r="C647" s="21"/>
      <c r="D647" s="60"/>
      <c r="E647" s="58"/>
      <c r="F647" s="60"/>
      <c r="G647" s="60"/>
      <c r="H647" s="60"/>
      <c r="I647" s="59"/>
      <c r="J647" s="37"/>
      <c r="K647" s="37"/>
      <c r="L647" s="21"/>
      <c r="M647" s="21"/>
    </row>
    <row r="648" ht="12.75" customHeight="1">
      <c r="A648" s="21"/>
      <c r="B648" s="21"/>
      <c r="C648" s="21"/>
      <c r="D648" s="60"/>
      <c r="E648" s="58"/>
      <c r="F648" s="60"/>
      <c r="G648" s="60"/>
      <c r="H648" s="60"/>
      <c r="I648" s="59"/>
      <c r="J648" s="37"/>
      <c r="K648" s="37"/>
      <c r="L648" s="21"/>
      <c r="M648" s="21"/>
    </row>
    <row r="649" ht="12.75" customHeight="1">
      <c r="A649" s="21"/>
      <c r="B649" s="21"/>
      <c r="C649" s="21"/>
      <c r="D649" s="60"/>
      <c r="E649" s="58"/>
      <c r="F649" s="60"/>
      <c r="G649" s="60"/>
      <c r="H649" s="60"/>
      <c r="I649" s="59"/>
      <c r="J649" s="37"/>
      <c r="K649" s="37"/>
      <c r="L649" s="21"/>
      <c r="M649" s="21"/>
    </row>
    <row r="650" ht="12.75" customHeight="1">
      <c r="A650" s="21"/>
      <c r="B650" s="21"/>
      <c r="C650" s="21"/>
      <c r="D650" s="60"/>
      <c r="E650" s="58"/>
      <c r="F650" s="60"/>
      <c r="G650" s="60"/>
      <c r="H650" s="60"/>
      <c r="I650" s="59"/>
      <c r="J650" s="37"/>
      <c r="K650" s="37"/>
      <c r="L650" s="21"/>
      <c r="M650" s="21"/>
    </row>
    <row r="651" ht="12.75" customHeight="1">
      <c r="A651" s="21"/>
      <c r="B651" s="21"/>
      <c r="C651" s="21"/>
      <c r="D651" s="60"/>
      <c r="E651" s="58"/>
      <c r="F651" s="60"/>
      <c r="G651" s="60"/>
      <c r="H651" s="60"/>
      <c r="I651" s="59"/>
      <c r="J651" s="37"/>
      <c r="K651" s="37"/>
      <c r="L651" s="21"/>
      <c r="M651" s="21"/>
    </row>
    <row r="652" ht="12.75" customHeight="1">
      <c r="A652" s="21"/>
      <c r="B652" s="21"/>
      <c r="C652" s="21"/>
      <c r="D652" s="60"/>
      <c r="E652" s="58"/>
      <c r="F652" s="60"/>
      <c r="G652" s="60"/>
      <c r="H652" s="60"/>
      <c r="I652" s="59"/>
      <c r="J652" s="37"/>
      <c r="K652" s="37"/>
      <c r="L652" s="21"/>
      <c r="M652" s="21"/>
    </row>
    <row r="653" ht="12.75" customHeight="1">
      <c r="A653" s="21"/>
      <c r="B653" s="21"/>
      <c r="C653" s="21"/>
      <c r="D653" s="60"/>
      <c r="E653" s="58"/>
      <c r="F653" s="60"/>
      <c r="G653" s="60"/>
      <c r="H653" s="60"/>
      <c r="I653" s="59"/>
      <c r="J653" s="37"/>
      <c r="K653" s="37"/>
      <c r="L653" s="21"/>
      <c r="M653" s="21"/>
    </row>
    <row r="654" ht="12.75" customHeight="1">
      <c r="A654" s="21"/>
      <c r="B654" s="21"/>
      <c r="C654" s="21"/>
      <c r="D654" s="60"/>
      <c r="E654" s="58"/>
      <c r="F654" s="60"/>
      <c r="G654" s="60"/>
      <c r="H654" s="60"/>
      <c r="I654" s="59"/>
      <c r="J654" s="37"/>
      <c r="K654" s="37"/>
      <c r="L654" s="21"/>
      <c r="M654" s="21"/>
    </row>
    <row r="655" ht="12.75" customHeight="1">
      <c r="A655" s="21"/>
      <c r="B655" s="21"/>
      <c r="C655" s="21"/>
      <c r="D655" s="60"/>
      <c r="E655" s="58"/>
      <c r="F655" s="60"/>
      <c r="G655" s="60"/>
      <c r="H655" s="60"/>
      <c r="I655" s="59"/>
      <c r="J655" s="37"/>
      <c r="K655" s="37"/>
      <c r="L655" s="21"/>
      <c r="M655" s="21"/>
    </row>
    <row r="656" ht="12.75" customHeight="1">
      <c r="A656" s="21"/>
      <c r="B656" s="21"/>
      <c r="C656" s="21"/>
      <c r="D656" s="60"/>
      <c r="E656" s="58"/>
      <c r="F656" s="60"/>
      <c r="G656" s="60"/>
      <c r="H656" s="60"/>
      <c r="I656" s="59"/>
      <c r="J656" s="37"/>
      <c r="K656" s="37"/>
      <c r="L656" s="21"/>
      <c r="M656" s="21"/>
    </row>
    <row r="657" ht="12.75" customHeight="1">
      <c r="A657" s="21"/>
      <c r="B657" s="21"/>
      <c r="C657" s="21"/>
      <c r="D657" s="60"/>
      <c r="E657" s="58"/>
      <c r="F657" s="60"/>
      <c r="G657" s="60"/>
      <c r="H657" s="60"/>
      <c r="I657" s="59"/>
      <c r="J657" s="37"/>
      <c r="K657" s="37"/>
      <c r="L657" s="21"/>
      <c r="M657" s="21"/>
    </row>
    <row r="658" ht="12.75" customHeight="1">
      <c r="A658" s="21"/>
      <c r="B658" s="21"/>
      <c r="C658" s="21"/>
      <c r="D658" s="60"/>
      <c r="E658" s="58"/>
      <c r="F658" s="60"/>
      <c r="G658" s="60"/>
      <c r="H658" s="60"/>
      <c r="I658" s="59"/>
      <c r="J658" s="37"/>
      <c r="K658" s="37"/>
      <c r="L658" s="21"/>
      <c r="M658" s="21"/>
    </row>
    <row r="659" ht="12.75" customHeight="1">
      <c r="A659" s="21"/>
      <c r="B659" s="21"/>
      <c r="C659" s="21"/>
      <c r="D659" s="60"/>
      <c r="E659" s="58"/>
      <c r="F659" s="60"/>
      <c r="G659" s="60"/>
      <c r="H659" s="60"/>
      <c r="I659" s="59"/>
      <c r="J659" s="37"/>
      <c r="K659" s="37"/>
      <c r="L659" s="21"/>
      <c r="M659" s="21"/>
    </row>
    <row r="660" ht="12.75" customHeight="1">
      <c r="A660" s="21"/>
      <c r="B660" s="21"/>
      <c r="C660" s="21"/>
      <c r="D660" s="60"/>
      <c r="E660" s="58"/>
      <c r="F660" s="60"/>
      <c r="G660" s="60"/>
      <c r="H660" s="60"/>
      <c r="I660" s="59"/>
      <c r="J660" s="37"/>
      <c r="K660" s="37"/>
      <c r="L660" s="21"/>
      <c r="M660" s="21"/>
    </row>
    <row r="661" ht="12.75" customHeight="1">
      <c r="A661" s="21"/>
      <c r="B661" s="21"/>
      <c r="C661" s="21"/>
      <c r="D661" s="60"/>
      <c r="E661" s="58"/>
      <c r="F661" s="60"/>
      <c r="G661" s="60"/>
      <c r="H661" s="60"/>
      <c r="I661" s="59"/>
      <c r="J661" s="37"/>
      <c r="K661" s="37"/>
      <c r="L661" s="21"/>
      <c r="M661" s="21"/>
    </row>
    <row r="662" ht="12.75" customHeight="1">
      <c r="A662" s="21"/>
      <c r="B662" s="21"/>
      <c r="C662" s="21"/>
      <c r="D662" s="60"/>
      <c r="E662" s="58"/>
      <c r="F662" s="60"/>
      <c r="G662" s="60"/>
      <c r="H662" s="60"/>
      <c r="I662" s="59"/>
      <c r="J662" s="37"/>
      <c r="K662" s="37"/>
      <c r="L662" s="21"/>
      <c r="M662" s="21"/>
    </row>
    <row r="663" ht="12.75" customHeight="1">
      <c r="A663" s="21"/>
      <c r="B663" s="21"/>
      <c r="C663" s="21"/>
      <c r="D663" s="60"/>
      <c r="E663" s="58"/>
      <c r="F663" s="60"/>
      <c r="G663" s="60"/>
      <c r="H663" s="60"/>
      <c r="I663" s="59"/>
      <c r="J663" s="37"/>
      <c r="K663" s="37"/>
      <c r="L663" s="21"/>
      <c r="M663" s="21"/>
    </row>
    <row r="664" ht="12.75" customHeight="1">
      <c r="A664" s="21"/>
      <c r="B664" s="21"/>
      <c r="C664" s="21"/>
      <c r="D664" s="60"/>
      <c r="E664" s="58"/>
      <c r="F664" s="60"/>
      <c r="G664" s="60"/>
      <c r="H664" s="60"/>
      <c r="I664" s="59"/>
      <c r="J664" s="37"/>
      <c r="K664" s="37"/>
      <c r="L664" s="21"/>
      <c r="M664" s="21"/>
    </row>
    <row r="665" ht="12.75" customHeight="1">
      <c r="A665" s="21"/>
      <c r="B665" s="21"/>
      <c r="C665" s="21"/>
      <c r="D665" s="60"/>
      <c r="E665" s="58"/>
      <c r="F665" s="60"/>
      <c r="G665" s="60"/>
      <c r="H665" s="60"/>
      <c r="I665" s="59"/>
      <c r="J665" s="37"/>
      <c r="K665" s="37"/>
      <c r="L665" s="21"/>
      <c r="M665" s="21"/>
    </row>
    <row r="666" ht="12.75" customHeight="1">
      <c r="A666" s="21"/>
      <c r="B666" s="21"/>
      <c r="C666" s="21"/>
      <c r="D666" s="60"/>
      <c r="E666" s="58"/>
      <c r="F666" s="60"/>
      <c r="G666" s="60"/>
      <c r="H666" s="60"/>
      <c r="I666" s="59"/>
      <c r="J666" s="37"/>
      <c r="K666" s="37"/>
      <c r="L666" s="21"/>
      <c r="M666" s="21"/>
    </row>
    <row r="667" ht="12.75" customHeight="1">
      <c r="A667" s="21"/>
      <c r="B667" s="21"/>
      <c r="C667" s="21"/>
      <c r="D667" s="60"/>
      <c r="E667" s="58"/>
      <c r="F667" s="60"/>
      <c r="G667" s="60"/>
      <c r="H667" s="60"/>
      <c r="I667" s="59"/>
      <c r="J667" s="37"/>
      <c r="K667" s="37"/>
      <c r="L667" s="21"/>
      <c r="M667" s="21"/>
    </row>
    <row r="668" ht="12.75" customHeight="1">
      <c r="A668" s="21"/>
      <c r="B668" s="21"/>
      <c r="C668" s="21"/>
      <c r="D668" s="60"/>
      <c r="E668" s="58"/>
      <c r="F668" s="60"/>
      <c r="G668" s="60"/>
      <c r="H668" s="60"/>
      <c r="I668" s="59"/>
      <c r="J668" s="37"/>
      <c r="K668" s="37"/>
      <c r="L668" s="21"/>
      <c r="M668" s="21"/>
    </row>
    <row r="669" ht="12.75" customHeight="1">
      <c r="A669" s="21"/>
      <c r="B669" s="21"/>
      <c r="C669" s="21"/>
      <c r="D669" s="60"/>
      <c r="E669" s="58"/>
      <c r="F669" s="60"/>
      <c r="G669" s="60"/>
      <c r="H669" s="60"/>
      <c r="I669" s="59"/>
      <c r="J669" s="37"/>
      <c r="K669" s="37"/>
      <c r="L669" s="21"/>
      <c r="M669" s="21"/>
    </row>
    <row r="670" ht="12.75" customHeight="1">
      <c r="A670" s="21"/>
      <c r="B670" s="21"/>
      <c r="C670" s="21"/>
      <c r="D670" s="60"/>
      <c r="E670" s="58"/>
      <c r="F670" s="60"/>
      <c r="G670" s="60"/>
      <c r="H670" s="60"/>
      <c r="I670" s="59"/>
      <c r="J670" s="37"/>
      <c r="K670" s="37"/>
      <c r="L670" s="21"/>
      <c r="M670" s="21"/>
    </row>
    <row r="671" ht="12.75" customHeight="1">
      <c r="A671" s="21"/>
      <c r="B671" s="21"/>
      <c r="C671" s="21"/>
      <c r="D671" s="60"/>
      <c r="E671" s="58"/>
      <c r="F671" s="60"/>
      <c r="G671" s="60"/>
      <c r="H671" s="60"/>
      <c r="I671" s="59"/>
      <c r="J671" s="37"/>
      <c r="K671" s="37"/>
      <c r="L671" s="21"/>
      <c r="M671" s="21"/>
    </row>
    <row r="672" ht="12.75" customHeight="1">
      <c r="A672" s="21"/>
      <c r="B672" s="21"/>
      <c r="C672" s="21"/>
      <c r="D672" s="60"/>
      <c r="E672" s="58"/>
      <c r="F672" s="60"/>
      <c r="G672" s="60"/>
      <c r="H672" s="60"/>
      <c r="I672" s="59"/>
      <c r="J672" s="37"/>
      <c r="K672" s="37"/>
      <c r="L672" s="21"/>
      <c r="M672" s="21"/>
    </row>
    <row r="673" ht="12.75" customHeight="1">
      <c r="A673" s="21"/>
      <c r="B673" s="21"/>
      <c r="C673" s="21"/>
      <c r="D673" s="60"/>
      <c r="E673" s="58"/>
      <c r="F673" s="60"/>
      <c r="G673" s="60"/>
      <c r="H673" s="60"/>
      <c r="I673" s="59"/>
      <c r="J673" s="37"/>
      <c r="K673" s="37"/>
      <c r="L673" s="21"/>
      <c r="M673" s="21"/>
    </row>
    <row r="674" ht="12.75" customHeight="1">
      <c r="A674" s="21"/>
      <c r="B674" s="21"/>
      <c r="C674" s="21"/>
      <c r="D674" s="60"/>
      <c r="E674" s="58"/>
      <c r="F674" s="60"/>
      <c r="G674" s="60"/>
      <c r="H674" s="60"/>
      <c r="I674" s="59"/>
      <c r="J674" s="37"/>
      <c r="K674" s="37"/>
      <c r="L674" s="21"/>
      <c r="M674" s="21"/>
    </row>
    <row r="675" ht="12.75" customHeight="1">
      <c r="A675" s="21"/>
      <c r="B675" s="21"/>
      <c r="C675" s="21"/>
      <c r="D675" s="60"/>
      <c r="E675" s="58"/>
      <c r="F675" s="60"/>
      <c r="G675" s="60"/>
      <c r="H675" s="60"/>
      <c r="I675" s="59"/>
      <c r="J675" s="37"/>
      <c r="K675" s="37"/>
      <c r="L675" s="21"/>
      <c r="M675" s="21"/>
    </row>
    <row r="676" ht="12.75" customHeight="1">
      <c r="A676" s="21"/>
      <c r="B676" s="21"/>
      <c r="C676" s="21"/>
      <c r="D676" s="60"/>
      <c r="E676" s="58"/>
      <c r="F676" s="60"/>
      <c r="G676" s="60"/>
      <c r="H676" s="60"/>
      <c r="I676" s="59"/>
      <c r="J676" s="37"/>
      <c r="K676" s="37"/>
      <c r="L676" s="21"/>
      <c r="M676" s="21"/>
    </row>
    <row r="677" ht="12.75" customHeight="1">
      <c r="A677" s="21"/>
      <c r="B677" s="21"/>
      <c r="C677" s="21"/>
      <c r="D677" s="60"/>
      <c r="E677" s="58"/>
      <c r="F677" s="60"/>
      <c r="G677" s="60"/>
      <c r="H677" s="60"/>
      <c r="I677" s="59"/>
      <c r="J677" s="37"/>
      <c r="K677" s="37"/>
      <c r="L677" s="21"/>
      <c r="M677" s="21"/>
    </row>
    <row r="678" ht="12.75" customHeight="1">
      <c r="A678" s="21"/>
      <c r="B678" s="21"/>
      <c r="C678" s="21"/>
      <c r="D678" s="60"/>
      <c r="E678" s="58"/>
      <c r="F678" s="60"/>
      <c r="G678" s="60"/>
      <c r="H678" s="60"/>
      <c r="I678" s="59"/>
      <c r="J678" s="37"/>
      <c r="K678" s="37"/>
      <c r="L678" s="21"/>
      <c r="M678" s="21"/>
    </row>
    <row r="679" ht="12.75" customHeight="1">
      <c r="A679" s="21"/>
      <c r="B679" s="21"/>
      <c r="C679" s="21"/>
      <c r="D679" s="60"/>
      <c r="E679" s="58"/>
      <c r="F679" s="60"/>
      <c r="G679" s="60"/>
      <c r="H679" s="60"/>
      <c r="I679" s="59"/>
      <c r="J679" s="37"/>
      <c r="K679" s="37"/>
      <c r="L679" s="21"/>
      <c r="M679" s="21"/>
    </row>
    <row r="680" ht="12.75" customHeight="1">
      <c r="A680" s="21"/>
      <c r="B680" s="21"/>
      <c r="C680" s="21"/>
      <c r="D680" s="60"/>
      <c r="E680" s="58"/>
      <c r="F680" s="60"/>
      <c r="G680" s="60"/>
      <c r="H680" s="60"/>
      <c r="I680" s="59"/>
      <c r="J680" s="37"/>
      <c r="K680" s="37"/>
      <c r="L680" s="21"/>
      <c r="M680" s="21"/>
    </row>
    <row r="681" ht="12.75" customHeight="1">
      <c r="A681" s="21"/>
      <c r="B681" s="21"/>
      <c r="C681" s="21"/>
      <c r="D681" s="60"/>
      <c r="E681" s="58"/>
      <c r="F681" s="60"/>
      <c r="G681" s="60"/>
      <c r="H681" s="60"/>
      <c r="I681" s="59"/>
      <c r="J681" s="37"/>
      <c r="K681" s="37"/>
      <c r="L681" s="21"/>
      <c r="M681" s="21"/>
    </row>
    <row r="682" ht="12.75" customHeight="1">
      <c r="A682" s="21"/>
      <c r="B682" s="21"/>
      <c r="C682" s="21"/>
      <c r="D682" s="60"/>
      <c r="E682" s="58"/>
      <c r="F682" s="60"/>
      <c r="G682" s="60"/>
      <c r="H682" s="60"/>
      <c r="I682" s="59"/>
      <c r="J682" s="37"/>
      <c r="K682" s="37"/>
      <c r="L682" s="21"/>
      <c r="M682" s="21"/>
    </row>
    <row r="683" ht="12.75" customHeight="1">
      <c r="A683" s="21"/>
      <c r="B683" s="21"/>
      <c r="C683" s="21"/>
      <c r="D683" s="60"/>
      <c r="E683" s="58"/>
      <c r="F683" s="60"/>
      <c r="G683" s="60"/>
      <c r="H683" s="60"/>
      <c r="I683" s="59"/>
      <c r="J683" s="37"/>
      <c r="K683" s="37"/>
      <c r="L683" s="21"/>
      <c r="M683" s="21"/>
    </row>
    <row r="684" ht="12.75" customHeight="1">
      <c r="A684" s="21"/>
      <c r="B684" s="21"/>
      <c r="C684" s="21"/>
      <c r="D684" s="60"/>
      <c r="E684" s="58"/>
      <c r="F684" s="60"/>
      <c r="G684" s="60"/>
      <c r="H684" s="60"/>
      <c r="I684" s="59"/>
      <c r="J684" s="37"/>
      <c r="K684" s="37"/>
      <c r="L684" s="21"/>
      <c r="M684" s="21"/>
    </row>
    <row r="685" ht="12.75" customHeight="1">
      <c r="A685" s="21"/>
      <c r="B685" s="21"/>
      <c r="C685" s="21"/>
      <c r="D685" s="60"/>
      <c r="E685" s="58"/>
      <c r="F685" s="60"/>
      <c r="G685" s="60"/>
      <c r="H685" s="60"/>
      <c r="I685" s="59"/>
      <c r="J685" s="37"/>
      <c r="K685" s="37"/>
      <c r="L685" s="21"/>
      <c r="M685" s="21"/>
    </row>
    <row r="686" ht="12.75" customHeight="1">
      <c r="A686" s="21"/>
      <c r="B686" s="21"/>
      <c r="C686" s="21"/>
      <c r="D686" s="60"/>
      <c r="E686" s="58"/>
      <c r="F686" s="60"/>
      <c r="G686" s="60"/>
      <c r="H686" s="60"/>
      <c r="I686" s="59"/>
      <c r="J686" s="37"/>
      <c r="K686" s="37"/>
      <c r="L686" s="21"/>
      <c r="M686" s="21"/>
    </row>
    <row r="687" ht="12.75" customHeight="1">
      <c r="A687" s="21"/>
      <c r="B687" s="21"/>
      <c r="C687" s="21"/>
      <c r="D687" s="60"/>
      <c r="E687" s="58"/>
      <c r="F687" s="60"/>
      <c r="G687" s="60"/>
      <c r="H687" s="60"/>
      <c r="I687" s="59"/>
      <c r="J687" s="37"/>
      <c r="K687" s="37"/>
      <c r="L687" s="21"/>
      <c r="M687" s="21"/>
    </row>
    <row r="688" ht="12.75" customHeight="1">
      <c r="A688" s="21"/>
      <c r="B688" s="21"/>
      <c r="C688" s="21"/>
      <c r="D688" s="60"/>
      <c r="E688" s="58"/>
      <c r="F688" s="60"/>
      <c r="G688" s="60"/>
      <c r="H688" s="60"/>
      <c r="I688" s="59"/>
      <c r="J688" s="37"/>
      <c r="K688" s="37"/>
      <c r="L688" s="21"/>
      <c r="M688" s="21"/>
    </row>
    <row r="689" ht="12.75" customHeight="1">
      <c r="A689" s="21"/>
      <c r="B689" s="21"/>
      <c r="C689" s="21"/>
      <c r="D689" s="60"/>
      <c r="E689" s="58"/>
      <c r="F689" s="60"/>
      <c r="G689" s="60"/>
      <c r="H689" s="60"/>
      <c r="I689" s="59"/>
      <c r="J689" s="37"/>
      <c r="K689" s="37"/>
      <c r="L689" s="21"/>
      <c r="M689" s="21"/>
    </row>
    <row r="690" ht="12.75" customHeight="1">
      <c r="A690" s="21"/>
      <c r="B690" s="21"/>
      <c r="C690" s="21"/>
      <c r="D690" s="60"/>
      <c r="E690" s="58"/>
      <c r="F690" s="60"/>
      <c r="G690" s="60"/>
      <c r="H690" s="60"/>
      <c r="I690" s="59"/>
      <c r="J690" s="37"/>
      <c r="K690" s="37"/>
      <c r="L690" s="21"/>
      <c r="M690" s="21"/>
    </row>
    <row r="691" ht="12.75" customHeight="1">
      <c r="A691" s="21"/>
      <c r="B691" s="21"/>
      <c r="C691" s="21"/>
      <c r="D691" s="60"/>
      <c r="E691" s="58"/>
      <c r="F691" s="60"/>
      <c r="G691" s="60"/>
      <c r="H691" s="60"/>
      <c r="I691" s="59"/>
      <c r="J691" s="37"/>
      <c r="K691" s="37"/>
      <c r="L691" s="21"/>
      <c r="M691" s="21"/>
    </row>
    <row r="692" ht="12.75" customHeight="1">
      <c r="A692" s="21"/>
      <c r="B692" s="21"/>
      <c r="C692" s="21"/>
      <c r="D692" s="60"/>
      <c r="E692" s="58"/>
      <c r="F692" s="60"/>
      <c r="G692" s="60"/>
      <c r="H692" s="60"/>
      <c r="I692" s="59"/>
      <c r="J692" s="37"/>
      <c r="K692" s="37"/>
      <c r="L692" s="21"/>
      <c r="M692" s="21"/>
    </row>
    <row r="693" ht="12.75" customHeight="1">
      <c r="A693" s="21"/>
      <c r="B693" s="21"/>
      <c r="C693" s="21"/>
      <c r="D693" s="60"/>
      <c r="E693" s="58"/>
      <c r="F693" s="60"/>
      <c r="G693" s="60"/>
      <c r="H693" s="60"/>
      <c r="I693" s="59"/>
      <c r="J693" s="37"/>
      <c r="K693" s="37"/>
      <c r="L693" s="21"/>
      <c r="M693" s="21"/>
    </row>
    <row r="694" ht="12.75" customHeight="1">
      <c r="A694" s="21"/>
      <c r="B694" s="21"/>
      <c r="C694" s="21"/>
      <c r="D694" s="60"/>
      <c r="E694" s="58"/>
      <c r="F694" s="60"/>
      <c r="G694" s="60"/>
      <c r="H694" s="60"/>
      <c r="I694" s="59"/>
      <c r="J694" s="37"/>
      <c r="K694" s="37"/>
      <c r="L694" s="21"/>
      <c r="M694" s="21"/>
    </row>
    <row r="695" ht="12.75" customHeight="1">
      <c r="A695" s="21"/>
      <c r="B695" s="21"/>
      <c r="C695" s="21"/>
      <c r="D695" s="60"/>
      <c r="E695" s="58"/>
      <c r="F695" s="60"/>
      <c r="G695" s="60"/>
      <c r="H695" s="60"/>
      <c r="I695" s="59"/>
      <c r="J695" s="37"/>
      <c r="K695" s="37"/>
      <c r="L695" s="21"/>
      <c r="M695" s="21"/>
    </row>
    <row r="696" ht="12.75" customHeight="1">
      <c r="A696" s="21"/>
      <c r="B696" s="21"/>
      <c r="C696" s="21"/>
      <c r="D696" s="60"/>
      <c r="E696" s="58"/>
      <c r="F696" s="60"/>
      <c r="G696" s="60"/>
      <c r="H696" s="60"/>
      <c r="I696" s="59"/>
      <c r="J696" s="37"/>
      <c r="K696" s="37"/>
      <c r="L696" s="21"/>
      <c r="M696" s="21"/>
    </row>
    <row r="697" ht="12.75" customHeight="1">
      <c r="A697" s="21"/>
      <c r="B697" s="21"/>
      <c r="C697" s="21"/>
      <c r="D697" s="60"/>
      <c r="E697" s="58"/>
      <c r="F697" s="60"/>
      <c r="G697" s="60"/>
      <c r="H697" s="60"/>
      <c r="I697" s="59"/>
      <c r="J697" s="37"/>
      <c r="K697" s="37"/>
      <c r="L697" s="21"/>
      <c r="M697" s="21"/>
    </row>
    <row r="698" ht="12.75" customHeight="1">
      <c r="A698" s="21"/>
      <c r="B698" s="21"/>
      <c r="C698" s="21"/>
      <c r="D698" s="60"/>
      <c r="E698" s="58"/>
      <c r="F698" s="60"/>
      <c r="G698" s="60"/>
      <c r="H698" s="60"/>
      <c r="I698" s="59"/>
      <c r="J698" s="37"/>
      <c r="K698" s="37"/>
      <c r="L698" s="21"/>
      <c r="M698" s="21"/>
    </row>
    <row r="699" ht="12.75" customHeight="1">
      <c r="A699" s="21"/>
      <c r="B699" s="21"/>
      <c r="C699" s="21"/>
      <c r="D699" s="60"/>
      <c r="E699" s="58"/>
      <c r="F699" s="60"/>
      <c r="G699" s="60"/>
      <c r="H699" s="60"/>
      <c r="I699" s="59"/>
      <c r="J699" s="37"/>
      <c r="K699" s="37"/>
      <c r="L699" s="21"/>
      <c r="M699" s="21"/>
    </row>
    <row r="700" ht="12.75" customHeight="1">
      <c r="A700" s="21"/>
      <c r="B700" s="21"/>
      <c r="C700" s="21"/>
      <c r="D700" s="60"/>
      <c r="E700" s="58"/>
      <c r="F700" s="60"/>
      <c r="G700" s="60"/>
      <c r="H700" s="60"/>
      <c r="I700" s="59"/>
      <c r="J700" s="37"/>
      <c r="K700" s="37"/>
      <c r="L700" s="21"/>
      <c r="M700" s="21"/>
    </row>
    <row r="701" ht="12.75" customHeight="1">
      <c r="A701" s="21"/>
      <c r="B701" s="21"/>
      <c r="C701" s="21"/>
      <c r="D701" s="60"/>
      <c r="E701" s="58"/>
      <c r="F701" s="60"/>
      <c r="G701" s="60"/>
      <c r="H701" s="60"/>
      <c r="I701" s="59"/>
      <c r="J701" s="37"/>
      <c r="K701" s="37"/>
      <c r="L701" s="21"/>
      <c r="M701" s="21"/>
    </row>
    <row r="702" ht="12.75" customHeight="1">
      <c r="A702" s="21"/>
      <c r="B702" s="21"/>
      <c r="C702" s="21"/>
      <c r="D702" s="60"/>
      <c r="E702" s="58"/>
      <c r="F702" s="60"/>
      <c r="G702" s="60"/>
      <c r="H702" s="60"/>
      <c r="I702" s="59"/>
      <c r="J702" s="37"/>
      <c r="K702" s="37"/>
      <c r="L702" s="21"/>
      <c r="M702" s="21"/>
    </row>
    <row r="703" ht="12.75" customHeight="1">
      <c r="A703" s="21"/>
      <c r="B703" s="21"/>
      <c r="C703" s="21"/>
      <c r="D703" s="60"/>
      <c r="E703" s="58"/>
      <c r="F703" s="60"/>
      <c r="G703" s="60"/>
      <c r="H703" s="60"/>
      <c r="I703" s="59"/>
      <c r="J703" s="37"/>
      <c r="K703" s="37"/>
      <c r="L703" s="21"/>
      <c r="M703" s="21"/>
    </row>
    <row r="704" ht="12.75" customHeight="1">
      <c r="A704" s="21"/>
      <c r="B704" s="21"/>
      <c r="C704" s="21"/>
      <c r="D704" s="60"/>
      <c r="E704" s="58"/>
      <c r="F704" s="60"/>
      <c r="G704" s="60"/>
      <c r="H704" s="60"/>
      <c r="I704" s="59"/>
      <c r="J704" s="37"/>
      <c r="K704" s="37"/>
      <c r="L704" s="21"/>
      <c r="M704" s="21"/>
    </row>
    <row r="705" ht="12.75" customHeight="1">
      <c r="A705" s="21"/>
      <c r="B705" s="21"/>
      <c r="C705" s="21"/>
      <c r="D705" s="60"/>
      <c r="E705" s="58"/>
      <c r="F705" s="60"/>
      <c r="G705" s="60"/>
      <c r="H705" s="60"/>
      <c r="I705" s="59"/>
      <c r="J705" s="37"/>
      <c r="K705" s="37"/>
      <c r="L705" s="21"/>
      <c r="M705" s="21"/>
    </row>
    <row r="706" ht="12.75" customHeight="1">
      <c r="A706" s="21"/>
      <c r="B706" s="21"/>
      <c r="C706" s="21"/>
      <c r="D706" s="60"/>
      <c r="E706" s="58"/>
      <c r="F706" s="60"/>
      <c r="G706" s="60"/>
      <c r="H706" s="60"/>
      <c r="I706" s="59"/>
      <c r="J706" s="37"/>
      <c r="K706" s="37"/>
      <c r="L706" s="21"/>
      <c r="M706" s="21"/>
    </row>
    <row r="707" ht="12.75" customHeight="1">
      <c r="A707" s="21"/>
      <c r="B707" s="21"/>
      <c r="C707" s="21"/>
      <c r="D707" s="60"/>
      <c r="E707" s="58"/>
      <c r="F707" s="60"/>
      <c r="G707" s="60"/>
      <c r="H707" s="60"/>
      <c r="I707" s="59"/>
      <c r="J707" s="37"/>
      <c r="K707" s="37"/>
      <c r="L707" s="21"/>
      <c r="M707" s="21"/>
    </row>
    <row r="708" ht="12.75" customHeight="1">
      <c r="A708" s="21"/>
      <c r="B708" s="21"/>
      <c r="C708" s="21"/>
      <c r="D708" s="60"/>
      <c r="E708" s="58"/>
      <c r="F708" s="60"/>
      <c r="G708" s="60"/>
      <c r="H708" s="60"/>
      <c r="I708" s="59"/>
      <c r="J708" s="37"/>
      <c r="K708" s="37"/>
      <c r="L708" s="21"/>
      <c r="M708" s="21"/>
    </row>
    <row r="709" ht="12.75" customHeight="1">
      <c r="A709" s="21"/>
      <c r="B709" s="21"/>
      <c r="C709" s="21"/>
      <c r="D709" s="60"/>
      <c r="E709" s="58"/>
      <c r="F709" s="60"/>
      <c r="G709" s="60"/>
      <c r="H709" s="60"/>
      <c r="I709" s="59"/>
      <c r="J709" s="37"/>
      <c r="K709" s="37"/>
      <c r="L709" s="21"/>
      <c r="M709" s="21"/>
    </row>
    <row r="710" ht="12.75" customHeight="1">
      <c r="A710" s="21"/>
      <c r="B710" s="21"/>
      <c r="C710" s="21"/>
      <c r="D710" s="60"/>
      <c r="E710" s="58"/>
      <c r="F710" s="60"/>
      <c r="G710" s="60"/>
      <c r="H710" s="60"/>
      <c r="I710" s="59"/>
      <c r="J710" s="37"/>
      <c r="K710" s="37"/>
      <c r="L710" s="21"/>
      <c r="M710" s="21"/>
    </row>
    <row r="711" ht="12.75" customHeight="1">
      <c r="A711" s="21"/>
      <c r="B711" s="21"/>
      <c r="C711" s="21"/>
      <c r="D711" s="60"/>
      <c r="E711" s="58"/>
      <c r="F711" s="60"/>
      <c r="G711" s="60"/>
      <c r="H711" s="60"/>
      <c r="I711" s="59"/>
      <c r="J711" s="37"/>
      <c r="K711" s="37"/>
      <c r="L711" s="21"/>
      <c r="M711" s="21"/>
    </row>
    <row r="712" ht="12.75" customHeight="1">
      <c r="A712" s="21"/>
      <c r="B712" s="21"/>
      <c r="C712" s="21"/>
      <c r="D712" s="60"/>
      <c r="E712" s="58"/>
      <c r="F712" s="60"/>
      <c r="G712" s="60"/>
      <c r="H712" s="60"/>
      <c r="I712" s="59"/>
      <c r="J712" s="37"/>
      <c r="K712" s="37"/>
      <c r="L712" s="21"/>
      <c r="M712" s="21"/>
    </row>
    <row r="713" ht="12.75" customHeight="1">
      <c r="A713" s="21"/>
      <c r="B713" s="21"/>
      <c r="C713" s="21"/>
      <c r="D713" s="60"/>
      <c r="E713" s="58"/>
      <c r="F713" s="60"/>
      <c r="G713" s="60"/>
      <c r="H713" s="60"/>
      <c r="I713" s="59"/>
      <c r="J713" s="37"/>
      <c r="K713" s="37"/>
      <c r="L713" s="21"/>
      <c r="M713" s="21"/>
    </row>
    <row r="714" ht="12.75" customHeight="1">
      <c r="A714" s="21"/>
      <c r="B714" s="21"/>
      <c r="C714" s="21"/>
      <c r="D714" s="60"/>
      <c r="E714" s="58"/>
      <c r="F714" s="60"/>
      <c r="G714" s="60"/>
      <c r="H714" s="60"/>
      <c r="I714" s="59"/>
      <c r="J714" s="37"/>
      <c r="K714" s="37"/>
      <c r="L714" s="21"/>
      <c r="M714" s="21"/>
    </row>
    <row r="715" ht="12.75" customHeight="1">
      <c r="A715" s="21"/>
      <c r="B715" s="21"/>
      <c r="C715" s="21"/>
      <c r="D715" s="60"/>
      <c r="E715" s="58"/>
      <c r="F715" s="60"/>
      <c r="G715" s="60"/>
      <c r="H715" s="60"/>
      <c r="I715" s="59"/>
      <c r="J715" s="37"/>
      <c r="K715" s="37"/>
      <c r="L715" s="21"/>
      <c r="M715" s="21"/>
    </row>
    <row r="716" ht="12.75" customHeight="1">
      <c r="A716" s="21"/>
      <c r="B716" s="21"/>
      <c r="C716" s="21"/>
      <c r="D716" s="60"/>
      <c r="E716" s="58"/>
      <c r="F716" s="60"/>
      <c r="G716" s="60"/>
      <c r="H716" s="60"/>
      <c r="I716" s="59"/>
      <c r="J716" s="37"/>
      <c r="K716" s="37"/>
      <c r="L716" s="21"/>
      <c r="M716" s="21"/>
    </row>
    <row r="717" ht="12.75" customHeight="1">
      <c r="A717" s="21"/>
      <c r="B717" s="21"/>
      <c r="C717" s="21"/>
      <c r="D717" s="60"/>
      <c r="E717" s="58"/>
      <c r="F717" s="60"/>
      <c r="G717" s="60"/>
      <c r="H717" s="60"/>
      <c r="I717" s="59"/>
      <c r="J717" s="37"/>
      <c r="K717" s="37"/>
      <c r="L717" s="21"/>
      <c r="M717" s="21"/>
    </row>
    <row r="718" ht="12.75" customHeight="1">
      <c r="A718" s="21"/>
      <c r="B718" s="21"/>
      <c r="C718" s="21"/>
      <c r="D718" s="60"/>
      <c r="E718" s="58"/>
      <c r="F718" s="60"/>
      <c r="G718" s="60"/>
      <c r="H718" s="60"/>
      <c r="I718" s="59"/>
      <c r="J718" s="37"/>
      <c r="K718" s="37"/>
      <c r="L718" s="21"/>
      <c r="M718" s="21"/>
    </row>
    <row r="719" ht="12.75" customHeight="1">
      <c r="A719" s="21"/>
      <c r="B719" s="21"/>
      <c r="C719" s="21"/>
      <c r="D719" s="60"/>
      <c r="E719" s="58"/>
      <c r="F719" s="60"/>
      <c r="G719" s="60"/>
      <c r="H719" s="60"/>
      <c r="I719" s="59"/>
      <c r="J719" s="37"/>
      <c r="K719" s="37"/>
      <c r="L719" s="21"/>
      <c r="M719" s="21"/>
    </row>
    <row r="720" ht="12.75" customHeight="1">
      <c r="A720" s="21"/>
      <c r="B720" s="21"/>
      <c r="C720" s="21"/>
      <c r="D720" s="60"/>
      <c r="E720" s="58"/>
      <c r="F720" s="60"/>
      <c r="G720" s="60"/>
      <c r="H720" s="60"/>
      <c r="I720" s="59"/>
      <c r="J720" s="37"/>
      <c r="K720" s="37"/>
      <c r="L720" s="21"/>
      <c r="M720" s="21"/>
    </row>
    <row r="721" ht="12.75" customHeight="1">
      <c r="A721" s="21"/>
      <c r="B721" s="21"/>
      <c r="C721" s="21"/>
      <c r="D721" s="60"/>
      <c r="E721" s="58"/>
      <c r="F721" s="60"/>
      <c r="G721" s="60"/>
      <c r="H721" s="60"/>
      <c r="I721" s="59"/>
      <c r="J721" s="37"/>
      <c r="K721" s="37"/>
      <c r="L721" s="21"/>
      <c r="M721" s="21"/>
    </row>
    <row r="722" ht="12.75" customHeight="1">
      <c r="A722" s="21"/>
      <c r="B722" s="21"/>
      <c r="C722" s="21"/>
      <c r="D722" s="60"/>
      <c r="E722" s="58"/>
      <c r="F722" s="60"/>
      <c r="G722" s="60"/>
      <c r="H722" s="60"/>
      <c r="I722" s="59"/>
      <c r="J722" s="37"/>
      <c r="K722" s="37"/>
      <c r="L722" s="21"/>
      <c r="M722" s="21"/>
    </row>
    <row r="723" ht="12.75" customHeight="1">
      <c r="A723" s="21"/>
      <c r="B723" s="21"/>
      <c r="C723" s="21"/>
      <c r="D723" s="60"/>
      <c r="E723" s="58"/>
      <c r="F723" s="60"/>
      <c r="G723" s="60"/>
      <c r="H723" s="60"/>
      <c r="I723" s="59"/>
      <c r="J723" s="37"/>
      <c r="K723" s="37"/>
      <c r="L723" s="21"/>
      <c r="M723" s="21"/>
    </row>
    <row r="724" ht="12.75" customHeight="1">
      <c r="A724" s="21"/>
      <c r="B724" s="21"/>
      <c r="C724" s="21"/>
      <c r="D724" s="60"/>
      <c r="E724" s="58"/>
      <c r="F724" s="60"/>
      <c r="G724" s="60"/>
      <c r="H724" s="60"/>
      <c r="I724" s="59"/>
      <c r="J724" s="37"/>
      <c r="K724" s="37"/>
      <c r="L724" s="21"/>
      <c r="M724" s="21"/>
    </row>
    <row r="725" ht="12.75" customHeight="1">
      <c r="A725" s="21"/>
      <c r="B725" s="21"/>
      <c r="C725" s="21"/>
      <c r="D725" s="60"/>
      <c r="E725" s="58"/>
      <c r="F725" s="60"/>
      <c r="G725" s="60"/>
      <c r="H725" s="60"/>
      <c r="I725" s="59"/>
      <c r="J725" s="37"/>
      <c r="K725" s="37"/>
      <c r="L725" s="21"/>
      <c r="M725" s="21"/>
    </row>
    <row r="726" ht="12.75" customHeight="1">
      <c r="A726" s="21"/>
      <c r="B726" s="21"/>
      <c r="C726" s="21"/>
      <c r="D726" s="60"/>
      <c r="E726" s="58"/>
      <c r="F726" s="60"/>
      <c r="G726" s="60"/>
      <c r="H726" s="60"/>
      <c r="I726" s="59"/>
      <c r="J726" s="37"/>
      <c r="K726" s="37"/>
      <c r="L726" s="21"/>
      <c r="M726" s="21"/>
    </row>
    <row r="727" ht="12.75" customHeight="1">
      <c r="A727" s="21"/>
      <c r="B727" s="21"/>
      <c r="C727" s="21"/>
      <c r="D727" s="60"/>
      <c r="E727" s="58"/>
      <c r="F727" s="60"/>
      <c r="G727" s="60"/>
      <c r="H727" s="60"/>
      <c r="I727" s="59"/>
      <c r="J727" s="37"/>
      <c r="K727" s="37"/>
      <c r="L727" s="21"/>
      <c r="M727" s="21"/>
    </row>
    <row r="728" ht="12.75" customHeight="1">
      <c r="A728" s="21"/>
      <c r="B728" s="21"/>
      <c r="C728" s="21"/>
      <c r="D728" s="60"/>
      <c r="E728" s="58"/>
      <c r="F728" s="60"/>
      <c r="G728" s="60"/>
      <c r="H728" s="60"/>
      <c r="I728" s="59"/>
      <c r="J728" s="37"/>
      <c r="K728" s="37"/>
      <c r="L728" s="21"/>
      <c r="M728" s="21"/>
    </row>
    <row r="729" ht="12.75" customHeight="1">
      <c r="A729" s="21"/>
      <c r="B729" s="21"/>
      <c r="C729" s="21"/>
      <c r="D729" s="60"/>
      <c r="E729" s="58"/>
      <c r="F729" s="60"/>
      <c r="G729" s="60"/>
      <c r="H729" s="60"/>
      <c r="I729" s="59"/>
      <c r="J729" s="37"/>
      <c r="K729" s="37"/>
      <c r="L729" s="21"/>
      <c r="M729" s="21"/>
    </row>
    <row r="730" ht="12.75" customHeight="1">
      <c r="A730" s="21"/>
      <c r="B730" s="21"/>
      <c r="C730" s="21"/>
      <c r="D730" s="60"/>
      <c r="E730" s="58"/>
      <c r="F730" s="60"/>
      <c r="G730" s="60"/>
      <c r="H730" s="60"/>
      <c r="I730" s="59"/>
      <c r="J730" s="37"/>
      <c r="K730" s="37"/>
      <c r="L730" s="21"/>
      <c r="M730" s="21"/>
    </row>
    <row r="731" ht="12.75" customHeight="1">
      <c r="A731" s="21"/>
      <c r="B731" s="21"/>
      <c r="C731" s="21"/>
      <c r="D731" s="60"/>
      <c r="E731" s="58"/>
      <c r="F731" s="60"/>
      <c r="G731" s="60"/>
      <c r="H731" s="60"/>
      <c r="I731" s="59"/>
      <c r="J731" s="37"/>
      <c r="K731" s="37"/>
      <c r="L731" s="21"/>
      <c r="M731" s="21"/>
    </row>
    <row r="732" ht="12.75" customHeight="1">
      <c r="A732" s="21"/>
      <c r="B732" s="21"/>
      <c r="C732" s="21"/>
      <c r="D732" s="60"/>
      <c r="E732" s="58"/>
      <c r="F732" s="60"/>
      <c r="G732" s="60"/>
      <c r="H732" s="60"/>
      <c r="I732" s="59"/>
      <c r="J732" s="37"/>
      <c r="K732" s="37"/>
      <c r="L732" s="21"/>
      <c r="M732" s="21"/>
    </row>
    <row r="733" ht="12.75" customHeight="1">
      <c r="A733" s="21"/>
      <c r="B733" s="21"/>
      <c r="C733" s="21"/>
      <c r="D733" s="60"/>
      <c r="E733" s="58"/>
      <c r="F733" s="60"/>
      <c r="G733" s="60"/>
      <c r="H733" s="60"/>
      <c r="I733" s="59"/>
      <c r="J733" s="37"/>
      <c r="K733" s="37"/>
      <c r="L733" s="21"/>
      <c r="M733" s="21"/>
    </row>
    <row r="734" ht="12.75" customHeight="1">
      <c r="A734" s="21"/>
      <c r="B734" s="21"/>
      <c r="C734" s="21"/>
      <c r="D734" s="60"/>
      <c r="E734" s="58"/>
      <c r="F734" s="60"/>
      <c r="G734" s="60"/>
      <c r="H734" s="60"/>
      <c r="I734" s="59"/>
      <c r="J734" s="37"/>
      <c r="K734" s="37"/>
      <c r="L734" s="21"/>
      <c r="M734" s="21"/>
    </row>
    <row r="735" ht="12.75" customHeight="1">
      <c r="A735" s="21"/>
      <c r="B735" s="21"/>
      <c r="C735" s="21"/>
      <c r="D735" s="60"/>
      <c r="E735" s="58"/>
      <c r="F735" s="60"/>
      <c r="G735" s="60"/>
      <c r="H735" s="60"/>
      <c r="I735" s="59"/>
      <c r="J735" s="37"/>
      <c r="K735" s="37"/>
      <c r="L735" s="21"/>
      <c r="M735" s="21"/>
    </row>
    <row r="736" ht="12.75" customHeight="1">
      <c r="A736" s="21"/>
      <c r="B736" s="21"/>
      <c r="C736" s="21"/>
      <c r="D736" s="60"/>
      <c r="E736" s="58"/>
      <c r="F736" s="60"/>
      <c r="G736" s="60"/>
      <c r="H736" s="60"/>
      <c r="I736" s="59"/>
      <c r="J736" s="37"/>
      <c r="K736" s="37"/>
      <c r="L736" s="21"/>
      <c r="M736" s="21"/>
    </row>
    <row r="737" ht="12.75" customHeight="1">
      <c r="A737" s="21"/>
      <c r="B737" s="21"/>
      <c r="C737" s="21"/>
      <c r="D737" s="60"/>
      <c r="E737" s="58"/>
      <c r="F737" s="60"/>
      <c r="G737" s="60"/>
      <c r="H737" s="60"/>
      <c r="I737" s="59"/>
      <c r="J737" s="37"/>
      <c r="K737" s="37"/>
      <c r="L737" s="21"/>
      <c r="M737" s="21"/>
    </row>
    <row r="738" ht="12.75" customHeight="1">
      <c r="A738" s="21"/>
      <c r="B738" s="21"/>
      <c r="C738" s="21"/>
      <c r="D738" s="60"/>
      <c r="E738" s="58"/>
      <c r="F738" s="60"/>
      <c r="G738" s="60"/>
      <c r="H738" s="60"/>
      <c r="I738" s="59"/>
      <c r="J738" s="37"/>
      <c r="K738" s="37"/>
      <c r="L738" s="21"/>
      <c r="M738" s="21"/>
    </row>
    <row r="739" ht="12.75" customHeight="1">
      <c r="A739" s="21"/>
      <c r="B739" s="21"/>
      <c r="C739" s="21"/>
      <c r="D739" s="60"/>
      <c r="E739" s="58"/>
      <c r="F739" s="60"/>
      <c r="G739" s="60"/>
      <c r="H739" s="60"/>
      <c r="I739" s="59"/>
      <c r="J739" s="37"/>
      <c r="K739" s="37"/>
      <c r="L739" s="21"/>
      <c r="M739" s="21"/>
    </row>
    <row r="740" ht="12.75" customHeight="1">
      <c r="A740" s="21"/>
      <c r="B740" s="21"/>
      <c r="C740" s="21"/>
      <c r="D740" s="60"/>
      <c r="E740" s="58"/>
      <c r="F740" s="60"/>
      <c r="G740" s="60"/>
      <c r="H740" s="60"/>
      <c r="I740" s="59"/>
      <c r="J740" s="37"/>
      <c r="K740" s="37"/>
      <c r="L740" s="21"/>
      <c r="M740" s="21"/>
    </row>
    <row r="741" ht="12.75" customHeight="1">
      <c r="A741" s="21"/>
      <c r="B741" s="21"/>
      <c r="C741" s="21"/>
      <c r="D741" s="60"/>
      <c r="E741" s="58"/>
      <c r="F741" s="60"/>
      <c r="G741" s="60"/>
      <c r="H741" s="60"/>
      <c r="I741" s="59"/>
      <c r="J741" s="37"/>
      <c r="K741" s="37"/>
      <c r="L741" s="21"/>
      <c r="M741" s="21"/>
    </row>
    <row r="742" ht="12.75" customHeight="1">
      <c r="A742" s="21"/>
      <c r="B742" s="21"/>
      <c r="C742" s="21"/>
      <c r="D742" s="60"/>
      <c r="E742" s="58"/>
      <c r="F742" s="60"/>
      <c r="G742" s="60"/>
      <c r="H742" s="60"/>
      <c r="I742" s="59"/>
      <c r="J742" s="37"/>
      <c r="K742" s="37"/>
      <c r="L742" s="21"/>
      <c r="M742" s="21"/>
    </row>
    <row r="743" ht="12.75" customHeight="1">
      <c r="A743" s="21"/>
      <c r="B743" s="21"/>
      <c r="C743" s="21"/>
      <c r="D743" s="60"/>
      <c r="E743" s="58"/>
      <c r="F743" s="60"/>
      <c r="G743" s="60"/>
      <c r="H743" s="60"/>
      <c r="I743" s="59"/>
      <c r="J743" s="37"/>
      <c r="K743" s="37"/>
      <c r="L743" s="21"/>
      <c r="M743" s="21"/>
    </row>
    <row r="744" ht="12.75" customHeight="1">
      <c r="A744" s="21"/>
      <c r="B744" s="21"/>
      <c r="C744" s="21"/>
      <c r="D744" s="60"/>
      <c r="E744" s="58"/>
      <c r="F744" s="60"/>
      <c r="G744" s="60"/>
      <c r="H744" s="60"/>
      <c r="I744" s="59"/>
      <c r="J744" s="37"/>
      <c r="K744" s="37"/>
      <c r="L744" s="21"/>
      <c r="M744" s="21"/>
    </row>
    <row r="745" ht="12.75" customHeight="1">
      <c r="A745" s="21"/>
      <c r="B745" s="21"/>
      <c r="C745" s="21"/>
      <c r="D745" s="60"/>
      <c r="E745" s="58"/>
      <c r="F745" s="60"/>
      <c r="G745" s="60"/>
      <c r="H745" s="60"/>
      <c r="I745" s="59"/>
      <c r="J745" s="37"/>
      <c r="K745" s="37"/>
      <c r="L745" s="21"/>
      <c r="M745" s="21"/>
    </row>
    <row r="746" ht="12.75" customHeight="1">
      <c r="A746" s="21"/>
      <c r="B746" s="21"/>
      <c r="C746" s="21"/>
      <c r="D746" s="60"/>
      <c r="E746" s="58"/>
      <c r="F746" s="60"/>
      <c r="G746" s="60"/>
      <c r="H746" s="60"/>
      <c r="I746" s="59"/>
      <c r="J746" s="37"/>
      <c r="K746" s="37"/>
      <c r="L746" s="21"/>
      <c r="M746" s="21"/>
    </row>
    <row r="747" ht="12.75" customHeight="1">
      <c r="A747" s="21"/>
      <c r="B747" s="21"/>
      <c r="C747" s="21"/>
      <c r="D747" s="60"/>
      <c r="E747" s="58"/>
      <c r="F747" s="60"/>
      <c r="G747" s="60"/>
      <c r="H747" s="60"/>
      <c r="I747" s="59"/>
      <c r="J747" s="37"/>
      <c r="K747" s="37"/>
      <c r="L747" s="21"/>
      <c r="M747" s="21"/>
    </row>
    <row r="748" ht="12.75" customHeight="1">
      <c r="A748" s="21"/>
      <c r="B748" s="21"/>
      <c r="C748" s="21"/>
      <c r="D748" s="60"/>
      <c r="E748" s="58"/>
      <c r="F748" s="60"/>
      <c r="G748" s="60"/>
      <c r="H748" s="60"/>
      <c r="I748" s="59"/>
      <c r="J748" s="37"/>
      <c r="K748" s="37"/>
      <c r="L748" s="21"/>
      <c r="M748" s="21"/>
    </row>
    <row r="749" ht="12.75" customHeight="1">
      <c r="A749" s="21"/>
      <c r="B749" s="21"/>
      <c r="C749" s="21"/>
      <c r="D749" s="60"/>
      <c r="E749" s="58"/>
      <c r="F749" s="60"/>
      <c r="G749" s="60"/>
      <c r="H749" s="60"/>
      <c r="I749" s="59"/>
      <c r="J749" s="37"/>
      <c r="K749" s="37"/>
      <c r="L749" s="21"/>
      <c r="M749" s="21"/>
    </row>
    <row r="750" ht="12.75" customHeight="1">
      <c r="A750" s="21"/>
      <c r="B750" s="21"/>
      <c r="C750" s="21"/>
      <c r="D750" s="60"/>
      <c r="E750" s="58"/>
      <c r="F750" s="60"/>
      <c r="G750" s="60"/>
      <c r="H750" s="60"/>
      <c r="I750" s="59"/>
      <c r="J750" s="37"/>
      <c r="K750" s="37"/>
      <c r="L750" s="21"/>
      <c r="M750" s="21"/>
    </row>
    <row r="751" ht="12.75" customHeight="1">
      <c r="A751" s="21"/>
      <c r="B751" s="21"/>
      <c r="C751" s="21"/>
      <c r="D751" s="60"/>
      <c r="E751" s="58"/>
      <c r="F751" s="60"/>
      <c r="G751" s="60"/>
      <c r="H751" s="60"/>
      <c r="I751" s="59"/>
      <c r="J751" s="37"/>
      <c r="K751" s="37"/>
      <c r="L751" s="21"/>
      <c r="M751" s="21"/>
    </row>
    <row r="752" ht="12.75" customHeight="1">
      <c r="A752" s="21"/>
      <c r="B752" s="21"/>
      <c r="C752" s="21"/>
      <c r="D752" s="60"/>
      <c r="E752" s="58"/>
      <c r="F752" s="60"/>
      <c r="G752" s="60"/>
      <c r="H752" s="60"/>
      <c r="I752" s="59"/>
      <c r="J752" s="37"/>
      <c r="K752" s="37"/>
      <c r="L752" s="21"/>
      <c r="M752" s="21"/>
    </row>
    <row r="753" ht="12.75" customHeight="1">
      <c r="A753" s="21"/>
      <c r="B753" s="21"/>
      <c r="C753" s="21"/>
      <c r="D753" s="60"/>
      <c r="E753" s="58"/>
      <c r="F753" s="60"/>
      <c r="G753" s="60"/>
      <c r="H753" s="60"/>
      <c r="I753" s="59"/>
      <c r="J753" s="37"/>
      <c r="K753" s="37"/>
      <c r="L753" s="21"/>
      <c r="M753" s="21"/>
    </row>
    <row r="754" ht="12.75" customHeight="1">
      <c r="A754" s="21"/>
      <c r="B754" s="21"/>
      <c r="C754" s="21"/>
      <c r="D754" s="60"/>
      <c r="E754" s="58"/>
      <c r="F754" s="60"/>
      <c r="G754" s="60"/>
      <c r="H754" s="60"/>
      <c r="I754" s="59"/>
      <c r="J754" s="37"/>
      <c r="K754" s="37"/>
      <c r="L754" s="21"/>
      <c r="M754" s="21"/>
    </row>
    <row r="755" ht="12.75" customHeight="1">
      <c r="A755" s="21"/>
      <c r="B755" s="21"/>
      <c r="C755" s="21"/>
      <c r="D755" s="60"/>
      <c r="E755" s="58"/>
      <c r="F755" s="60"/>
      <c r="G755" s="60"/>
      <c r="H755" s="60"/>
      <c r="I755" s="59"/>
      <c r="J755" s="37"/>
      <c r="K755" s="37"/>
      <c r="L755" s="21"/>
      <c r="M755" s="21"/>
    </row>
    <row r="756" ht="12.75" customHeight="1">
      <c r="A756" s="21"/>
      <c r="B756" s="21"/>
      <c r="C756" s="21"/>
      <c r="D756" s="60"/>
      <c r="E756" s="58"/>
      <c r="F756" s="60"/>
      <c r="G756" s="60"/>
      <c r="H756" s="60"/>
      <c r="I756" s="59"/>
      <c r="J756" s="37"/>
      <c r="K756" s="37"/>
      <c r="L756" s="21"/>
      <c r="M756" s="21"/>
    </row>
    <row r="757" ht="12.75" customHeight="1">
      <c r="A757" s="21"/>
      <c r="B757" s="21"/>
      <c r="C757" s="21"/>
      <c r="D757" s="60"/>
      <c r="E757" s="58"/>
      <c r="F757" s="60"/>
      <c r="G757" s="60"/>
      <c r="H757" s="60"/>
      <c r="I757" s="59"/>
      <c r="J757" s="37"/>
      <c r="K757" s="37"/>
      <c r="L757" s="21"/>
      <c r="M757" s="21"/>
    </row>
    <row r="758" ht="12.75" customHeight="1">
      <c r="A758" s="21"/>
      <c r="B758" s="21"/>
      <c r="C758" s="21"/>
      <c r="D758" s="60"/>
      <c r="E758" s="58"/>
      <c r="F758" s="60"/>
      <c r="G758" s="60"/>
      <c r="H758" s="60"/>
      <c r="I758" s="59"/>
      <c r="J758" s="37"/>
      <c r="K758" s="37"/>
      <c r="L758" s="21"/>
      <c r="M758" s="21"/>
    </row>
    <row r="759" ht="12.75" customHeight="1">
      <c r="A759" s="21"/>
      <c r="B759" s="21"/>
      <c r="C759" s="21"/>
      <c r="D759" s="60"/>
      <c r="E759" s="58"/>
      <c r="F759" s="60"/>
      <c r="G759" s="60"/>
      <c r="H759" s="60"/>
      <c r="I759" s="59"/>
      <c r="J759" s="37"/>
      <c r="K759" s="37"/>
      <c r="L759" s="21"/>
      <c r="M759" s="21"/>
    </row>
    <row r="760" ht="12.75" customHeight="1">
      <c r="A760" s="21"/>
      <c r="B760" s="21"/>
      <c r="C760" s="21"/>
      <c r="D760" s="60"/>
      <c r="E760" s="58"/>
      <c r="F760" s="60"/>
      <c r="G760" s="60"/>
      <c r="H760" s="60"/>
      <c r="I760" s="59"/>
      <c r="J760" s="37"/>
      <c r="K760" s="37"/>
      <c r="L760" s="21"/>
      <c r="M760" s="21"/>
    </row>
    <row r="761" ht="12.75" customHeight="1">
      <c r="A761" s="21"/>
      <c r="B761" s="21"/>
      <c r="C761" s="21"/>
      <c r="D761" s="60"/>
      <c r="E761" s="58"/>
      <c r="F761" s="60"/>
      <c r="G761" s="60"/>
      <c r="H761" s="60"/>
      <c r="I761" s="59"/>
      <c r="J761" s="37"/>
      <c r="K761" s="37"/>
      <c r="L761" s="21"/>
      <c r="M761" s="21"/>
    </row>
    <row r="762" ht="12.75" customHeight="1">
      <c r="A762" s="21"/>
      <c r="B762" s="21"/>
      <c r="C762" s="21"/>
      <c r="D762" s="60"/>
      <c r="E762" s="58"/>
      <c r="F762" s="60"/>
      <c r="G762" s="60"/>
      <c r="H762" s="60"/>
      <c r="I762" s="59"/>
      <c r="J762" s="37"/>
      <c r="K762" s="37"/>
      <c r="L762" s="21"/>
      <c r="M762" s="21"/>
    </row>
    <row r="763" ht="12.75" customHeight="1">
      <c r="A763" s="21"/>
      <c r="B763" s="21"/>
      <c r="C763" s="21"/>
      <c r="D763" s="60"/>
      <c r="E763" s="58"/>
      <c r="F763" s="60"/>
      <c r="G763" s="60"/>
      <c r="H763" s="60"/>
      <c r="I763" s="59"/>
      <c r="J763" s="37"/>
      <c r="K763" s="37"/>
      <c r="L763" s="21"/>
      <c r="M763" s="21"/>
    </row>
    <row r="764" ht="12.75" customHeight="1">
      <c r="A764" s="21"/>
      <c r="B764" s="21"/>
      <c r="C764" s="21"/>
      <c r="D764" s="60"/>
      <c r="E764" s="58"/>
      <c r="F764" s="60"/>
      <c r="G764" s="60"/>
      <c r="H764" s="60"/>
      <c r="I764" s="59"/>
      <c r="J764" s="37"/>
      <c r="K764" s="37"/>
      <c r="L764" s="21"/>
      <c r="M764" s="21"/>
    </row>
    <row r="765" ht="12.75" customHeight="1">
      <c r="A765" s="21"/>
      <c r="B765" s="21"/>
      <c r="C765" s="21"/>
      <c r="D765" s="60"/>
      <c r="E765" s="58"/>
      <c r="F765" s="60"/>
      <c r="G765" s="60"/>
      <c r="H765" s="60"/>
      <c r="I765" s="59"/>
      <c r="J765" s="37"/>
      <c r="K765" s="37"/>
      <c r="L765" s="21"/>
      <c r="M765" s="21"/>
    </row>
    <row r="766" ht="12.75" customHeight="1">
      <c r="A766" s="21"/>
      <c r="B766" s="21"/>
      <c r="C766" s="21"/>
      <c r="D766" s="60"/>
      <c r="E766" s="58"/>
      <c r="F766" s="60"/>
      <c r="G766" s="60"/>
      <c r="H766" s="60"/>
      <c r="I766" s="59"/>
      <c r="J766" s="37"/>
      <c r="K766" s="37"/>
      <c r="L766" s="21"/>
      <c r="M766" s="21"/>
    </row>
    <row r="767" ht="12.75" customHeight="1">
      <c r="A767" s="21"/>
      <c r="B767" s="21"/>
      <c r="C767" s="21"/>
      <c r="D767" s="60"/>
      <c r="E767" s="58"/>
      <c r="F767" s="60"/>
      <c r="G767" s="60"/>
      <c r="H767" s="60"/>
      <c r="I767" s="59"/>
      <c r="J767" s="37"/>
      <c r="K767" s="37"/>
      <c r="L767" s="21"/>
      <c r="M767" s="21"/>
    </row>
    <row r="768" ht="12.75" customHeight="1">
      <c r="A768" s="21"/>
      <c r="B768" s="21"/>
      <c r="C768" s="21"/>
      <c r="D768" s="60"/>
      <c r="E768" s="58"/>
      <c r="F768" s="60"/>
      <c r="G768" s="60"/>
      <c r="H768" s="60"/>
      <c r="I768" s="59"/>
      <c r="J768" s="37"/>
      <c r="K768" s="37"/>
      <c r="L768" s="21"/>
      <c r="M768" s="21"/>
    </row>
    <row r="769" ht="12.75" customHeight="1">
      <c r="A769" s="21"/>
      <c r="B769" s="21"/>
      <c r="C769" s="21"/>
      <c r="D769" s="60"/>
      <c r="E769" s="58"/>
      <c r="F769" s="60"/>
      <c r="G769" s="60"/>
      <c r="H769" s="60"/>
      <c r="I769" s="59"/>
      <c r="J769" s="37"/>
      <c r="K769" s="37"/>
      <c r="L769" s="21"/>
      <c r="M769" s="21"/>
    </row>
    <row r="770" ht="12.75" customHeight="1">
      <c r="A770" s="21"/>
      <c r="B770" s="21"/>
      <c r="C770" s="21"/>
      <c r="D770" s="60"/>
      <c r="E770" s="58"/>
      <c r="F770" s="60"/>
      <c r="G770" s="60"/>
      <c r="H770" s="60"/>
      <c r="I770" s="59"/>
      <c r="J770" s="37"/>
      <c r="K770" s="37"/>
      <c r="L770" s="21"/>
      <c r="M770" s="21"/>
    </row>
    <row r="771" ht="12.75" customHeight="1">
      <c r="A771" s="21"/>
      <c r="B771" s="21"/>
      <c r="C771" s="21"/>
      <c r="D771" s="60"/>
      <c r="E771" s="58"/>
      <c r="F771" s="60"/>
      <c r="G771" s="60"/>
      <c r="H771" s="60"/>
      <c r="I771" s="59"/>
      <c r="J771" s="37"/>
      <c r="K771" s="37"/>
      <c r="L771" s="21"/>
      <c r="M771" s="21"/>
    </row>
    <row r="772" ht="12.75" customHeight="1">
      <c r="A772" s="21"/>
      <c r="B772" s="21"/>
      <c r="C772" s="21"/>
      <c r="D772" s="60"/>
      <c r="E772" s="58"/>
      <c r="F772" s="60"/>
      <c r="G772" s="60"/>
      <c r="H772" s="60"/>
      <c r="I772" s="59"/>
      <c r="J772" s="37"/>
      <c r="K772" s="37"/>
      <c r="L772" s="21"/>
      <c r="M772" s="21"/>
    </row>
    <row r="773" ht="12.75" customHeight="1">
      <c r="A773" s="21"/>
      <c r="B773" s="21"/>
      <c r="C773" s="21"/>
      <c r="D773" s="60"/>
      <c r="E773" s="58"/>
      <c r="F773" s="60"/>
      <c r="G773" s="60"/>
      <c r="H773" s="60"/>
      <c r="I773" s="59"/>
      <c r="J773" s="37"/>
      <c r="K773" s="37"/>
      <c r="L773" s="21"/>
      <c r="M773" s="21"/>
    </row>
    <row r="774" ht="12.75" customHeight="1">
      <c r="A774" s="21"/>
      <c r="B774" s="21"/>
      <c r="C774" s="21"/>
      <c r="D774" s="60"/>
      <c r="E774" s="58"/>
      <c r="F774" s="60"/>
      <c r="G774" s="60"/>
      <c r="H774" s="60"/>
      <c r="I774" s="59"/>
      <c r="J774" s="37"/>
      <c r="K774" s="37"/>
      <c r="L774" s="21"/>
      <c r="M774" s="21"/>
    </row>
    <row r="775" ht="12.75" customHeight="1">
      <c r="A775" s="21"/>
      <c r="B775" s="21"/>
      <c r="C775" s="21"/>
      <c r="D775" s="60"/>
      <c r="E775" s="58"/>
      <c r="F775" s="60"/>
      <c r="G775" s="60"/>
      <c r="H775" s="60"/>
      <c r="I775" s="59"/>
      <c r="J775" s="37"/>
      <c r="K775" s="37"/>
      <c r="L775" s="21"/>
      <c r="M775" s="21"/>
    </row>
    <row r="776" ht="12.75" customHeight="1">
      <c r="A776" s="21"/>
      <c r="B776" s="21"/>
      <c r="C776" s="21"/>
      <c r="D776" s="60"/>
      <c r="E776" s="58"/>
      <c r="F776" s="60"/>
      <c r="G776" s="60"/>
      <c r="H776" s="60"/>
      <c r="I776" s="59"/>
      <c r="J776" s="37"/>
      <c r="K776" s="37"/>
      <c r="L776" s="21"/>
      <c r="M776" s="21"/>
    </row>
    <row r="777" ht="12.75" customHeight="1">
      <c r="A777" s="21"/>
      <c r="B777" s="21"/>
      <c r="C777" s="21"/>
      <c r="D777" s="60"/>
      <c r="E777" s="58"/>
      <c r="F777" s="60"/>
      <c r="G777" s="60"/>
      <c r="H777" s="60"/>
      <c r="I777" s="59"/>
      <c r="J777" s="37"/>
      <c r="K777" s="37"/>
      <c r="L777" s="21"/>
      <c r="M777" s="21"/>
    </row>
    <row r="778" ht="12.75" customHeight="1">
      <c r="A778" s="21"/>
      <c r="B778" s="21"/>
      <c r="C778" s="21"/>
      <c r="D778" s="60"/>
      <c r="E778" s="58"/>
      <c r="F778" s="60"/>
      <c r="G778" s="60"/>
      <c r="H778" s="60"/>
      <c r="I778" s="59"/>
      <c r="J778" s="37"/>
      <c r="K778" s="37"/>
      <c r="L778" s="21"/>
      <c r="M778" s="21"/>
    </row>
    <row r="779" ht="12.75" customHeight="1">
      <c r="A779" s="21"/>
      <c r="B779" s="21"/>
      <c r="C779" s="21"/>
      <c r="D779" s="60"/>
      <c r="E779" s="58"/>
      <c r="F779" s="60"/>
      <c r="G779" s="60"/>
      <c r="H779" s="60"/>
      <c r="I779" s="59"/>
      <c r="J779" s="37"/>
      <c r="K779" s="37"/>
      <c r="L779" s="21"/>
      <c r="M779" s="21"/>
    </row>
    <row r="780" ht="12.75" customHeight="1">
      <c r="A780" s="21"/>
      <c r="B780" s="21"/>
      <c r="C780" s="21"/>
      <c r="D780" s="60"/>
      <c r="E780" s="58"/>
      <c r="F780" s="60"/>
      <c r="G780" s="60"/>
      <c r="H780" s="60"/>
      <c r="I780" s="59"/>
      <c r="J780" s="37"/>
      <c r="K780" s="37"/>
      <c r="L780" s="21"/>
      <c r="M780" s="21"/>
    </row>
    <row r="781" ht="12.75" customHeight="1">
      <c r="A781" s="21"/>
      <c r="B781" s="21"/>
      <c r="C781" s="21"/>
      <c r="D781" s="60"/>
      <c r="E781" s="58"/>
      <c r="F781" s="60"/>
      <c r="G781" s="60"/>
      <c r="H781" s="60"/>
      <c r="I781" s="59"/>
      <c r="J781" s="37"/>
      <c r="K781" s="37"/>
      <c r="L781" s="21"/>
      <c r="M781" s="21"/>
    </row>
    <row r="782" ht="12.75" customHeight="1">
      <c r="A782" s="21"/>
      <c r="B782" s="21"/>
      <c r="C782" s="21"/>
      <c r="D782" s="60"/>
      <c r="E782" s="58"/>
      <c r="F782" s="60"/>
      <c r="G782" s="60"/>
      <c r="H782" s="60"/>
      <c r="I782" s="59"/>
      <c r="J782" s="37"/>
      <c r="K782" s="37"/>
      <c r="L782" s="21"/>
      <c r="M782" s="21"/>
    </row>
    <row r="783" ht="12.75" customHeight="1">
      <c r="A783" s="21"/>
      <c r="B783" s="21"/>
      <c r="C783" s="21"/>
      <c r="D783" s="60"/>
      <c r="E783" s="58"/>
      <c r="F783" s="60"/>
      <c r="G783" s="60"/>
      <c r="H783" s="60"/>
      <c r="I783" s="59"/>
      <c r="J783" s="37"/>
      <c r="K783" s="37"/>
      <c r="L783" s="21"/>
      <c r="M783" s="21"/>
    </row>
    <row r="784" ht="12.75" customHeight="1">
      <c r="A784" s="21"/>
      <c r="B784" s="21"/>
      <c r="C784" s="21"/>
      <c r="D784" s="60"/>
      <c r="E784" s="58"/>
      <c r="F784" s="60"/>
      <c r="G784" s="60"/>
      <c r="H784" s="60"/>
      <c r="I784" s="59"/>
      <c r="J784" s="37"/>
      <c r="K784" s="37"/>
      <c r="L784" s="21"/>
      <c r="M784" s="21"/>
    </row>
    <row r="785" ht="12.75" customHeight="1">
      <c r="A785" s="21"/>
      <c r="B785" s="21"/>
      <c r="C785" s="21"/>
      <c r="D785" s="60"/>
      <c r="E785" s="58"/>
      <c r="F785" s="60"/>
      <c r="G785" s="60"/>
      <c r="H785" s="60"/>
      <c r="I785" s="59"/>
      <c r="J785" s="37"/>
      <c r="K785" s="37"/>
      <c r="L785" s="21"/>
      <c r="M785" s="21"/>
    </row>
    <row r="786" ht="12.75" customHeight="1">
      <c r="A786" s="21"/>
      <c r="B786" s="21"/>
      <c r="C786" s="21"/>
      <c r="D786" s="60"/>
      <c r="E786" s="58"/>
      <c r="F786" s="60"/>
      <c r="G786" s="60"/>
      <c r="H786" s="60"/>
      <c r="I786" s="59"/>
      <c r="J786" s="37"/>
      <c r="K786" s="37"/>
      <c r="L786" s="21"/>
      <c r="M786" s="21"/>
    </row>
    <row r="787" ht="12.75" customHeight="1">
      <c r="A787" s="21"/>
      <c r="B787" s="21"/>
      <c r="C787" s="21"/>
      <c r="D787" s="60"/>
      <c r="E787" s="58"/>
      <c r="F787" s="60"/>
      <c r="G787" s="60"/>
      <c r="H787" s="60"/>
      <c r="I787" s="59"/>
      <c r="J787" s="37"/>
      <c r="K787" s="37"/>
      <c r="L787" s="21"/>
      <c r="M787" s="21"/>
    </row>
    <row r="788" ht="12.75" customHeight="1">
      <c r="A788" s="21"/>
      <c r="B788" s="21"/>
      <c r="C788" s="21"/>
      <c r="D788" s="60"/>
      <c r="E788" s="58"/>
      <c r="F788" s="60"/>
      <c r="G788" s="60"/>
      <c r="H788" s="60"/>
      <c r="I788" s="59"/>
      <c r="J788" s="37"/>
      <c r="K788" s="37"/>
      <c r="L788" s="21"/>
      <c r="M788" s="21"/>
    </row>
    <row r="789" ht="12.75" customHeight="1">
      <c r="A789" s="21"/>
      <c r="B789" s="21"/>
      <c r="C789" s="21"/>
      <c r="D789" s="60"/>
      <c r="E789" s="58"/>
      <c r="F789" s="60"/>
      <c r="G789" s="60"/>
      <c r="H789" s="60"/>
      <c r="I789" s="59"/>
      <c r="J789" s="37"/>
      <c r="K789" s="37"/>
      <c r="L789" s="21"/>
      <c r="M789" s="21"/>
    </row>
    <row r="790" ht="12.75" customHeight="1">
      <c r="A790" s="21"/>
      <c r="B790" s="21"/>
      <c r="C790" s="21"/>
      <c r="D790" s="60"/>
      <c r="E790" s="58"/>
      <c r="F790" s="60"/>
      <c r="G790" s="60"/>
      <c r="H790" s="60"/>
      <c r="I790" s="59"/>
      <c r="J790" s="37"/>
      <c r="K790" s="37"/>
      <c r="L790" s="21"/>
      <c r="M790" s="21"/>
    </row>
    <row r="791" ht="12.75" customHeight="1">
      <c r="A791" s="21"/>
      <c r="B791" s="21"/>
      <c r="C791" s="21"/>
      <c r="D791" s="60"/>
      <c r="E791" s="58"/>
      <c r="F791" s="60"/>
      <c r="G791" s="60"/>
      <c r="H791" s="60"/>
      <c r="I791" s="59"/>
      <c r="J791" s="37"/>
      <c r="K791" s="37"/>
      <c r="L791" s="21"/>
      <c r="M791" s="21"/>
    </row>
    <row r="792" ht="12.75" customHeight="1">
      <c r="A792" s="21"/>
      <c r="B792" s="21"/>
      <c r="C792" s="21"/>
      <c r="D792" s="60"/>
      <c r="E792" s="58"/>
      <c r="F792" s="60"/>
      <c r="G792" s="60"/>
      <c r="H792" s="60"/>
      <c r="I792" s="59"/>
      <c r="J792" s="37"/>
      <c r="K792" s="37"/>
      <c r="L792" s="21"/>
      <c r="M792" s="21"/>
    </row>
    <row r="793" ht="12.75" customHeight="1">
      <c r="A793" s="21"/>
      <c r="B793" s="21"/>
      <c r="C793" s="21"/>
      <c r="D793" s="60"/>
      <c r="E793" s="58"/>
      <c r="F793" s="60"/>
      <c r="G793" s="60"/>
      <c r="H793" s="60"/>
      <c r="I793" s="59"/>
      <c r="J793" s="37"/>
      <c r="K793" s="37"/>
      <c r="L793" s="21"/>
      <c r="M793" s="21"/>
    </row>
    <row r="794" ht="12.75" customHeight="1">
      <c r="A794" s="21"/>
      <c r="B794" s="21"/>
      <c r="C794" s="21"/>
      <c r="D794" s="60"/>
      <c r="E794" s="58"/>
      <c r="F794" s="60"/>
      <c r="G794" s="60"/>
      <c r="H794" s="60"/>
      <c r="I794" s="59"/>
      <c r="J794" s="37"/>
      <c r="K794" s="37"/>
      <c r="L794" s="21"/>
      <c r="M794" s="21"/>
    </row>
    <row r="795" ht="12.75" customHeight="1">
      <c r="A795" s="21"/>
      <c r="B795" s="21"/>
      <c r="C795" s="21"/>
      <c r="D795" s="60"/>
      <c r="E795" s="58"/>
      <c r="F795" s="60"/>
      <c r="G795" s="60"/>
      <c r="H795" s="60"/>
      <c r="I795" s="59"/>
      <c r="J795" s="37"/>
      <c r="K795" s="37"/>
      <c r="L795" s="21"/>
      <c r="M795" s="21"/>
    </row>
    <row r="796" ht="12.75" customHeight="1">
      <c r="A796" s="21"/>
      <c r="B796" s="21"/>
      <c r="C796" s="21"/>
      <c r="D796" s="60"/>
      <c r="E796" s="58"/>
      <c r="F796" s="60"/>
      <c r="G796" s="60"/>
      <c r="H796" s="60"/>
      <c r="I796" s="59"/>
      <c r="J796" s="37"/>
      <c r="K796" s="37"/>
      <c r="L796" s="21"/>
      <c r="M796" s="21"/>
    </row>
    <row r="797" ht="12.75" customHeight="1">
      <c r="A797" s="21"/>
      <c r="B797" s="21"/>
      <c r="C797" s="21"/>
      <c r="D797" s="60"/>
      <c r="E797" s="58"/>
      <c r="F797" s="60"/>
      <c r="G797" s="60"/>
      <c r="H797" s="60"/>
      <c r="I797" s="59"/>
      <c r="J797" s="37"/>
      <c r="K797" s="37"/>
      <c r="L797" s="21"/>
      <c r="M797" s="21"/>
    </row>
    <row r="798" ht="12.75" customHeight="1">
      <c r="A798" s="21"/>
      <c r="B798" s="21"/>
      <c r="C798" s="21"/>
      <c r="D798" s="60"/>
      <c r="E798" s="58"/>
      <c r="F798" s="60"/>
      <c r="G798" s="60"/>
      <c r="H798" s="60"/>
      <c r="I798" s="59"/>
      <c r="J798" s="37"/>
      <c r="K798" s="37"/>
      <c r="L798" s="21"/>
      <c r="M798" s="21"/>
    </row>
    <row r="799" ht="12.75" customHeight="1">
      <c r="A799" s="21"/>
      <c r="B799" s="21"/>
      <c r="C799" s="21"/>
      <c r="D799" s="60"/>
      <c r="E799" s="58"/>
      <c r="F799" s="60"/>
      <c r="G799" s="60"/>
      <c r="H799" s="60"/>
      <c r="I799" s="59"/>
      <c r="J799" s="37"/>
      <c r="K799" s="37"/>
      <c r="L799" s="21"/>
      <c r="M799" s="21"/>
    </row>
    <row r="800" ht="12.75" customHeight="1">
      <c r="A800" s="21"/>
      <c r="B800" s="21"/>
      <c r="C800" s="21"/>
      <c r="D800" s="60"/>
      <c r="E800" s="58"/>
      <c r="F800" s="60"/>
      <c r="G800" s="60"/>
      <c r="H800" s="60"/>
      <c r="I800" s="59"/>
      <c r="J800" s="37"/>
      <c r="K800" s="37"/>
      <c r="L800" s="21"/>
      <c r="M800" s="21"/>
    </row>
    <row r="801" ht="12.75" customHeight="1">
      <c r="A801" s="21"/>
      <c r="B801" s="21"/>
      <c r="C801" s="21"/>
      <c r="D801" s="60"/>
      <c r="E801" s="58"/>
      <c r="F801" s="60"/>
      <c r="G801" s="60"/>
      <c r="H801" s="60"/>
      <c r="I801" s="59"/>
      <c r="J801" s="37"/>
      <c r="K801" s="37"/>
      <c r="L801" s="21"/>
      <c r="M801" s="21"/>
    </row>
    <row r="802" ht="12.75" customHeight="1">
      <c r="A802" s="21"/>
      <c r="B802" s="21"/>
      <c r="C802" s="21"/>
      <c r="D802" s="60"/>
      <c r="E802" s="58"/>
      <c r="F802" s="60"/>
      <c r="G802" s="60"/>
      <c r="H802" s="60"/>
      <c r="I802" s="59"/>
      <c r="J802" s="37"/>
      <c r="K802" s="37"/>
      <c r="L802" s="21"/>
      <c r="M802" s="21"/>
    </row>
    <row r="803" ht="12.75" customHeight="1">
      <c r="A803" s="21"/>
      <c r="B803" s="21"/>
      <c r="C803" s="21"/>
      <c r="D803" s="60"/>
      <c r="E803" s="58"/>
      <c r="F803" s="60"/>
      <c r="G803" s="60"/>
      <c r="H803" s="60"/>
      <c r="I803" s="59"/>
      <c r="J803" s="37"/>
      <c r="K803" s="37"/>
      <c r="L803" s="21"/>
      <c r="M803" s="21"/>
    </row>
    <row r="804" ht="12.75" customHeight="1">
      <c r="A804" s="21"/>
      <c r="B804" s="21"/>
      <c r="C804" s="21"/>
      <c r="D804" s="60"/>
      <c r="E804" s="58"/>
      <c r="F804" s="60"/>
      <c r="G804" s="60"/>
      <c r="H804" s="60"/>
      <c r="I804" s="59"/>
      <c r="J804" s="37"/>
      <c r="K804" s="37"/>
      <c r="L804" s="21"/>
      <c r="M804" s="21"/>
    </row>
    <row r="805" ht="12.75" customHeight="1">
      <c r="A805" s="21"/>
      <c r="B805" s="21"/>
      <c r="C805" s="21"/>
      <c r="D805" s="60"/>
      <c r="E805" s="58"/>
      <c r="F805" s="60"/>
      <c r="G805" s="60"/>
      <c r="H805" s="60"/>
      <c r="I805" s="59"/>
      <c r="J805" s="37"/>
      <c r="K805" s="37"/>
      <c r="L805" s="21"/>
      <c r="M805" s="21"/>
    </row>
    <row r="806" ht="12.75" customHeight="1">
      <c r="A806" s="21"/>
      <c r="B806" s="21"/>
      <c r="C806" s="21"/>
      <c r="D806" s="60"/>
      <c r="E806" s="58"/>
      <c r="F806" s="60"/>
      <c r="G806" s="60"/>
      <c r="H806" s="60"/>
      <c r="I806" s="59"/>
      <c r="J806" s="37"/>
      <c r="K806" s="37"/>
      <c r="L806" s="21"/>
      <c r="M806" s="21"/>
    </row>
    <row r="807" ht="12.75" customHeight="1">
      <c r="A807" s="21"/>
      <c r="B807" s="21"/>
      <c r="C807" s="21"/>
      <c r="D807" s="60"/>
      <c r="E807" s="58"/>
      <c r="F807" s="60"/>
      <c r="G807" s="60"/>
      <c r="H807" s="60"/>
      <c r="I807" s="59"/>
      <c r="J807" s="37"/>
      <c r="K807" s="37"/>
      <c r="L807" s="21"/>
      <c r="M807" s="21"/>
    </row>
    <row r="808" ht="12.75" customHeight="1">
      <c r="A808" s="21"/>
      <c r="B808" s="21"/>
      <c r="C808" s="21"/>
      <c r="D808" s="60"/>
      <c r="E808" s="58"/>
      <c r="F808" s="60"/>
      <c r="G808" s="60"/>
      <c r="H808" s="60"/>
      <c r="I808" s="59"/>
      <c r="J808" s="37"/>
      <c r="K808" s="37"/>
      <c r="L808" s="21"/>
      <c r="M808" s="21"/>
    </row>
    <row r="809" ht="12.75" customHeight="1">
      <c r="A809" s="21"/>
      <c r="B809" s="21"/>
      <c r="C809" s="21"/>
      <c r="D809" s="60"/>
      <c r="E809" s="58"/>
      <c r="F809" s="60"/>
      <c r="G809" s="60"/>
      <c r="H809" s="60"/>
      <c r="I809" s="59"/>
      <c r="J809" s="37"/>
      <c r="K809" s="37"/>
      <c r="L809" s="21"/>
      <c r="M809" s="21"/>
    </row>
    <row r="810" ht="12.75" customHeight="1">
      <c r="A810" s="21"/>
      <c r="B810" s="21"/>
      <c r="C810" s="21"/>
      <c r="D810" s="60"/>
      <c r="E810" s="58"/>
      <c r="F810" s="60"/>
      <c r="G810" s="60"/>
      <c r="H810" s="60"/>
      <c r="I810" s="59"/>
      <c r="J810" s="37"/>
      <c r="K810" s="37"/>
      <c r="L810" s="21"/>
      <c r="M810" s="21"/>
    </row>
    <row r="811" ht="12.75" customHeight="1">
      <c r="A811" s="21"/>
      <c r="B811" s="21"/>
      <c r="C811" s="21"/>
      <c r="D811" s="60"/>
      <c r="E811" s="58"/>
      <c r="F811" s="60"/>
      <c r="G811" s="60"/>
      <c r="H811" s="60"/>
      <c r="I811" s="59"/>
      <c r="J811" s="37"/>
      <c r="K811" s="37"/>
      <c r="L811" s="21"/>
      <c r="M811" s="21"/>
    </row>
    <row r="812" ht="12.75" customHeight="1">
      <c r="A812" s="21"/>
      <c r="B812" s="21"/>
      <c r="C812" s="21"/>
      <c r="D812" s="60"/>
      <c r="E812" s="58"/>
      <c r="F812" s="60"/>
      <c r="G812" s="60"/>
      <c r="H812" s="60"/>
      <c r="I812" s="59"/>
      <c r="J812" s="37"/>
      <c r="K812" s="37"/>
      <c r="L812" s="21"/>
      <c r="M812" s="21"/>
    </row>
    <row r="813" ht="12.75" customHeight="1">
      <c r="A813" s="21"/>
      <c r="B813" s="21"/>
      <c r="C813" s="21"/>
      <c r="D813" s="60"/>
      <c r="E813" s="58"/>
      <c r="F813" s="60"/>
      <c r="G813" s="60"/>
      <c r="H813" s="60"/>
      <c r="I813" s="59"/>
      <c r="J813" s="37"/>
      <c r="K813" s="37"/>
      <c r="L813" s="21"/>
      <c r="M813" s="21"/>
    </row>
    <row r="814" ht="12.75" customHeight="1">
      <c r="A814" s="21"/>
      <c r="B814" s="21"/>
      <c r="C814" s="21"/>
      <c r="D814" s="60"/>
      <c r="E814" s="58"/>
      <c r="F814" s="60"/>
      <c r="G814" s="60"/>
      <c r="H814" s="60"/>
      <c r="I814" s="59"/>
      <c r="J814" s="37"/>
      <c r="K814" s="37"/>
      <c r="L814" s="21"/>
      <c r="M814" s="21"/>
    </row>
    <row r="815" ht="12.75" customHeight="1">
      <c r="A815" s="21"/>
      <c r="B815" s="21"/>
      <c r="C815" s="21"/>
      <c r="D815" s="60"/>
      <c r="E815" s="58"/>
      <c r="F815" s="60"/>
      <c r="G815" s="60"/>
      <c r="H815" s="60"/>
      <c r="I815" s="59"/>
      <c r="J815" s="37"/>
      <c r="K815" s="37"/>
      <c r="L815" s="21"/>
      <c r="M815" s="21"/>
    </row>
    <row r="816" ht="12.75" customHeight="1">
      <c r="A816" s="21"/>
      <c r="B816" s="21"/>
      <c r="C816" s="21"/>
      <c r="D816" s="60"/>
      <c r="E816" s="58"/>
      <c r="F816" s="60"/>
      <c r="G816" s="60"/>
      <c r="H816" s="60"/>
      <c r="I816" s="59"/>
      <c r="J816" s="37"/>
      <c r="K816" s="37"/>
      <c r="L816" s="21"/>
      <c r="M816" s="21"/>
    </row>
    <row r="817" ht="12.75" customHeight="1">
      <c r="A817" s="21"/>
      <c r="B817" s="21"/>
      <c r="C817" s="21"/>
      <c r="D817" s="60"/>
      <c r="E817" s="58"/>
      <c r="F817" s="60"/>
      <c r="G817" s="60"/>
      <c r="H817" s="60"/>
      <c r="I817" s="59"/>
      <c r="J817" s="37"/>
      <c r="K817" s="37"/>
      <c r="L817" s="21"/>
      <c r="M817" s="21"/>
    </row>
    <row r="818" ht="12.75" customHeight="1">
      <c r="A818" s="21"/>
      <c r="B818" s="21"/>
      <c r="C818" s="21"/>
      <c r="D818" s="60"/>
      <c r="E818" s="58"/>
      <c r="F818" s="60"/>
      <c r="G818" s="60"/>
      <c r="H818" s="60"/>
      <c r="I818" s="59"/>
      <c r="J818" s="37"/>
      <c r="K818" s="37"/>
      <c r="L818" s="21"/>
      <c r="M818" s="21"/>
    </row>
    <row r="819" ht="12.75" customHeight="1">
      <c r="A819" s="21"/>
      <c r="B819" s="21"/>
      <c r="C819" s="21"/>
      <c r="D819" s="60"/>
      <c r="E819" s="58"/>
      <c r="F819" s="60"/>
      <c r="G819" s="60"/>
      <c r="H819" s="60"/>
      <c r="I819" s="59"/>
      <c r="J819" s="37"/>
      <c r="K819" s="37"/>
      <c r="L819" s="21"/>
      <c r="M819" s="21"/>
    </row>
    <row r="820" ht="12.75" customHeight="1">
      <c r="A820" s="21"/>
      <c r="B820" s="21"/>
      <c r="C820" s="21"/>
      <c r="D820" s="60"/>
      <c r="E820" s="58"/>
      <c r="F820" s="60"/>
      <c r="G820" s="60"/>
      <c r="H820" s="60"/>
      <c r="I820" s="59"/>
      <c r="J820" s="37"/>
      <c r="K820" s="37"/>
      <c r="L820" s="21"/>
      <c r="M820" s="21"/>
    </row>
    <row r="821" ht="12.75" customHeight="1">
      <c r="A821" s="21"/>
      <c r="B821" s="21"/>
      <c r="C821" s="21"/>
      <c r="D821" s="60"/>
      <c r="E821" s="58"/>
      <c r="F821" s="60"/>
      <c r="G821" s="60"/>
      <c r="H821" s="60"/>
      <c r="I821" s="59"/>
      <c r="J821" s="37"/>
      <c r="K821" s="37"/>
      <c r="L821" s="21"/>
      <c r="M821" s="21"/>
    </row>
    <row r="822" ht="12.75" customHeight="1">
      <c r="A822" s="21"/>
      <c r="B822" s="21"/>
      <c r="C822" s="21"/>
      <c r="D822" s="60"/>
      <c r="E822" s="58"/>
      <c r="F822" s="60"/>
      <c r="G822" s="60"/>
      <c r="H822" s="60"/>
      <c r="I822" s="59"/>
      <c r="J822" s="37"/>
      <c r="K822" s="37"/>
      <c r="L822" s="21"/>
      <c r="M822" s="21"/>
    </row>
    <row r="823" ht="12.75" customHeight="1">
      <c r="A823" s="21"/>
      <c r="B823" s="21"/>
      <c r="C823" s="21"/>
      <c r="D823" s="60"/>
      <c r="E823" s="58"/>
      <c r="F823" s="60"/>
      <c r="G823" s="60"/>
      <c r="H823" s="60"/>
      <c r="I823" s="59"/>
      <c r="J823" s="37"/>
      <c r="K823" s="37"/>
      <c r="L823" s="21"/>
      <c r="M823" s="21"/>
    </row>
    <row r="824" ht="12.75" customHeight="1">
      <c r="A824" s="21"/>
      <c r="B824" s="21"/>
      <c r="C824" s="21"/>
      <c r="D824" s="60"/>
      <c r="E824" s="58"/>
      <c r="F824" s="60"/>
      <c r="G824" s="60"/>
      <c r="H824" s="60"/>
      <c r="I824" s="59"/>
      <c r="J824" s="37"/>
      <c r="K824" s="37"/>
      <c r="L824" s="21"/>
      <c r="M824" s="21"/>
    </row>
    <row r="825" ht="12.75" customHeight="1">
      <c r="A825" s="21"/>
      <c r="B825" s="21"/>
      <c r="C825" s="21"/>
      <c r="D825" s="60"/>
      <c r="E825" s="58"/>
      <c r="F825" s="60"/>
      <c r="G825" s="60"/>
      <c r="H825" s="60"/>
      <c r="I825" s="59"/>
      <c r="J825" s="37"/>
      <c r="K825" s="37"/>
      <c r="L825" s="21"/>
      <c r="M825" s="21"/>
    </row>
    <row r="826" ht="12.75" customHeight="1">
      <c r="A826" s="21"/>
      <c r="B826" s="21"/>
      <c r="C826" s="21"/>
      <c r="D826" s="60"/>
      <c r="E826" s="58"/>
      <c r="F826" s="60"/>
      <c r="G826" s="60"/>
      <c r="H826" s="60"/>
      <c r="I826" s="59"/>
      <c r="J826" s="37"/>
      <c r="K826" s="37"/>
      <c r="L826" s="21"/>
      <c r="M826" s="21"/>
    </row>
    <row r="827" ht="12.75" customHeight="1">
      <c r="A827" s="21"/>
      <c r="B827" s="21"/>
      <c r="C827" s="21"/>
      <c r="D827" s="60"/>
      <c r="E827" s="58"/>
      <c r="F827" s="60"/>
      <c r="G827" s="60"/>
      <c r="H827" s="60"/>
      <c r="I827" s="59"/>
      <c r="J827" s="37"/>
      <c r="K827" s="37"/>
      <c r="L827" s="21"/>
      <c r="M827" s="21"/>
    </row>
    <row r="828" ht="12.75" customHeight="1">
      <c r="A828" s="21"/>
      <c r="B828" s="21"/>
      <c r="C828" s="21"/>
      <c r="D828" s="60"/>
      <c r="E828" s="58"/>
      <c r="F828" s="60"/>
      <c r="G828" s="60"/>
      <c r="H828" s="60"/>
      <c r="I828" s="59"/>
      <c r="J828" s="37"/>
      <c r="K828" s="37"/>
      <c r="L828" s="21"/>
      <c r="M828" s="21"/>
    </row>
    <row r="829" ht="12.75" customHeight="1">
      <c r="A829" s="21"/>
      <c r="B829" s="21"/>
      <c r="C829" s="21"/>
      <c r="D829" s="60"/>
      <c r="E829" s="58"/>
      <c r="F829" s="60"/>
      <c r="G829" s="60"/>
      <c r="H829" s="60"/>
      <c r="I829" s="59"/>
      <c r="J829" s="37"/>
      <c r="K829" s="37"/>
      <c r="L829" s="21"/>
      <c r="M829" s="21"/>
    </row>
    <row r="830" ht="12.75" customHeight="1">
      <c r="A830" s="21"/>
      <c r="B830" s="21"/>
      <c r="C830" s="21"/>
      <c r="D830" s="60"/>
      <c r="E830" s="58"/>
      <c r="F830" s="60"/>
      <c r="G830" s="60"/>
      <c r="H830" s="60"/>
      <c r="I830" s="59"/>
      <c r="J830" s="37"/>
      <c r="K830" s="37"/>
      <c r="L830" s="21"/>
      <c r="M830" s="21"/>
    </row>
    <row r="831" ht="12.75" customHeight="1">
      <c r="A831" s="21"/>
      <c r="B831" s="21"/>
      <c r="C831" s="21"/>
      <c r="D831" s="60"/>
      <c r="E831" s="58"/>
      <c r="F831" s="60"/>
      <c r="G831" s="60"/>
      <c r="H831" s="60"/>
      <c r="I831" s="59"/>
      <c r="J831" s="37"/>
      <c r="K831" s="37"/>
      <c r="L831" s="21"/>
      <c r="M831" s="21"/>
    </row>
    <row r="832" ht="12.75" customHeight="1">
      <c r="A832" s="21"/>
      <c r="B832" s="21"/>
      <c r="C832" s="21"/>
      <c r="D832" s="60"/>
      <c r="E832" s="58"/>
      <c r="F832" s="60"/>
      <c r="G832" s="60"/>
      <c r="H832" s="60"/>
      <c r="I832" s="59"/>
      <c r="J832" s="37"/>
      <c r="K832" s="37"/>
      <c r="L832" s="21"/>
      <c r="M832" s="21"/>
    </row>
    <row r="833" ht="12.75" customHeight="1">
      <c r="A833" s="21"/>
      <c r="B833" s="21"/>
      <c r="C833" s="21"/>
      <c r="D833" s="60"/>
      <c r="E833" s="58"/>
      <c r="F833" s="60"/>
      <c r="G833" s="60"/>
      <c r="H833" s="60"/>
      <c r="I833" s="59"/>
      <c r="J833" s="37"/>
      <c r="K833" s="37"/>
      <c r="L833" s="21"/>
      <c r="M833" s="21"/>
    </row>
    <row r="834" ht="12.75" customHeight="1">
      <c r="A834" s="21"/>
      <c r="B834" s="21"/>
      <c r="C834" s="21"/>
      <c r="D834" s="60"/>
      <c r="E834" s="58"/>
      <c r="F834" s="60"/>
      <c r="G834" s="60"/>
      <c r="H834" s="60"/>
      <c r="I834" s="59"/>
      <c r="J834" s="37"/>
      <c r="K834" s="37"/>
      <c r="L834" s="21"/>
      <c r="M834" s="21"/>
    </row>
    <row r="835" ht="12.75" customHeight="1">
      <c r="A835" s="21"/>
      <c r="B835" s="21"/>
      <c r="C835" s="21"/>
      <c r="D835" s="60"/>
      <c r="E835" s="58"/>
      <c r="F835" s="60"/>
      <c r="G835" s="60"/>
      <c r="H835" s="60"/>
      <c r="I835" s="59"/>
      <c r="J835" s="37"/>
      <c r="K835" s="37"/>
      <c r="L835" s="21"/>
      <c r="M835" s="21"/>
    </row>
    <row r="836" ht="12.75" customHeight="1">
      <c r="A836" s="21"/>
      <c r="B836" s="21"/>
      <c r="C836" s="21"/>
      <c r="D836" s="60"/>
      <c r="E836" s="58"/>
      <c r="F836" s="60"/>
      <c r="G836" s="60"/>
      <c r="H836" s="60"/>
      <c r="I836" s="59"/>
      <c r="J836" s="37"/>
      <c r="K836" s="37"/>
      <c r="L836" s="21"/>
      <c r="M836" s="21"/>
    </row>
    <row r="837" ht="12.75" customHeight="1">
      <c r="A837" s="21"/>
      <c r="B837" s="21"/>
      <c r="C837" s="21"/>
      <c r="D837" s="60"/>
      <c r="E837" s="58"/>
      <c r="F837" s="60"/>
      <c r="G837" s="60"/>
      <c r="H837" s="60"/>
      <c r="I837" s="59"/>
      <c r="J837" s="37"/>
      <c r="K837" s="37"/>
      <c r="L837" s="21"/>
      <c r="M837" s="21"/>
    </row>
    <row r="838" ht="12.75" customHeight="1">
      <c r="A838" s="21"/>
      <c r="B838" s="21"/>
      <c r="C838" s="21"/>
      <c r="D838" s="60"/>
      <c r="E838" s="58"/>
      <c r="F838" s="60"/>
      <c r="G838" s="60"/>
      <c r="H838" s="60"/>
      <c r="I838" s="59"/>
      <c r="J838" s="37"/>
      <c r="K838" s="37"/>
      <c r="L838" s="21"/>
      <c r="M838" s="21"/>
    </row>
    <row r="839" ht="12.75" customHeight="1">
      <c r="A839" s="21"/>
      <c r="B839" s="21"/>
      <c r="C839" s="21"/>
      <c r="D839" s="60"/>
      <c r="E839" s="58"/>
      <c r="F839" s="60"/>
      <c r="G839" s="60"/>
      <c r="H839" s="60"/>
      <c r="I839" s="59"/>
      <c r="J839" s="37"/>
      <c r="K839" s="37"/>
      <c r="L839" s="21"/>
      <c r="M839" s="21"/>
    </row>
    <row r="840" ht="12.75" customHeight="1">
      <c r="A840" s="21"/>
      <c r="B840" s="21"/>
      <c r="C840" s="21"/>
      <c r="D840" s="60"/>
      <c r="E840" s="58"/>
      <c r="F840" s="60"/>
      <c r="G840" s="60"/>
      <c r="H840" s="60"/>
      <c r="I840" s="59"/>
      <c r="J840" s="37"/>
      <c r="K840" s="37"/>
      <c r="L840" s="21"/>
      <c r="M840" s="21"/>
    </row>
    <row r="841" ht="12.75" customHeight="1">
      <c r="A841" s="21"/>
      <c r="B841" s="21"/>
      <c r="C841" s="21"/>
      <c r="D841" s="60"/>
      <c r="E841" s="58"/>
      <c r="F841" s="60"/>
      <c r="G841" s="60"/>
      <c r="H841" s="60"/>
      <c r="I841" s="59"/>
      <c r="J841" s="37"/>
      <c r="K841" s="37"/>
      <c r="L841" s="21"/>
      <c r="M841" s="21"/>
    </row>
    <row r="842" ht="12.75" customHeight="1">
      <c r="A842" s="21"/>
      <c r="B842" s="21"/>
      <c r="C842" s="21"/>
      <c r="D842" s="60"/>
      <c r="E842" s="58"/>
      <c r="F842" s="60"/>
      <c r="G842" s="60"/>
      <c r="H842" s="60"/>
      <c r="I842" s="59"/>
      <c r="J842" s="37"/>
      <c r="K842" s="37"/>
      <c r="L842" s="21"/>
      <c r="M842" s="21"/>
    </row>
    <row r="843" ht="12.75" customHeight="1">
      <c r="A843" s="21"/>
      <c r="B843" s="21"/>
      <c r="C843" s="21"/>
      <c r="D843" s="60"/>
      <c r="E843" s="58"/>
      <c r="F843" s="60"/>
      <c r="G843" s="60"/>
      <c r="H843" s="60"/>
      <c r="I843" s="59"/>
      <c r="J843" s="37"/>
      <c r="K843" s="37"/>
      <c r="L843" s="21"/>
      <c r="M843" s="21"/>
    </row>
    <row r="844" ht="12.75" customHeight="1">
      <c r="A844" s="21"/>
      <c r="B844" s="21"/>
      <c r="C844" s="21"/>
      <c r="D844" s="60"/>
      <c r="E844" s="58"/>
      <c r="F844" s="60"/>
      <c r="G844" s="60"/>
      <c r="H844" s="60"/>
      <c r="I844" s="59"/>
      <c r="J844" s="37"/>
      <c r="K844" s="37"/>
      <c r="L844" s="21"/>
      <c r="M844" s="21"/>
    </row>
    <row r="845" ht="12.75" customHeight="1">
      <c r="A845" s="21"/>
      <c r="B845" s="21"/>
      <c r="C845" s="21"/>
      <c r="D845" s="60"/>
      <c r="E845" s="58"/>
      <c r="F845" s="60"/>
      <c r="G845" s="60"/>
      <c r="H845" s="60"/>
      <c r="I845" s="59"/>
      <c r="J845" s="37"/>
      <c r="K845" s="37"/>
      <c r="L845" s="21"/>
      <c r="M845" s="21"/>
    </row>
    <row r="846" ht="12.75" customHeight="1">
      <c r="A846" s="21"/>
      <c r="B846" s="21"/>
      <c r="C846" s="21"/>
      <c r="D846" s="60"/>
      <c r="E846" s="58"/>
      <c r="F846" s="60"/>
      <c r="G846" s="60"/>
      <c r="H846" s="60"/>
      <c r="I846" s="59"/>
      <c r="J846" s="37"/>
      <c r="K846" s="37"/>
      <c r="L846" s="21"/>
      <c r="M846" s="21"/>
    </row>
    <row r="847" ht="12.75" customHeight="1">
      <c r="A847" s="21"/>
      <c r="B847" s="21"/>
      <c r="C847" s="21"/>
      <c r="D847" s="60"/>
      <c r="E847" s="58"/>
      <c r="F847" s="60"/>
      <c r="G847" s="60"/>
      <c r="H847" s="60"/>
      <c r="I847" s="59"/>
      <c r="J847" s="37"/>
      <c r="K847" s="37"/>
      <c r="L847" s="21"/>
      <c r="M847" s="21"/>
    </row>
    <row r="848" ht="12.75" customHeight="1">
      <c r="A848" s="21"/>
      <c r="B848" s="21"/>
      <c r="C848" s="21"/>
      <c r="D848" s="60"/>
      <c r="E848" s="58"/>
      <c r="F848" s="60"/>
      <c r="G848" s="60"/>
      <c r="H848" s="60"/>
      <c r="I848" s="59"/>
      <c r="J848" s="37"/>
      <c r="K848" s="37"/>
      <c r="L848" s="21"/>
      <c r="M848" s="21"/>
    </row>
    <row r="849" ht="12.75" customHeight="1">
      <c r="A849" s="21"/>
      <c r="B849" s="21"/>
      <c r="C849" s="21"/>
      <c r="D849" s="60"/>
      <c r="E849" s="58"/>
      <c r="F849" s="60"/>
      <c r="G849" s="60"/>
      <c r="H849" s="60"/>
      <c r="I849" s="59"/>
      <c r="J849" s="37"/>
      <c r="K849" s="37"/>
      <c r="L849" s="21"/>
      <c r="M849" s="21"/>
    </row>
    <row r="850" ht="12.75" customHeight="1">
      <c r="A850" s="21"/>
      <c r="B850" s="21"/>
      <c r="C850" s="21"/>
      <c r="D850" s="60"/>
      <c r="E850" s="58"/>
      <c r="F850" s="60"/>
      <c r="G850" s="60"/>
      <c r="H850" s="60"/>
      <c r="I850" s="59"/>
      <c r="J850" s="37"/>
      <c r="K850" s="37"/>
      <c r="L850" s="21"/>
      <c r="M850" s="21"/>
    </row>
    <row r="851" ht="12.75" customHeight="1">
      <c r="A851" s="21"/>
      <c r="B851" s="21"/>
      <c r="C851" s="21"/>
      <c r="D851" s="60"/>
      <c r="E851" s="58"/>
      <c r="F851" s="60"/>
      <c r="G851" s="60"/>
      <c r="H851" s="60"/>
      <c r="I851" s="59"/>
      <c r="J851" s="37"/>
      <c r="K851" s="37"/>
      <c r="L851" s="21"/>
      <c r="M851" s="21"/>
    </row>
    <row r="852" ht="12.75" customHeight="1">
      <c r="A852" s="21"/>
      <c r="B852" s="21"/>
      <c r="C852" s="21"/>
      <c r="D852" s="60"/>
      <c r="E852" s="58"/>
      <c r="F852" s="60"/>
      <c r="G852" s="60"/>
      <c r="H852" s="60"/>
      <c r="I852" s="59"/>
      <c r="J852" s="37"/>
      <c r="K852" s="37"/>
      <c r="L852" s="21"/>
      <c r="M852" s="21"/>
    </row>
    <row r="853" ht="12.75" customHeight="1">
      <c r="A853" s="21"/>
      <c r="B853" s="21"/>
      <c r="C853" s="21"/>
      <c r="D853" s="60"/>
      <c r="E853" s="58"/>
      <c r="F853" s="60"/>
      <c r="G853" s="60"/>
      <c r="H853" s="60"/>
      <c r="I853" s="59"/>
      <c r="J853" s="37"/>
      <c r="K853" s="37"/>
      <c r="L853" s="21"/>
      <c r="M853" s="21"/>
    </row>
    <row r="854" ht="12.75" customHeight="1">
      <c r="A854" s="21"/>
      <c r="B854" s="21"/>
      <c r="C854" s="21"/>
      <c r="D854" s="60"/>
      <c r="E854" s="58"/>
      <c r="F854" s="60"/>
      <c r="G854" s="60"/>
      <c r="H854" s="60"/>
      <c r="I854" s="59"/>
      <c r="J854" s="37"/>
      <c r="K854" s="37"/>
      <c r="L854" s="21"/>
      <c r="M854" s="21"/>
    </row>
    <row r="855" ht="12.75" customHeight="1">
      <c r="A855" s="21"/>
      <c r="B855" s="21"/>
      <c r="C855" s="21"/>
      <c r="D855" s="60"/>
      <c r="E855" s="58"/>
      <c r="F855" s="60"/>
      <c r="G855" s="60"/>
      <c r="H855" s="60"/>
      <c r="I855" s="59"/>
      <c r="J855" s="37"/>
      <c r="K855" s="37"/>
      <c r="L855" s="21"/>
      <c r="M855" s="21"/>
    </row>
    <row r="856" ht="12.75" customHeight="1">
      <c r="A856" s="21"/>
      <c r="B856" s="21"/>
      <c r="C856" s="21"/>
      <c r="D856" s="60"/>
      <c r="E856" s="58"/>
      <c r="F856" s="60"/>
      <c r="G856" s="60"/>
      <c r="H856" s="60"/>
      <c r="I856" s="59"/>
      <c r="J856" s="37"/>
      <c r="K856" s="37"/>
      <c r="L856" s="21"/>
      <c r="M856" s="21"/>
    </row>
    <row r="857" ht="12.75" customHeight="1">
      <c r="A857" s="21"/>
      <c r="B857" s="21"/>
      <c r="C857" s="21"/>
      <c r="D857" s="60"/>
      <c r="E857" s="58"/>
      <c r="F857" s="60"/>
      <c r="G857" s="60"/>
      <c r="H857" s="60"/>
      <c r="I857" s="59"/>
      <c r="J857" s="37"/>
      <c r="K857" s="37"/>
      <c r="L857" s="21"/>
      <c r="M857" s="21"/>
    </row>
    <row r="858" ht="12.75" customHeight="1">
      <c r="A858" s="21"/>
      <c r="B858" s="21"/>
      <c r="C858" s="21"/>
      <c r="D858" s="60"/>
      <c r="E858" s="58"/>
      <c r="F858" s="60"/>
      <c r="G858" s="60"/>
      <c r="H858" s="60"/>
      <c r="I858" s="59"/>
      <c r="J858" s="37"/>
      <c r="K858" s="37"/>
      <c r="L858" s="21"/>
      <c r="M858" s="21"/>
    </row>
    <row r="859" ht="12.75" customHeight="1">
      <c r="A859" s="21"/>
      <c r="B859" s="21"/>
      <c r="C859" s="21"/>
      <c r="D859" s="60"/>
      <c r="E859" s="58"/>
      <c r="F859" s="60"/>
      <c r="G859" s="60"/>
      <c r="H859" s="60"/>
      <c r="I859" s="59"/>
      <c r="J859" s="37"/>
      <c r="K859" s="37"/>
      <c r="L859" s="21"/>
      <c r="M859" s="21"/>
    </row>
    <row r="860" ht="12.75" customHeight="1">
      <c r="A860" s="21"/>
      <c r="B860" s="21"/>
      <c r="C860" s="21"/>
      <c r="D860" s="60"/>
      <c r="E860" s="58"/>
      <c r="F860" s="60"/>
      <c r="G860" s="60"/>
      <c r="H860" s="60"/>
      <c r="I860" s="59"/>
      <c r="J860" s="37"/>
      <c r="K860" s="37"/>
      <c r="L860" s="21"/>
      <c r="M860" s="21"/>
    </row>
    <row r="861" ht="12.75" customHeight="1">
      <c r="A861" s="21"/>
      <c r="B861" s="21"/>
      <c r="C861" s="21"/>
      <c r="D861" s="60"/>
      <c r="E861" s="58"/>
      <c r="F861" s="60"/>
      <c r="G861" s="60"/>
      <c r="H861" s="60"/>
      <c r="I861" s="59"/>
      <c r="J861" s="37"/>
      <c r="K861" s="37"/>
      <c r="L861" s="21"/>
      <c r="M861" s="21"/>
    </row>
    <row r="862" ht="12.75" customHeight="1">
      <c r="A862" s="21"/>
      <c r="B862" s="21"/>
      <c r="C862" s="21"/>
      <c r="D862" s="60"/>
      <c r="E862" s="58"/>
      <c r="F862" s="60"/>
      <c r="G862" s="60"/>
      <c r="H862" s="60"/>
      <c r="I862" s="59"/>
      <c r="J862" s="37"/>
      <c r="K862" s="37"/>
      <c r="L862" s="21"/>
      <c r="M862" s="21"/>
    </row>
    <row r="863" ht="12.75" customHeight="1">
      <c r="A863" s="21"/>
      <c r="B863" s="21"/>
      <c r="C863" s="21"/>
      <c r="D863" s="60"/>
      <c r="E863" s="58"/>
      <c r="F863" s="60"/>
      <c r="G863" s="60"/>
      <c r="H863" s="60"/>
      <c r="I863" s="59"/>
      <c r="J863" s="37"/>
      <c r="K863" s="37"/>
      <c r="L863" s="21"/>
      <c r="M863" s="21"/>
    </row>
    <row r="864" ht="12.75" customHeight="1">
      <c r="A864" s="21"/>
      <c r="B864" s="21"/>
      <c r="C864" s="21"/>
      <c r="D864" s="60"/>
      <c r="E864" s="58"/>
      <c r="F864" s="60"/>
      <c r="G864" s="60"/>
      <c r="H864" s="60"/>
      <c r="I864" s="59"/>
      <c r="J864" s="37"/>
      <c r="K864" s="37"/>
      <c r="L864" s="21"/>
      <c r="M864" s="21"/>
    </row>
    <row r="865" ht="12.75" customHeight="1">
      <c r="A865" s="21"/>
      <c r="B865" s="21"/>
      <c r="C865" s="21"/>
      <c r="D865" s="60"/>
      <c r="E865" s="58"/>
      <c r="F865" s="60"/>
      <c r="G865" s="60"/>
      <c r="H865" s="60"/>
      <c r="I865" s="59"/>
      <c r="J865" s="37"/>
      <c r="K865" s="37"/>
      <c r="L865" s="21"/>
      <c r="M865" s="21"/>
    </row>
    <row r="866" ht="12.75" customHeight="1">
      <c r="A866" s="21"/>
      <c r="B866" s="21"/>
      <c r="C866" s="21"/>
      <c r="D866" s="60"/>
      <c r="E866" s="58"/>
      <c r="F866" s="60"/>
      <c r="G866" s="60"/>
      <c r="H866" s="60"/>
      <c r="I866" s="59"/>
      <c r="J866" s="37"/>
      <c r="K866" s="37"/>
      <c r="L866" s="21"/>
      <c r="M866" s="21"/>
    </row>
    <row r="867" ht="12.75" customHeight="1">
      <c r="A867" s="21"/>
      <c r="B867" s="21"/>
      <c r="C867" s="21"/>
      <c r="D867" s="60"/>
      <c r="E867" s="58"/>
      <c r="F867" s="60"/>
      <c r="G867" s="60"/>
      <c r="H867" s="60"/>
      <c r="I867" s="59"/>
      <c r="J867" s="37"/>
      <c r="K867" s="37"/>
      <c r="L867" s="21"/>
      <c r="M867" s="21"/>
    </row>
    <row r="868" ht="12.75" customHeight="1">
      <c r="A868" s="21"/>
      <c r="B868" s="21"/>
      <c r="C868" s="21"/>
      <c r="D868" s="60"/>
      <c r="E868" s="58"/>
      <c r="F868" s="60"/>
      <c r="G868" s="60"/>
      <c r="H868" s="60"/>
      <c r="I868" s="59"/>
      <c r="J868" s="37"/>
      <c r="K868" s="37"/>
      <c r="L868" s="21"/>
      <c r="M868" s="21"/>
    </row>
    <row r="869" ht="12.75" customHeight="1">
      <c r="A869" s="21"/>
      <c r="B869" s="21"/>
      <c r="C869" s="21"/>
      <c r="D869" s="60"/>
      <c r="E869" s="58"/>
      <c r="F869" s="60"/>
      <c r="G869" s="60"/>
      <c r="H869" s="60"/>
      <c r="I869" s="59"/>
      <c r="J869" s="37"/>
      <c r="K869" s="37"/>
      <c r="L869" s="21"/>
      <c r="M869" s="21"/>
    </row>
    <row r="870" ht="12.75" customHeight="1">
      <c r="A870" s="21"/>
      <c r="B870" s="21"/>
      <c r="C870" s="21"/>
      <c r="D870" s="60"/>
      <c r="E870" s="58"/>
      <c r="F870" s="60"/>
      <c r="G870" s="60"/>
      <c r="H870" s="60"/>
      <c r="I870" s="59"/>
      <c r="J870" s="37"/>
      <c r="K870" s="37"/>
      <c r="L870" s="21"/>
      <c r="M870" s="21"/>
    </row>
    <row r="871" ht="12.75" customHeight="1">
      <c r="A871" s="21"/>
      <c r="B871" s="21"/>
      <c r="C871" s="21"/>
      <c r="D871" s="60"/>
      <c r="E871" s="58"/>
      <c r="F871" s="60"/>
      <c r="G871" s="60"/>
      <c r="H871" s="60"/>
      <c r="I871" s="59"/>
      <c r="J871" s="37"/>
      <c r="K871" s="37"/>
      <c r="L871" s="21"/>
      <c r="M871" s="21"/>
    </row>
    <row r="872" ht="12.75" customHeight="1">
      <c r="A872" s="21"/>
      <c r="B872" s="21"/>
      <c r="C872" s="21"/>
      <c r="D872" s="60"/>
      <c r="E872" s="58"/>
      <c r="F872" s="60"/>
      <c r="G872" s="60"/>
      <c r="H872" s="60"/>
      <c r="I872" s="59"/>
      <c r="J872" s="37"/>
      <c r="K872" s="37"/>
      <c r="L872" s="21"/>
      <c r="M872" s="21"/>
    </row>
    <row r="873" ht="12.75" customHeight="1">
      <c r="A873" s="21"/>
      <c r="B873" s="21"/>
      <c r="C873" s="21"/>
      <c r="D873" s="60"/>
      <c r="E873" s="58"/>
      <c r="F873" s="60"/>
      <c r="G873" s="60"/>
      <c r="H873" s="60"/>
      <c r="I873" s="59"/>
      <c r="J873" s="37"/>
      <c r="K873" s="37"/>
      <c r="L873" s="21"/>
      <c r="M873" s="21"/>
    </row>
    <row r="874" ht="12.75" customHeight="1">
      <c r="A874" s="21"/>
      <c r="B874" s="21"/>
      <c r="C874" s="21"/>
      <c r="D874" s="60"/>
      <c r="E874" s="58"/>
      <c r="F874" s="60"/>
      <c r="G874" s="60"/>
      <c r="H874" s="60"/>
      <c r="I874" s="59"/>
      <c r="J874" s="37"/>
      <c r="K874" s="37"/>
      <c r="L874" s="21"/>
      <c r="M874" s="21"/>
    </row>
    <row r="875" ht="12.75" customHeight="1">
      <c r="A875" s="21"/>
      <c r="B875" s="21"/>
      <c r="C875" s="21"/>
      <c r="D875" s="60"/>
      <c r="E875" s="58"/>
      <c r="F875" s="60"/>
      <c r="G875" s="60"/>
      <c r="H875" s="60"/>
      <c r="I875" s="59"/>
      <c r="J875" s="37"/>
      <c r="K875" s="37"/>
      <c r="L875" s="21"/>
      <c r="M875" s="21"/>
    </row>
    <row r="876" ht="12.75" customHeight="1">
      <c r="A876" s="21"/>
      <c r="B876" s="21"/>
      <c r="C876" s="21"/>
      <c r="D876" s="60"/>
      <c r="E876" s="58"/>
      <c r="F876" s="60"/>
      <c r="G876" s="60"/>
      <c r="H876" s="60"/>
      <c r="I876" s="59"/>
      <c r="J876" s="37"/>
      <c r="K876" s="37"/>
      <c r="L876" s="21"/>
      <c r="M876" s="21"/>
    </row>
    <row r="877" ht="12.75" customHeight="1">
      <c r="A877" s="21"/>
      <c r="B877" s="21"/>
      <c r="C877" s="21"/>
      <c r="D877" s="60"/>
      <c r="E877" s="58"/>
      <c r="F877" s="60"/>
      <c r="G877" s="60"/>
      <c r="H877" s="60"/>
      <c r="I877" s="59"/>
      <c r="J877" s="37"/>
      <c r="K877" s="37"/>
      <c r="L877" s="21"/>
      <c r="M877" s="21"/>
    </row>
    <row r="878" ht="12.75" customHeight="1">
      <c r="A878" s="21"/>
      <c r="B878" s="21"/>
      <c r="C878" s="21"/>
      <c r="D878" s="60"/>
      <c r="E878" s="58"/>
      <c r="F878" s="60"/>
      <c r="G878" s="60"/>
      <c r="H878" s="60"/>
      <c r="I878" s="59"/>
      <c r="J878" s="37"/>
      <c r="K878" s="37"/>
      <c r="L878" s="21"/>
      <c r="M878" s="21"/>
    </row>
    <row r="879" ht="12.75" customHeight="1">
      <c r="A879" s="21"/>
      <c r="B879" s="21"/>
      <c r="C879" s="21"/>
      <c r="D879" s="60"/>
      <c r="E879" s="58"/>
      <c r="F879" s="60"/>
      <c r="G879" s="60"/>
      <c r="H879" s="60"/>
      <c r="I879" s="59"/>
      <c r="J879" s="37"/>
      <c r="K879" s="37"/>
      <c r="L879" s="21"/>
      <c r="M879" s="21"/>
    </row>
    <row r="880" ht="12.75" customHeight="1">
      <c r="A880" s="21"/>
      <c r="B880" s="21"/>
      <c r="C880" s="21"/>
      <c r="D880" s="60"/>
      <c r="E880" s="58"/>
      <c r="F880" s="60"/>
      <c r="G880" s="60"/>
      <c r="H880" s="60"/>
      <c r="I880" s="59"/>
      <c r="J880" s="37"/>
      <c r="K880" s="37"/>
      <c r="L880" s="21"/>
      <c r="M880" s="21"/>
    </row>
    <row r="881" ht="12.75" customHeight="1">
      <c r="A881" s="21"/>
      <c r="B881" s="21"/>
      <c r="C881" s="21"/>
      <c r="D881" s="60"/>
      <c r="E881" s="58"/>
      <c r="F881" s="60"/>
      <c r="G881" s="60"/>
      <c r="H881" s="60"/>
      <c r="I881" s="59"/>
      <c r="J881" s="37"/>
      <c r="K881" s="37"/>
      <c r="L881" s="21"/>
      <c r="M881" s="21"/>
    </row>
    <row r="882" ht="12.75" customHeight="1">
      <c r="A882" s="21"/>
      <c r="B882" s="21"/>
      <c r="C882" s="21"/>
      <c r="D882" s="60"/>
      <c r="E882" s="58"/>
      <c r="F882" s="60"/>
      <c r="G882" s="60"/>
      <c r="H882" s="60"/>
      <c r="I882" s="59"/>
      <c r="J882" s="37"/>
      <c r="K882" s="37"/>
      <c r="L882" s="21"/>
      <c r="M882" s="21"/>
    </row>
    <row r="883" ht="12.75" customHeight="1">
      <c r="A883" s="21"/>
      <c r="B883" s="21"/>
      <c r="C883" s="21"/>
      <c r="D883" s="60"/>
      <c r="E883" s="58"/>
      <c r="F883" s="60"/>
      <c r="G883" s="60"/>
      <c r="H883" s="60"/>
      <c r="I883" s="59"/>
      <c r="J883" s="37"/>
      <c r="K883" s="37"/>
      <c r="L883" s="21"/>
      <c r="M883" s="21"/>
    </row>
    <row r="884" ht="12.75" customHeight="1">
      <c r="A884" s="21"/>
      <c r="B884" s="21"/>
      <c r="C884" s="21"/>
      <c r="D884" s="60"/>
      <c r="E884" s="58"/>
      <c r="F884" s="60"/>
      <c r="G884" s="60"/>
      <c r="H884" s="60"/>
      <c r="I884" s="59"/>
      <c r="J884" s="37"/>
      <c r="K884" s="37"/>
      <c r="L884" s="21"/>
      <c r="M884" s="21"/>
    </row>
    <row r="885" ht="12.75" customHeight="1">
      <c r="A885" s="21"/>
      <c r="B885" s="21"/>
      <c r="C885" s="21"/>
      <c r="D885" s="60"/>
      <c r="E885" s="58"/>
      <c r="F885" s="60"/>
      <c r="G885" s="60"/>
      <c r="H885" s="60"/>
      <c r="I885" s="59"/>
      <c r="J885" s="37"/>
      <c r="K885" s="37"/>
      <c r="L885" s="21"/>
      <c r="M885" s="21"/>
    </row>
    <row r="886" ht="12.75" customHeight="1">
      <c r="A886" s="21"/>
      <c r="B886" s="21"/>
      <c r="C886" s="21"/>
      <c r="D886" s="60"/>
      <c r="E886" s="58"/>
      <c r="F886" s="60"/>
      <c r="G886" s="60"/>
      <c r="H886" s="60"/>
      <c r="I886" s="59"/>
      <c r="J886" s="37"/>
      <c r="K886" s="37"/>
      <c r="L886" s="21"/>
      <c r="M886" s="21"/>
    </row>
    <row r="887" ht="12.75" customHeight="1">
      <c r="A887" s="21"/>
      <c r="B887" s="21"/>
      <c r="C887" s="21"/>
      <c r="D887" s="60"/>
      <c r="E887" s="58"/>
      <c r="F887" s="60"/>
      <c r="G887" s="60"/>
      <c r="H887" s="60"/>
      <c r="I887" s="59"/>
      <c r="J887" s="37"/>
      <c r="K887" s="37"/>
      <c r="L887" s="21"/>
      <c r="M887" s="21"/>
    </row>
    <row r="888" ht="12.75" customHeight="1">
      <c r="A888" s="21"/>
      <c r="B888" s="21"/>
      <c r="C888" s="21"/>
      <c r="D888" s="60"/>
      <c r="E888" s="58"/>
      <c r="F888" s="60"/>
      <c r="G888" s="60"/>
      <c r="H888" s="60"/>
      <c r="I888" s="59"/>
      <c r="J888" s="37"/>
      <c r="K888" s="37"/>
      <c r="L888" s="21"/>
      <c r="M888" s="21"/>
    </row>
    <row r="889" ht="12.75" customHeight="1">
      <c r="A889" s="21"/>
      <c r="B889" s="21"/>
      <c r="C889" s="21"/>
      <c r="D889" s="60"/>
      <c r="E889" s="58"/>
      <c r="F889" s="60"/>
      <c r="G889" s="60"/>
      <c r="H889" s="60"/>
      <c r="I889" s="59"/>
      <c r="J889" s="37"/>
      <c r="K889" s="37"/>
      <c r="L889" s="21"/>
      <c r="M889" s="21"/>
    </row>
    <row r="890" ht="12.75" customHeight="1">
      <c r="A890" s="21"/>
      <c r="B890" s="21"/>
      <c r="C890" s="21"/>
      <c r="D890" s="60"/>
      <c r="E890" s="58"/>
      <c r="F890" s="60"/>
      <c r="G890" s="60"/>
      <c r="H890" s="60"/>
      <c r="I890" s="59"/>
      <c r="J890" s="37"/>
      <c r="K890" s="37"/>
      <c r="L890" s="21"/>
      <c r="M890" s="21"/>
    </row>
    <row r="891" ht="12.75" customHeight="1">
      <c r="A891" s="21"/>
      <c r="B891" s="21"/>
      <c r="C891" s="21"/>
      <c r="D891" s="60"/>
      <c r="E891" s="58"/>
      <c r="F891" s="60"/>
      <c r="G891" s="60"/>
      <c r="H891" s="60"/>
      <c r="I891" s="59"/>
      <c r="J891" s="37"/>
      <c r="K891" s="37"/>
      <c r="L891" s="21"/>
      <c r="M891" s="21"/>
    </row>
    <row r="892" ht="12.75" customHeight="1">
      <c r="A892" s="21"/>
      <c r="B892" s="21"/>
      <c r="C892" s="21"/>
      <c r="D892" s="60"/>
      <c r="E892" s="58"/>
      <c r="F892" s="60"/>
      <c r="G892" s="60"/>
      <c r="H892" s="60"/>
      <c r="I892" s="59"/>
      <c r="J892" s="37"/>
      <c r="K892" s="37"/>
      <c r="L892" s="21"/>
      <c r="M892" s="21"/>
    </row>
    <row r="893" ht="12.75" customHeight="1">
      <c r="A893" s="21"/>
      <c r="B893" s="21"/>
      <c r="C893" s="21"/>
      <c r="D893" s="60"/>
      <c r="E893" s="58"/>
      <c r="F893" s="60"/>
      <c r="G893" s="60"/>
      <c r="H893" s="60"/>
      <c r="I893" s="59"/>
      <c r="J893" s="37"/>
      <c r="K893" s="37"/>
      <c r="L893" s="21"/>
      <c r="M893" s="21"/>
    </row>
    <row r="894" ht="12.75" customHeight="1">
      <c r="A894" s="21"/>
      <c r="B894" s="21"/>
      <c r="C894" s="21"/>
      <c r="D894" s="60"/>
      <c r="E894" s="58"/>
      <c r="F894" s="60"/>
      <c r="G894" s="60"/>
      <c r="H894" s="60"/>
      <c r="I894" s="59"/>
      <c r="J894" s="37"/>
      <c r="K894" s="37"/>
      <c r="L894" s="21"/>
      <c r="M894" s="21"/>
    </row>
    <row r="895" ht="12.75" customHeight="1">
      <c r="A895" s="21"/>
      <c r="B895" s="21"/>
      <c r="C895" s="21"/>
      <c r="D895" s="60"/>
      <c r="E895" s="58"/>
      <c r="F895" s="60"/>
      <c r="G895" s="60"/>
      <c r="H895" s="60"/>
      <c r="I895" s="59"/>
      <c r="J895" s="37"/>
      <c r="K895" s="37"/>
      <c r="L895" s="21"/>
      <c r="M895" s="21"/>
    </row>
    <row r="896" ht="12.75" customHeight="1">
      <c r="A896" s="21"/>
      <c r="B896" s="21"/>
      <c r="C896" s="21"/>
      <c r="D896" s="60"/>
      <c r="E896" s="58"/>
      <c r="F896" s="60"/>
      <c r="G896" s="60"/>
      <c r="H896" s="60"/>
      <c r="I896" s="59"/>
      <c r="J896" s="37"/>
      <c r="K896" s="37"/>
      <c r="L896" s="21"/>
      <c r="M896" s="21"/>
    </row>
    <row r="897" ht="12.75" customHeight="1">
      <c r="A897" s="21"/>
      <c r="B897" s="21"/>
      <c r="C897" s="21"/>
      <c r="D897" s="60"/>
      <c r="E897" s="58"/>
      <c r="F897" s="60"/>
      <c r="G897" s="60"/>
      <c r="H897" s="60"/>
      <c r="I897" s="59"/>
      <c r="J897" s="37"/>
      <c r="K897" s="37"/>
      <c r="L897" s="21"/>
      <c r="M897" s="21"/>
    </row>
    <row r="898" ht="12.75" customHeight="1">
      <c r="A898" s="21"/>
      <c r="B898" s="21"/>
      <c r="C898" s="21"/>
      <c r="D898" s="60"/>
      <c r="E898" s="58"/>
      <c r="F898" s="60"/>
      <c r="G898" s="60"/>
      <c r="H898" s="60"/>
      <c r="I898" s="59"/>
      <c r="J898" s="37"/>
      <c r="K898" s="37"/>
      <c r="L898" s="21"/>
      <c r="M898" s="21"/>
    </row>
    <row r="899" ht="12.75" customHeight="1">
      <c r="A899" s="21"/>
      <c r="B899" s="21"/>
      <c r="C899" s="21"/>
      <c r="D899" s="60"/>
      <c r="E899" s="58"/>
      <c r="F899" s="60"/>
      <c r="G899" s="60"/>
      <c r="H899" s="60"/>
      <c r="I899" s="59"/>
      <c r="J899" s="37"/>
      <c r="K899" s="37"/>
      <c r="L899" s="21"/>
      <c r="M899" s="21"/>
    </row>
    <row r="900" ht="12.75" customHeight="1">
      <c r="A900" s="21"/>
      <c r="B900" s="21"/>
      <c r="C900" s="21"/>
      <c r="D900" s="60"/>
      <c r="E900" s="58"/>
      <c r="F900" s="60"/>
      <c r="G900" s="60"/>
      <c r="H900" s="60"/>
      <c r="I900" s="59"/>
      <c r="J900" s="37"/>
      <c r="K900" s="37"/>
      <c r="L900" s="21"/>
      <c r="M900" s="21"/>
    </row>
    <row r="901" ht="12.75" customHeight="1">
      <c r="A901" s="21"/>
      <c r="B901" s="21"/>
      <c r="C901" s="21"/>
      <c r="D901" s="60"/>
      <c r="E901" s="58"/>
      <c r="F901" s="60"/>
      <c r="G901" s="60"/>
      <c r="H901" s="60"/>
      <c r="I901" s="59"/>
      <c r="J901" s="37"/>
      <c r="K901" s="37"/>
      <c r="L901" s="21"/>
      <c r="M901" s="21"/>
    </row>
    <row r="902" ht="12.75" customHeight="1">
      <c r="A902" s="21"/>
      <c r="B902" s="21"/>
      <c r="C902" s="21"/>
      <c r="D902" s="60"/>
      <c r="E902" s="58"/>
      <c r="F902" s="60"/>
      <c r="G902" s="60"/>
      <c r="H902" s="60"/>
      <c r="I902" s="59"/>
      <c r="J902" s="37"/>
      <c r="K902" s="37"/>
      <c r="L902" s="21"/>
      <c r="M902" s="21"/>
    </row>
    <row r="903" ht="12.75" customHeight="1">
      <c r="A903" s="21"/>
      <c r="B903" s="21"/>
      <c r="C903" s="21"/>
      <c r="D903" s="60"/>
      <c r="E903" s="58"/>
      <c r="F903" s="60"/>
      <c r="G903" s="60"/>
      <c r="H903" s="60"/>
      <c r="I903" s="59"/>
      <c r="J903" s="37"/>
      <c r="K903" s="37"/>
      <c r="L903" s="21"/>
      <c r="M903" s="21"/>
    </row>
    <row r="904" ht="12.75" customHeight="1">
      <c r="A904" s="21"/>
      <c r="B904" s="21"/>
      <c r="C904" s="21"/>
      <c r="D904" s="60"/>
      <c r="E904" s="58"/>
      <c r="F904" s="60"/>
      <c r="G904" s="60"/>
      <c r="H904" s="60"/>
      <c r="I904" s="59"/>
      <c r="J904" s="37"/>
      <c r="K904" s="37"/>
      <c r="L904" s="21"/>
      <c r="M904" s="21"/>
    </row>
    <row r="905" ht="12.75" customHeight="1">
      <c r="A905" s="21"/>
      <c r="B905" s="21"/>
      <c r="C905" s="21"/>
      <c r="D905" s="60"/>
      <c r="E905" s="58"/>
      <c r="F905" s="60"/>
      <c r="G905" s="60"/>
      <c r="H905" s="60"/>
      <c r="I905" s="59"/>
      <c r="J905" s="37"/>
      <c r="K905" s="37"/>
      <c r="L905" s="21"/>
      <c r="M905" s="21"/>
    </row>
    <row r="906" ht="12.75" customHeight="1">
      <c r="A906" s="21"/>
      <c r="B906" s="21"/>
      <c r="C906" s="21"/>
      <c r="D906" s="60"/>
      <c r="E906" s="58"/>
      <c r="F906" s="60"/>
      <c r="G906" s="60"/>
      <c r="H906" s="60"/>
      <c r="I906" s="59"/>
      <c r="J906" s="37"/>
      <c r="K906" s="37"/>
      <c r="L906" s="21"/>
      <c r="M906" s="21"/>
    </row>
    <row r="907" ht="12.75" customHeight="1">
      <c r="A907" s="21"/>
      <c r="B907" s="21"/>
      <c r="C907" s="21"/>
      <c r="D907" s="60"/>
      <c r="E907" s="58"/>
      <c r="F907" s="60"/>
      <c r="G907" s="60"/>
      <c r="H907" s="60"/>
      <c r="I907" s="59"/>
      <c r="J907" s="37"/>
      <c r="K907" s="37"/>
      <c r="L907" s="21"/>
      <c r="M907" s="21"/>
    </row>
    <row r="908" ht="12.75" customHeight="1">
      <c r="A908" s="21"/>
      <c r="B908" s="21"/>
      <c r="C908" s="21"/>
      <c r="D908" s="60"/>
      <c r="E908" s="58"/>
      <c r="F908" s="60"/>
      <c r="G908" s="60"/>
      <c r="H908" s="60"/>
      <c r="I908" s="59"/>
      <c r="J908" s="37"/>
      <c r="K908" s="37"/>
      <c r="L908" s="21"/>
      <c r="M908" s="21"/>
    </row>
    <row r="909" ht="12.75" customHeight="1">
      <c r="A909" s="21"/>
      <c r="B909" s="21"/>
      <c r="C909" s="21"/>
      <c r="D909" s="60"/>
      <c r="E909" s="58"/>
      <c r="F909" s="60"/>
      <c r="G909" s="60"/>
      <c r="H909" s="60"/>
      <c r="I909" s="59"/>
      <c r="J909" s="37"/>
      <c r="K909" s="37"/>
      <c r="L909" s="21"/>
      <c r="M909" s="21"/>
    </row>
    <row r="910" ht="12.75" customHeight="1">
      <c r="A910" s="21"/>
      <c r="B910" s="21"/>
      <c r="C910" s="21"/>
      <c r="D910" s="60"/>
      <c r="E910" s="58"/>
      <c r="F910" s="60"/>
      <c r="G910" s="60"/>
      <c r="H910" s="60"/>
      <c r="I910" s="59"/>
      <c r="J910" s="37"/>
      <c r="K910" s="37"/>
      <c r="L910" s="21"/>
      <c r="M910" s="21"/>
    </row>
    <row r="911" ht="12.75" customHeight="1">
      <c r="A911" s="21"/>
      <c r="B911" s="21"/>
      <c r="C911" s="21"/>
      <c r="D911" s="60"/>
      <c r="E911" s="58"/>
      <c r="F911" s="60"/>
      <c r="G911" s="60"/>
      <c r="H911" s="60"/>
      <c r="I911" s="59"/>
      <c r="J911" s="37"/>
      <c r="K911" s="37"/>
      <c r="L911" s="21"/>
      <c r="M911" s="21"/>
    </row>
    <row r="912" ht="12.75" customHeight="1">
      <c r="A912" s="21"/>
      <c r="B912" s="21"/>
      <c r="C912" s="21"/>
      <c r="D912" s="60"/>
      <c r="E912" s="58"/>
      <c r="F912" s="60"/>
      <c r="G912" s="60"/>
      <c r="H912" s="60"/>
      <c r="I912" s="59"/>
      <c r="J912" s="37"/>
      <c r="K912" s="37"/>
      <c r="L912" s="21"/>
      <c r="M912" s="21"/>
    </row>
    <row r="913" ht="12.75" customHeight="1">
      <c r="A913" s="21"/>
      <c r="B913" s="21"/>
      <c r="C913" s="21"/>
      <c r="D913" s="60"/>
      <c r="E913" s="58"/>
      <c r="F913" s="60"/>
      <c r="G913" s="60"/>
      <c r="H913" s="60"/>
      <c r="I913" s="59"/>
      <c r="J913" s="37"/>
      <c r="K913" s="37"/>
      <c r="L913" s="21"/>
      <c r="M913" s="21"/>
    </row>
    <row r="914" ht="12.75" customHeight="1">
      <c r="A914" s="21"/>
      <c r="B914" s="21"/>
      <c r="C914" s="21"/>
      <c r="D914" s="60"/>
      <c r="E914" s="58"/>
      <c r="F914" s="60"/>
      <c r="G914" s="60"/>
      <c r="H914" s="60"/>
      <c r="I914" s="59"/>
      <c r="J914" s="37"/>
      <c r="K914" s="37"/>
      <c r="L914" s="21"/>
      <c r="M914" s="21"/>
    </row>
    <row r="915" ht="12.75" customHeight="1">
      <c r="A915" s="21"/>
      <c r="B915" s="21"/>
      <c r="C915" s="21"/>
      <c r="D915" s="60"/>
      <c r="E915" s="58"/>
      <c r="F915" s="60"/>
      <c r="G915" s="60"/>
      <c r="H915" s="60"/>
      <c r="I915" s="59"/>
      <c r="J915" s="37"/>
      <c r="K915" s="37"/>
      <c r="L915" s="21"/>
      <c r="M915" s="21"/>
    </row>
    <row r="916" ht="12.75" customHeight="1">
      <c r="A916" s="21"/>
      <c r="B916" s="21"/>
      <c r="C916" s="21"/>
      <c r="D916" s="60"/>
      <c r="E916" s="58"/>
      <c r="F916" s="60"/>
      <c r="G916" s="60"/>
      <c r="H916" s="60"/>
      <c r="I916" s="59"/>
      <c r="J916" s="37"/>
      <c r="K916" s="37"/>
      <c r="L916" s="21"/>
      <c r="M916" s="21"/>
    </row>
    <row r="917" ht="12.75" customHeight="1">
      <c r="A917" s="21"/>
      <c r="B917" s="21"/>
      <c r="C917" s="21"/>
      <c r="D917" s="60"/>
      <c r="E917" s="58"/>
      <c r="F917" s="60"/>
      <c r="G917" s="60"/>
      <c r="H917" s="60"/>
      <c r="I917" s="59"/>
      <c r="J917" s="37"/>
      <c r="K917" s="37"/>
      <c r="L917" s="21"/>
      <c r="M917" s="21"/>
    </row>
    <row r="918" ht="12.75" customHeight="1">
      <c r="A918" s="21"/>
      <c r="B918" s="21"/>
      <c r="C918" s="21"/>
      <c r="D918" s="60"/>
      <c r="E918" s="58"/>
      <c r="F918" s="60"/>
      <c r="G918" s="60"/>
      <c r="H918" s="60"/>
      <c r="I918" s="59"/>
      <c r="J918" s="37"/>
      <c r="K918" s="37"/>
      <c r="L918" s="21"/>
      <c r="M918" s="21"/>
    </row>
    <row r="919" ht="12.75" customHeight="1">
      <c r="A919" s="21"/>
      <c r="B919" s="21"/>
      <c r="C919" s="21"/>
      <c r="D919" s="60"/>
      <c r="E919" s="58"/>
      <c r="F919" s="60"/>
      <c r="G919" s="60"/>
      <c r="H919" s="60"/>
      <c r="I919" s="59"/>
      <c r="J919" s="37"/>
      <c r="K919" s="37"/>
      <c r="L919" s="21"/>
      <c r="M919" s="21"/>
    </row>
    <row r="920" ht="12.75" customHeight="1">
      <c r="A920" s="21"/>
      <c r="B920" s="21"/>
      <c r="C920" s="21"/>
      <c r="D920" s="60"/>
      <c r="E920" s="58"/>
      <c r="F920" s="60"/>
      <c r="G920" s="60"/>
      <c r="H920" s="60"/>
      <c r="I920" s="59"/>
      <c r="J920" s="37"/>
      <c r="K920" s="37"/>
      <c r="L920" s="21"/>
      <c r="M920" s="21"/>
    </row>
    <row r="921" ht="12.75" customHeight="1">
      <c r="A921" s="21"/>
      <c r="B921" s="21"/>
      <c r="C921" s="21"/>
      <c r="D921" s="60"/>
      <c r="E921" s="58"/>
      <c r="F921" s="60"/>
      <c r="G921" s="60"/>
      <c r="H921" s="60"/>
      <c r="I921" s="59"/>
      <c r="J921" s="37"/>
      <c r="K921" s="37"/>
      <c r="L921" s="21"/>
      <c r="M921" s="21"/>
    </row>
    <row r="922" ht="12.75" customHeight="1">
      <c r="A922" s="21"/>
      <c r="B922" s="21"/>
      <c r="C922" s="21"/>
      <c r="D922" s="60"/>
      <c r="E922" s="58"/>
      <c r="F922" s="60"/>
      <c r="G922" s="60"/>
      <c r="H922" s="60"/>
      <c r="I922" s="59"/>
      <c r="J922" s="37"/>
      <c r="K922" s="37"/>
      <c r="L922" s="21"/>
      <c r="M922" s="21"/>
    </row>
    <row r="923" ht="12.75" customHeight="1">
      <c r="A923" s="21"/>
      <c r="B923" s="21"/>
      <c r="C923" s="21"/>
      <c r="D923" s="60"/>
      <c r="E923" s="58"/>
      <c r="F923" s="60"/>
      <c r="G923" s="60"/>
      <c r="H923" s="60"/>
      <c r="I923" s="59"/>
      <c r="J923" s="37"/>
      <c r="K923" s="37"/>
      <c r="L923" s="21"/>
      <c r="M923" s="21"/>
    </row>
    <row r="924" ht="12.75" customHeight="1">
      <c r="A924" s="21"/>
      <c r="B924" s="21"/>
      <c r="C924" s="21"/>
      <c r="D924" s="60"/>
      <c r="E924" s="58"/>
      <c r="F924" s="60"/>
      <c r="G924" s="60"/>
      <c r="H924" s="60"/>
      <c r="I924" s="59"/>
      <c r="J924" s="37"/>
      <c r="K924" s="37"/>
      <c r="L924" s="21"/>
      <c r="M924" s="21"/>
    </row>
    <row r="925" ht="12.75" customHeight="1">
      <c r="A925" s="21"/>
      <c r="B925" s="21"/>
      <c r="C925" s="21"/>
      <c r="D925" s="60"/>
      <c r="E925" s="58"/>
      <c r="F925" s="60"/>
      <c r="G925" s="60"/>
      <c r="H925" s="60"/>
      <c r="I925" s="59"/>
      <c r="J925" s="37"/>
      <c r="K925" s="37"/>
      <c r="L925" s="21"/>
      <c r="M925" s="21"/>
    </row>
    <row r="926" ht="12.75" customHeight="1">
      <c r="A926" s="21"/>
      <c r="B926" s="21"/>
      <c r="C926" s="21"/>
      <c r="D926" s="60"/>
      <c r="E926" s="58"/>
      <c r="F926" s="60"/>
      <c r="G926" s="60"/>
      <c r="H926" s="60"/>
      <c r="I926" s="59"/>
      <c r="J926" s="37"/>
      <c r="K926" s="37"/>
      <c r="L926" s="21"/>
      <c r="M926" s="21"/>
    </row>
    <row r="927" ht="12.75" customHeight="1">
      <c r="A927" s="21"/>
      <c r="B927" s="21"/>
      <c r="C927" s="21"/>
      <c r="D927" s="60"/>
      <c r="E927" s="58"/>
      <c r="F927" s="60"/>
      <c r="G927" s="60"/>
      <c r="H927" s="60"/>
      <c r="I927" s="59"/>
      <c r="J927" s="37"/>
      <c r="K927" s="37"/>
      <c r="L927" s="21"/>
      <c r="M927" s="21"/>
    </row>
    <row r="928" ht="12.75" customHeight="1">
      <c r="A928" s="21"/>
      <c r="B928" s="21"/>
      <c r="C928" s="21"/>
      <c r="D928" s="60"/>
      <c r="E928" s="58"/>
      <c r="F928" s="60"/>
      <c r="G928" s="60"/>
      <c r="H928" s="60"/>
      <c r="I928" s="59"/>
      <c r="J928" s="37"/>
      <c r="K928" s="37"/>
      <c r="L928" s="21"/>
      <c r="M928" s="21"/>
    </row>
    <row r="929" ht="12.75" customHeight="1">
      <c r="A929" s="21"/>
      <c r="B929" s="21"/>
      <c r="C929" s="21"/>
      <c r="D929" s="60"/>
      <c r="E929" s="58"/>
      <c r="F929" s="60"/>
      <c r="G929" s="60"/>
      <c r="H929" s="60"/>
      <c r="I929" s="59"/>
      <c r="J929" s="37"/>
      <c r="K929" s="37"/>
      <c r="L929" s="21"/>
      <c r="M929" s="21"/>
    </row>
    <row r="930" ht="12.75" customHeight="1">
      <c r="A930" s="21"/>
      <c r="B930" s="21"/>
      <c r="C930" s="21"/>
      <c r="D930" s="60"/>
      <c r="E930" s="58"/>
      <c r="F930" s="60"/>
      <c r="G930" s="60"/>
      <c r="H930" s="60"/>
      <c r="I930" s="59"/>
      <c r="J930" s="37"/>
      <c r="K930" s="37"/>
      <c r="L930" s="21"/>
      <c r="M930" s="21"/>
    </row>
    <row r="931" ht="12.75" customHeight="1">
      <c r="A931" s="21"/>
      <c r="B931" s="21"/>
      <c r="C931" s="21"/>
      <c r="D931" s="60"/>
      <c r="E931" s="58"/>
      <c r="F931" s="60"/>
      <c r="G931" s="60"/>
      <c r="H931" s="60"/>
      <c r="I931" s="59"/>
      <c r="J931" s="37"/>
      <c r="K931" s="37"/>
      <c r="L931" s="21"/>
      <c r="M931" s="21"/>
    </row>
    <row r="932" ht="12.75" customHeight="1">
      <c r="A932" s="21"/>
      <c r="B932" s="21"/>
      <c r="C932" s="21"/>
      <c r="D932" s="60"/>
      <c r="E932" s="58"/>
      <c r="F932" s="60"/>
      <c r="G932" s="60"/>
      <c r="H932" s="60"/>
      <c r="I932" s="59"/>
      <c r="J932" s="37"/>
      <c r="K932" s="37"/>
      <c r="L932" s="21"/>
      <c r="M932" s="21"/>
    </row>
    <row r="933" ht="12.75" customHeight="1">
      <c r="A933" s="21"/>
      <c r="B933" s="21"/>
      <c r="C933" s="21"/>
      <c r="D933" s="60"/>
      <c r="E933" s="58"/>
      <c r="F933" s="60"/>
      <c r="G933" s="60"/>
      <c r="H933" s="60"/>
      <c r="I933" s="59"/>
      <c r="J933" s="37"/>
      <c r="K933" s="37"/>
      <c r="L933" s="21"/>
      <c r="M933" s="21"/>
    </row>
    <row r="934" ht="12.75" customHeight="1">
      <c r="A934" s="21"/>
      <c r="B934" s="21"/>
      <c r="C934" s="21"/>
      <c r="D934" s="60"/>
      <c r="E934" s="58"/>
      <c r="F934" s="60"/>
      <c r="G934" s="60"/>
      <c r="H934" s="60"/>
      <c r="I934" s="59"/>
      <c r="J934" s="37"/>
      <c r="K934" s="37"/>
      <c r="L934" s="21"/>
      <c r="M934" s="21"/>
    </row>
    <row r="935" ht="12.75" customHeight="1">
      <c r="A935" s="21"/>
      <c r="B935" s="21"/>
      <c r="C935" s="21"/>
      <c r="D935" s="60"/>
      <c r="E935" s="58"/>
      <c r="F935" s="60"/>
      <c r="G935" s="60"/>
      <c r="H935" s="60"/>
      <c r="I935" s="59"/>
      <c r="J935" s="37"/>
      <c r="K935" s="37"/>
      <c r="L935" s="21"/>
      <c r="M935" s="21"/>
    </row>
    <row r="936" ht="12.75" customHeight="1">
      <c r="A936" s="21"/>
      <c r="B936" s="21"/>
      <c r="C936" s="21"/>
      <c r="D936" s="60"/>
      <c r="E936" s="58"/>
      <c r="F936" s="60"/>
      <c r="G936" s="60"/>
      <c r="H936" s="60"/>
      <c r="I936" s="59"/>
      <c r="J936" s="37"/>
      <c r="K936" s="37"/>
      <c r="L936" s="21"/>
      <c r="M936" s="21"/>
    </row>
    <row r="937" ht="12.75" customHeight="1">
      <c r="A937" s="21"/>
      <c r="B937" s="21"/>
      <c r="C937" s="21"/>
      <c r="D937" s="60"/>
      <c r="E937" s="58"/>
      <c r="F937" s="60"/>
      <c r="G937" s="60"/>
      <c r="H937" s="60"/>
      <c r="I937" s="59"/>
      <c r="J937" s="37"/>
      <c r="K937" s="37"/>
      <c r="L937" s="21"/>
      <c r="M937" s="21"/>
    </row>
    <row r="938" ht="12.75" customHeight="1">
      <c r="A938" s="21"/>
      <c r="B938" s="21"/>
      <c r="C938" s="21"/>
      <c r="D938" s="60"/>
      <c r="E938" s="58"/>
      <c r="F938" s="60"/>
      <c r="G938" s="60"/>
      <c r="H938" s="60"/>
      <c r="I938" s="59"/>
      <c r="J938" s="37"/>
      <c r="K938" s="37"/>
      <c r="L938" s="21"/>
      <c r="M938" s="21"/>
    </row>
    <row r="939" ht="12.75" customHeight="1">
      <c r="A939" s="21"/>
      <c r="B939" s="21"/>
      <c r="C939" s="21"/>
      <c r="D939" s="60"/>
      <c r="E939" s="58"/>
      <c r="F939" s="60"/>
      <c r="G939" s="60"/>
      <c r="H939" s="60"/>
      <c r="I939" s="59"/>
      <c r="J939" s="37"/>
      <c r="K939" s="37"/>
      <c r="L939" s="21"/>
      <c r="M939" s="21"/>
    </row>
    <row r="940" ht="12.75" customHeight="1">
      <c r="A940" s="21"/>
      <c r="B940" s="21"/>
      <c r="C940" s="21"/>
      <c r="D940" s="60"/>
      <c r="E940" s="58"/>
      <c r="F940" s="60"/>
      <c r="G940" s="60"/>
      <c r="H940" s="60"/>
      <c r="I940" s="59"/>
      <c r="J940" s="37"/>
      <c r="K940" s="37"/>
      <c r="L940" s="21"/>
      <c r="M940" s="21"/>
    </row>
    <row r="941" ht="12.75" customHeight="1">
      <c r="A941" s="21"/>
      <c r="B941" s="21"/>
      <c r="C941" s="21"/>
      <c r="D941" s="60"/>
      <c r="E941" s="58"/>
      <c r="F941" s="60"/>
      <c r="G941" s="60"/>
      <c r="H941" s="60"/>
      <c r="I941" s="59"/>
      <c r="J941" s="37"/>
      <c r="K941" s="37"/>
      <c r="L941" s="21"/>
      <c r="M941" s="21"/>
    </row>
    <row r="942" ht="12.75" customHeight="1">
      <c r="A942" s="21"/>
      <c r="B942" s="21"/>
      <c r="C942" s="21"/>
      <c r="D942" s="60"/>
      <c r="E942" s="58"/>
      <c r="F942" s="60"/>
      <c r="G942" s="60"/>
      <c r="H942" s="60"/>
      <c r="I942" s="59"/>
      <c r="J942" s="37"/>
      <c r="K942" s="37"/>
      <c r="L942" s="21"/>
      <c r="M942" s="21"/>
    </row>
    <row r="943" ht="12.75" customHeight="1">
      <c r="A943" s="21"/>
      <c r="B943" s="21"/>
      <c r="C943" s="21"/>
      <c r="D943" s="60"/>
      <c r="E943" s="58"/>
      <c r="F943" s="60"/>
      <c r="G943" s="60"/>
      <c r="H943" s="60"/>
      <c r="I943" s="59"/>
      <c r="J943" s="37"/>
      <c r="K943" s="37"/>
      <c r="L943" s="21"/>
      <c r="M943" s="21"/>
    </row>
    <row r="944" ht="12.75" customHeight="1">
      <c r="A944" s="21"/>
      <c r="B944" s="21"/>
      <c r="C944" s="21"/>
      <c r="D944" s="60"/>
      <c r="E944" s="58"/>
      <c r="F944" s="60"/>
      <c r="G944" s="60"/>
      <c r="H944" s="60"/>
      <c r="I944" s="59"/>
      <c r="J944" s="37"/>
      <c r="K944" s="37"/>
      <c r="L944" s="21"/>
      <c r="M944" s="21"/>
    </row>
    <row r="945" ht="12.75" customHeight="1">
      <c r="A945" s="21"/>
      <c r="B945" s="21"/>
      <c r="C945" s="21"/>
      <c r="D945" s="60"/>
      <c r="E945" s="58"/>
      <c r="F945" s="60"/>
      <c r="G945" s="60"/>
      <c r="H945" s="60"/>
      <c r="I945" s="59"/>
      <c r="J945" s="37"/>
      <c r="K945" s="37"/>
      <c r="L945" s="21"/>
      <c r="M945" s="21"/>
    </row>
    <row r="946" ht="12.75" customHeight="1">
      <c r="A946" s="21"/>
      <c r="B946" s="21"/>
      <c r="C946" s="21"/>
      <c r="D946" s="60"/>
      <c r="E946" s="58"/>
      <c r="F946" s="60"/>
      <c r="G946" s="60"/>
      <c r="H946" s="60"/>
      <c r="I946" s="59"/>
      <c r="J946" s="37"/>
      <c r="K946" s="37"/>
      <c r="L946" s="21"/>
      <c r="M946" s="21"/>
    </row>
    <row r="947" ht="12.75" customHeight="1">
      <c r="A947" s="21"/>
      <c r="B947" s="21"/>
      <c r="C947" s="21"/>
      <c r="D947" s="60"/>
      <c r="E947" s="58"/>
      <c r="F947" s="60"/>
      <c r="G947" s="60"/>
      <c r="H947" s="60"/>
      <c r="I947" s="59"/>
      <c r="J947" s="37"/>
      <c r="K947" s="37"/>
      <c r="L947" s="21"/>
      <c r="M947" s="21"/>
    </row>
    <row r="948" ht="12.75" customHeight="1">
      <c r="A948" s="21"/>
      <c r="B948" s="21"/>
      <c r="C948" s="21"/>
      <c r="D948" s="60"/>
      <c r="E948" s="58"/>
      <c r="F948" s="60"/>
      <c r="G948" s="60"/>
      <c r="H948" s="60"/>
      <c r="I948" s="59"/>
      <c r="J948" s="37"/>
      <c r="K948" s="37"/>
      <c r="L948" s="21"/>
      <c r="M948" s="21"/>
    </row>
    <row r="949" ht="12.75" customHeight="1">
      <c r="A949" s="21"/>
      <c r="B949" s="21"/>
      <c r="C949" s="21"/>
      <c r="D949" s="60"/>
      <c r="E949" s="58"/>
      <c r="F949" s="60"/>
      <c r="G949" s="60"/>
      <c r="H949" s="60"/>
      <c r="I949" s="59"/>
      <c r="J949" s="37"/>
      <c r="K949" s="37"/>
      <c r="L949" s="21"/>
      <c r="M949" s="21"/>
    </row>
    <row r="950" ht="12.75" customHeight="1">
      <c r="A950" s="21"/>
      <c r="B950" s="21"/>
      <c r="C950" s="21"/>
      <c r="D950" s="60"/>
      <c r="E950" s="58"/>
      <c r="F950" s="60"/>
      <c r="G950" s="60"/>
      <c r="H950" s="60"/>
      <c r="I950" s="59"/>
      <c r="J950" s="37"/>
      <c r="K950" s="37"/>
      <c r="L950" s="21"/>
      <c r="M950" s="21"/>
    </row>
    <row r="951" ht="12.75" customHeight="1">
      <c r="A951" s="21"/>
      <c r="B951" s="21"/>
      <c r="C951" s="21"/>
      <c r="D951" s="60"/>
      <c r="E951" s="58"/>
      <c r="F951" s="60"/>
      <c r="G951" s="60"/>
      <c r="H951" s="60"/>
      <c r="I951" s="59"/>
      <c r="J951" s="37"/>
      <c r="K951" s="37"/>
      <c r="L951" s="21"/>
      <c r="M951" s="21"/>
    </row>
    <row r="952" ht="12.75" customHeight="1">
      <c r="A952" s="21"/>
      <c r="B952" s="21"/>
      <c r="C952" s="21"/>
      <c r="D952" s="60"/>
      <c r="E952" s="58"/>
      <c r="F952" s="60"/>
      <c r="G952" s="60"/>
      <c r="H952" s="60"/>
      <c r="I952" s="59"/>
      <c r="J952" s="37"/>
      <c r="K952" s="37"/>
      <c r="L952" s="21"/>
      <c r="M952" s="21"/>
    </row>
    <row r="953" ht="12.75" customHeight="1">
      <c r="A953" s="21"/>
      <c r="B953" s="21"/>
      <c r="C953" s="21"/>
      <c r="D953" s="60"/>
      <c r="E953" s="58"/>
      <c r="F953" s="60"/>
      <c r="G953" s="60"/>
      <c r="H953" s="60"/>
      <c r="I953" s="59"/>
      <c r="J953" s="37"/>
      <c r="K953" s="37"/>
      <c r="L953" s="21"/>
      <c r="M953" s="21"/>
    </row>
    <row r="954" ht="12.75" customHeight="1">
      <c r="A954" s="21"/>
      <c r="B954" s="21"/>
      <c r="C954" s="21"/>
      <c r="D954" s="60"/>
      <c r="E954" s="58"/>
      <c r="F954" s="60"/>
      <c r="G954" s="60"/>
      <c r="H954" s="60"/>
      <c r="I954" s="59"/>
      <c r="J954" s="37"/>
      <c r="K954" s="37"/>
      <c r="L954" s="21"/>
      <c r="M954" s="21"/>
    </row>
    <row r="955" ht="12.75" customHeight="1">
      <c r="A955" s="21"/>
      <c r="B955" s="21"/>
      <c r="C955" s="21"/>
      <c r="D955" s="60"/>
      <c r="E955" s="58"/>
      <c r="F955" s="60"/>
      <c r="G955" s="60"/>
      <c r="H955" s="60"/>
      <c r="I955" s="59"/>
      <c r="J955" s="37"/>
      <c r="K955" s="37"/>
      <c r="L955" s="21"/>
      <c r="M955" s="21"/>
    </row>
    <row r="956" ht="12.75" customHeight="1">
      <c r="A956" s="21"/>
      <c r="B956" s="21"/>
      <c r="C956" s="21"/>
      <c r="D956" s="60"/>
      <c r="E956" s="58"/>
      <c r="F956" s="60"/>
      <c r="G956" s="60"/>
      <c r="H956" s="60"/>
      <c r="I956" s="59"/>
      <c r="J956" s="37"/>
      <c r="K956" s="37"/>
      <c r="L956" s="21"/>
      <c r="M956" s="21"/>
    </row>
    <row r="957" ht="12.75" customHeight="1">
      <c r="A957" s="21"/>
      <c r="B957" s="21"/>
      <c r="C957" s="21"/>
      <c r="D957" s="60"/>
      <c r="E957" s="58"/>
      <c r="F957" s="60"/>
      <c r="G957" s="60"/>
      <c r="H957" s="60"/>
      <c r="I957" s="59"/>
      <c r="J957" s="37"/>
      <c r="K957" s="37"/>
      <c r="L957" s="21"/>
      <c r="M957" s="21"/>
    </row>
    <row r="958" ht="12.75" customHeight="1">
      <c r="A958" s="21"/>
      <c r="B958" s="21"/>
      <c r="C958" s="21"/>
      <c r="D958" s="60"/>
      <c r="E958" s="58"/>
      <c r="F958" s="60"/>
      <c r="G958" s="60"/>
      <c r="H958" s="60"/>
      <c r="I958" s="59"/>
      <c r="J958" s="37"/>
      <c r="K958" s="37"/>
      <c r="L958" s="21"/>
      <c r="M958" s="21"/>
    </row>
    <row r="959" ht="12.75" customHeight="1">
      <c r="A959" s="21"/>
      <c r="B959" s="21"/>
      <c r="C959" s="21"/>
      <c r="D959" s="60"/>
      <c r="E959" s="58"/>
      <c r="F959" s="60"/>
      <c r="G959" s="60"/>
      <c r="H959" s="60"/>
      <c r="I959" s="59"/>
      <c r="J959" s="37"/>
      <c r="K959" s="37"/>
      <c r="L959" s="21"/>
      <c r="M959" s="21"/>
    </row>
    <row r="960" ht="12.75" customHeight="1">
      <c r="A960" s="21"/>
      <c r="B960" s="21"/>
      <c r="C960" s="21"/>
      <c r="D960" s="60"/>
      <c r="E960" s="58"/>
      <c r="F960" s="60"/>
      <c r="G960" s="60"/>
      <c r="H960" s="60"/>
      <c r="I960" s="59"/>
      <c r="J960" s="37"/>
      <c r="K960" s="37"/>
      <c r="L960" s="21"/>
      <c r="M960" s="21"/>
    </row>
    <row r="961" ht="12.75" customHeight="1">
      <c r="A961" s="21"/>
      <c r="B961" s="21"/>
      <c r="C961" s="21"/>
      <c r="D961" s="60"/>
      <c r="E961" s="58"/>
      <c r="F961" s="60"/>
      <c r="G961" s="60"/>
      <c r="H961" s="60"/>
      <c r="I961" s="59"/>
      <c r="J961" s="37"/>
      <c r="K961" s="37"/>
      <c r="L961" s="21"/>
      <c r="M961" s="21"/>
    </row>
    <row r="962" ht="12.75" customHeight="1">
      <c r="A962" s="21"/>
      <c r="B962" s="21"/>
      <c r="C962" s="21"/>
      <c r="D962" s="60"/>
      <c r="E962" s="58"/>
      <c r="F962" s="60"/>
      <c r="G962" s="60"/>
      <c r="H962" s="60"/>
      <c r="I962" s="59"/>
      <c r="J962" s="37"/>
      <c r="K962" s="37"/>
      <c r="L962" s="21"/>
      <c r="M962" s="21"/>
    </row>
    <row r="963" ht="12.75" customHeight="1">
      <c r="A963" s="21"/>
      <c r="B963" s="21"/>
      <c r="C963" s="21"/>
      <c r="D963" s="60"/>
      <c r="E963" s="58"/>
      <c r="F963" s="60"/>
      <c r="G963" s="60"/>
      <c r="H963" s="60"/>
      <c r="I963" s="59"/>
      <c r="J963" s="37"/>
      <c r="K963" s="37"/>
      <c r="L963" s="21"/>
      <c r="M963" s="21"/>
    </row>
    <row r="964" ht="12.75" customHeight="1">
      <c r="A964" s="21"/>
      <c r="B964" s="21"/>
      <c r="C964" s="21"/>
      <c r="D964" s="60"/>
      <c r="E964" s="58"/>
      <c r="F964" s="60"/>
      <c r="G964" s="60"/>
      <c r="H964" s="60"/>
      <c r="I964" s="59"/>
      <c r="J964" s="37"/>
      <c r="K964" s="37"/>
      <c r="L964" s="21"/>
      <c r="M964" s="21"/>
    </row>
    <row r="965" ht="12.75" customHeight="1">
      <c r="A965" s="21"/>
      <c r="B965" s="21"/>
      <c r="C965" s="21"/>
      <c r="D965" s="60"/>
      <c r="E965" s="58"/>
      <c r="F965" s="60"/>
      <c r="G965" s="60"/>
      <c r="H965" s="60"/>
      <c r="I965" s="59"/>
      <c r="J965" s="37"/>
      <c r="K965" s="37"/>
      <c r="L965" s="21"/>
      <c r="M965" s="21"/>
    </row>
    <row r="966" ht="12.75" customHeight="1">
      <c r="A966" s="21"/>
      <c r="B966" s="21"/>
      <c r="C966" s="21"/>
      <c r="D966" s="60"/>
      <c r="E966" s="58"/>
      <c r="F966" s="60"/>
      <c r="G966" s="60"/>
      <c r="H966" s="60"/>
      <c r="I966" s="59"/>
      <c r="J966" s="37"/>
      <c r="K966" s="37"/>
      <c r="L966" s="21"/>
      <c r="M966" s="21"/>
    </row>
    <row r="967" ht="12.75" customHeight="1">
      <c r="A967" s="21"/>
      <c r="B967" s="21"/>
      <c r="C967" s="21"/>
      <c r="D967" s="60"/>
      <c r="E967" s="58"/>
      <c r="F967" s="60"/>
      <c r="G967" s="60"/>
      <c r="H967" s="60"/>
      <c r="I967" s="59"/>
      <c r="J967" s="37"/>
      <c r="K967" s="37"/>
      <c r="L967" s="21"/>
      <c r="M967" s="21"/>
    </row>
    <row r="968" ht="12.75" customHeight="1">
      <c r="A968" s="21"/>
      <c r="B968" s="21"/>
      <c r="C968" s="21"/>
      <c r="D968" s="60"/>
      <c r="E968" s="58"/>
      <c r="F968" s="60"/>
      <c r="G968" s="60"/>
      <c r="H968" s="60"/>
      <c r="I968" s="59"/>
      <c r="J968" s="37"/>
      <c r="K968" s="37"/>
      <c r="L968" s="21"/>
      <c r="M968" s="21"/>
    </row>
    <row r="969" ht="12.75" customHeight="1">
      <c r="A969" s="21"/>
      <c r="B969" s="21"/>
      <c r="C969" s="21"/>
      <c r="D969" s="60"/>
      <c r="E969" s="58"/>
      <c r="F969" s="60"/>
      <c r="G969" s="60"/>
      <c r="H969" s="60"/>
      <c r="I969" s="59"/>
      <c r="J969" s="37"/>
      <c r="K969" s="37"/>
      <c r="L969" s="21"/>
      <c r="M969" s="21"/>
    </row>
    <row r="970" ht="12.75" customHeight="1">
      <c r="A970" s="21"/>
      <c r="B970" s="21"/>
      <c r="C970" s="21"/>
      <c r="D970" s="60"/>
      <c r="E970" s="58"/>
      <c r="F970" s="60"/>
      <c r="G970" s="60"/>
      <c r="H970" s="60"/>
      <c r="I970" s="59"/>
      <c r="J970" s="37"/>
      <c r="K970" s="37"/>
      <c r="L970" s="21"/>
      <c r="M970" s="21"/>
    </row>
    <row r="971" ht="12.75" customHeight="1">
      <c r="A971" s="21"/>
      <c r="B971" s="21"/>
      <c r="C971" s="21"/>
      <c r="D971" s="60"/>
      <c r="E971" s="58"/>
      <c r="F971" s="60"/>
      <c r="G971" s="60"/>
      <c r="H971" s="60"/>
      <c r="I971" s="59"/>
      <c r="J971" s="37"/>
      <c r="K971" s="37"/>
      <c r="L971" s="21"/>
      <c r="M971" s="21"/>
    </row>
    <row r="972" ht="12.75" customHeight="1">
      <c r="A972" s="21"/>
      <c r="B972" s="21"/>
      <c r="C972" s="21"/>
      <c r="D972" s="60"/>
      <c r="E972" s="58"/>
      <c r="F972" s="60"/>
      <c r="G972" s="60"/>
      <c r="H972" s="60"/>
      <c r="I972" s="59"/>
      <c r="J972" s="37"/>
      <c r="K972" s="37"/>
      <c r="L972" s="21"/>
      <c r="M972" s="21"/>
    </row>
    <row r="973" ht="12.75" customHeight="1">
      <c r="A973" s="21"/>
      <c r="B973" s="21"/>
      <c r="C973" s="21"/>
      <c r="D973" s="60"/>
      <c r="E973" s="58"/>
      <c r="F973" s="60"/>
      <c r="G973" s="60"/>
      <c r="H973" s="60"/>
      <c r="I973" s="59"/>
      <c r="J973" s="37"/>
      <c r="K973" s="37"/>
      <c r="L973" s="21"/>
      <c r="M973" s="21"/>
    </row>
    <row r="974" ht="12.75" customHeight="1">
      <c r="A974" s="21"/>
      <c r="B974" s="21"/>
      <c r="C974" s="21"/>
      <c r="D974" s="60"/>
      <c r="E974" s="58"/>
      <c r="F974" s="60"/>
      <c r="G974" s="60"/>
      <c r="H974" s="60"/>
      <c r="I974" s="59"/>
      <c r="J974" s="37"/>
      <c r="K974" s="37"/>
      <c r="L974" s="21"/>
      <c r="M974" s="21"/>
    </row>
    <row r="975" ht="12.75" customHeight="1">
      <c r="A975" s="21"/>
      <c r="B975" s="21"/>
      <c r="C975" s="21"/>
      <c r="D975" s="60"/>
      <c r="E975" s="58"/>
      <c r="F975" s="60"/>
      <c r="G975" s="60"/>
      <c r="H975" s="60"/>
      <c r="I975" s="59"/>
      <c r="J975" s="37"/>
      <c r="K975" s="37"/>
      <c r="L975" s="21"/>
      <c r="M975" s="21"/>
    </row>
    <row r="976" ht="12.75" customHeight="1">
      <c r="A976" s="21"/>
      <c r="B976" s="21"/>
      <c r="C976" s="21"/>
      <c r="D976" s="60"/>
      <c r="E976" s="58"/>
      <c r="F976" s="60"/>
      <c r="G976" s="60"/>
      <c r="H976" s="60"/>
      <c r="I976" s="59"/>
      <c r="J976" s="37"/>
      <c r="K976" s="37"/>
      <c r="L976" s="21"/>
      <c r="M976" s="21"/>
    </row>
    <row r="977" ht="12.75" customHeight="1">
      <c r="A977" s="21"/>
      <c r="B977" s="21"/>
      <c r="C977" s="21"/>
      <c r="D977" s="60"/>
      <c r="E977" s="58"/>
      <c r="F977" s="60"/>
      <c r="G977" s="60"/>
      <c r="H977" s="60"/>
      <c r="I977" s="59"/>
      <c r="J977" s="37"/>
      <c r="K977" s="37"/>
      <c r="L977" s="21"/>
      <c r="M977" s="21"/>
    </row>
    <row r="978" ht="12.75" customHeight="1">
      <c r="A978" s="21"/>
      <c r="B978" s="21"/>
      <c r="C978" s="21"/>
      <c r="D978" s="60"/>
      <c r="E978" s="58"/>
      <c r="F978" s="60"/>
      <c r="G978" s="60"/>
      <c r="H978" s="60"/>
      <c r="I978" s="59"/>
      <c r="J978" s="37"/>
      <c r="K978" s="37"/>
      <c r="L978" s="21"/>
      <c r="M978" s="21"/>
    </row>
    <row r="979" ht="12.75" customHeight="1">
      <c r="A979" s="21"/>
      <c r="B979" s="21"/>
      <c r="C979" s="21"/>
      <c r="D979" s="60"/>
      <c r="E979" s="58"/>
      <c r="F979" s="60"/>
      <c r="G979" s="60"/>
      <c r="H979" s="60"/>
      <c r="I979" s="59"/>
      <c r="J979" s="37"/>
      <c r="K979" s="37"/>
      <c r="L979" s="21"/>
      <c r="M979" s="21"/>
    </row>
    <row r="980" ht="12.75" customHeight="1">
      <c r="A980" s="21"/>
      <c r="B980" s="21"/>
      <c r="C980" s="21"/>
      <c r="D980" s="60"/>
      <c r="E980" s="58"/>
      <c r="F980" s="60"/>
      <c r="G980" s="60"/>
      <c r="H980" s="60"/>
      <c r="I980" s="59"/>
      <c r="J980" s="37"/>
      <c r="K980" s="37"/>
      <c r="L980" s="21"/>
      <c r="M980" s="21"/>
    </row>
    <row r="981" ht="12.75" customHeight="1">
      <c r="A981" s="21"/>
      <c r="B981" s="21"/>
      <c r="C981" s="21"/>
      <c r="D981" s="60"/>
      <c r="E981" s="58"/>
      <c r="F981" s="60"/>
      <c r="G981" s="60"/>
      <c r="H981" s="60"/>
      <c r="I981" s="59"/>
      <c r="J981" s="37"/>
      <c r="K981" s="37"/>
      <c r="L981" s="21"/>
      <c r="M981" s="21"/>
    </row>
    <row r="982" ht="12.75" customHeight="1">
      <c r="A982" s="21"/>
      <c r="B982" s="21"/>
      <c r="C982" s="21"/>
      <c r="D982" s="60"/>
      <c r="E982" s="58"/>
      <c r="F982" s="60"/>
      <c r="G982" s="60"/>
      <c r="H982" s="60"/>
      <c r="I982" s="59"/>
      <c r="J982" s="37"/>
      <c r="K982" s="37"/>
      <c r="L982" s="21"/>
      <c r="M982" s="21"/>
    </row>
    <row r="983" ht="12.75" customHeight="1">
      <c r="A983" s="21"/>
      <c r="B983" s="21"/>
      <c r="C983" s="21"/>
      <c r="D983" s="60"/>
      <c r="E983" s="58"/>
      <c r="F983" s="60"/>
      <c r="G983" s="60"/>
      <c r="H983" s="60"/>
      <c r="I983" s="59"/>
      <c r="J983" s="37"/>
      <c r="K983" s="37"/>
      <c r="L983" s="21"/>
      <c r="M983" s="21"/>
    </row>
    <row r="984" ht="12.75" customHeight="1">
      <c r="A984" s="21"/>
      <c r="B984" s="21"/>
      <c r="C984" s="21"/>
      <c r="D984" s="60"/>
      <c r="E984" s="58"/>
      <c r="F984" s="60"/>
      <c r="G984" s="60"/>
      <c r="H984" s="60"/>
      <c r="I984" s="59"/>
      <c r="J984" s="37"/>
      <c r="K984" s="37"/>
      <c r="L984" s="21"/>
      <c r="M984" s="21"/>
    </row>
    <row r="985" ht="12.75" customHeight="1">
      <c r="A985" s="21"/>
      <c r="B985" s="21"/>
      <c r="C985" s="21"/>
      <c r="D985" s="60"/>
      <c r="E985" s="58"/>
      <c r="F985" s="60"/>
      <c r="G985" s="60"/>
      <c r="H985" s="60"/>
      <c r="I985" s="59"/>
      <c r="J985" s="37"/>
      <c r="K985" s="37"/>
      <c r="L985" s="21"/>
      <c r="M985" s="21"/>
    </row>
    <row r="986" ht="12.75" customHeight="1">
      <c r="A986" s="21"/>
      <c r="B986" s="21"/>
      <c r="C986" s="21"/>
      <c r="D986" s="60"/>
      <c r="E986" s="58"/>
      <c r="F986" s="60"/>
      <c r="G986" s="60"/>
      <c r="H986" s="60"/>
      <c r="I986" s="59"/>
      <c r="J986" s="37"/>
      <c r="K986" s="37"/>
      <c r="L986" s="21"/>
      <c r="M986" s="21"/>
    </row>
    <row r="987" ht="12.75" customHeight="1">
      <c r="A987" s="21"/>
      <c r="B987" s="21"/>
      <c r="C987" s="21"/>
      <c r="D987" s="60"/>
      <c r="E987" s="58"/>
      <c r="F987" s="60"/>
      <c r="G987" s="60"/>
      <c r="H987" s="60"/>
      <c r="I987" s="59"/>
      <c r="J987" s="37"/>
      <c r="K987" s="37"/>
      <c r="L987" s="21"/>
      <c r="M987" s="21"/>
    </row>
    <row r="988" ht="12.75" customHeight="1">
      <c r="A988" s="21"/>
      <c r="B988" s="21"/>
      <c r="C988" s="21"/>
      <c r="D988" s="60"/>
      <c r="E988" s="58"/>
      <c r="F988" s="60"/>
      <c r="G988" s="60"/>
      <c r="H988" s="60"/>
      <c r="I988" s="59"/>
      <c r="J988" s="37"/>
      <c r="K988" s="37"/>
      <c r="L988" s="21"/>
      <c r="M988" s="21"/>
    </row>
    <row r="989" ht="12.75" customHeight="1">
      <c r="A989" s="21"/>
      <c r="B989" s="21"/>
      <c r="C989" s="21"/>
      <c r="D989" s="60"/>
      <c r="E989" s="58"/>
      <c r="F989" s="60"/>
      <c r="G989" s="60"/>
      <c r="H989" s="60"/>
      <c r="I989" s="59"/>
      <c r="J989" s="37"/>
      <c r="K989" s="37"/>
      <c r="L989" s="21"/>
      <c r="M989" s="21"/>
    </row>
    <row r="990" ht="12.75" customHeight="1">
      <c r="A990" s="21"/>
      <c r="B990" s="21"/>
      <c r="C990" s="21"/>
      <c r="D990" s="60"/>
      <c r="E990" s="58"/>
      <c r="F990" s="60"/>
      <c r="G990" s="60"/>
      <c r="H990" s="60"/>
      <c r="I990" s="59"/>
      <c r="J990" s="37"/>
      <c r="K990" s="37"/>
      <c r="L990" s="21"/>
      <c r="M990" s="21"/>
    </row>
    <row r="991" ht="12.75" customHeight="1">
      <c r="A991" s="21"/>
      <c r="B991" s="21"/>
      <c r="C991" s="21"/>
      <c r="D991" s="60"/>
      <c r="E991" s="58"/>
      <c r="F991" s="60"/>
      <c r="G991" s="60"/>
      <c r="H991" s="60"/>
      <c r="I991" s="59"/>
      <c r="J991" s="37"/>
      <c r="K991" s="37"/>
      <c r="L991" s="21"/>
      <c r="M991" s="21"/>
    </row>
    <row r="992" ht="12.75" customHeight="1">
      <c r="A992" s="21"/>
      <c r="B992" s="21"/>
      <c r="C992" s="21"/>
      <c r="D992" s="60"/>
      <c r="E992" s="58"/>
      <c r="F992" s="60"/>
      <c r="G992" s="60"/>
      <c r="H992" s="60"/>
      <c r="I992" s="59"/>
      <c r="J992" s="37"/>
      <c r="K992" s="37"/>
      <c r="L992" s="21"/>
      <c r="M992" s="21"/>
    </row>
    <row r="993" ht="12.75" customHeight="1">
      <c r="A993" s="21"/>
      <c r="B993" s="21"/>
      <c r="C993" s="21"/>
      <c r="D993" s="60"/>
      <c r="E993" s="58"/>
      <c r="F993" s="60"/>
      <c r="G993" s="60"/>
      <c r="H993" s="60"/>
      <c r="I993" s="59"/>
      <c r="J993" s="37"/>
      <c r="K993" s="37"/>
      <c r="L993" s="21"/>
      <c r="M993" s="21"/>
    </row>
    <row r="994" ht="12.75" customHeight="1">
      <c r="A994" s="21"/>
      <c r="B994" s="21"/>
      <c r="C994" s="21"/>
      <c r="D994" s="60"/>
      <c r="E994" s="58"/>
      <c r="F994" s="60"/>
      <c r="G994" s="60"/>
      <c r="H994" s="60"/>
      <c r="I994" s="59"/>
      <c r="J994" s="37"/>
      <c r="K994" s="37"/>
      <c r="L994" s="21"/>
      <c r="M994" s="21"/>
    </row>
    <row r="995" ht="12.75" customHeight="1">
      <c r="A995" s="21"/>
      <c r="B995" s="21"/>
      <c r="C995" s="21"/>
      <c r="D995" s="60"/>
      <c r="E995" s="58"/>
      <c r="F995" s="60"/>
      <c r="G995" s="60"/>
      <c r="H995" s="60"/>
      <c r="I995" s="59"/>
      <c r="J995" s="37"/>
      <c r="K995" s="37"/>
      <c r="L995" s="21"/>
      <c r="M995" s="21"/>
    </row>
    <row r="996" ht="12.75" customHeight="1">
      <c r="A996" s="21"/>
      <c r="B996" s="21"/>
      <c r="C996" s="21"/>
      <c r="D996" s="60"/>
      <c r="E996" s="58"/>
      <c r="F996" s="60"/>
      <c r="G996" s="60"/>
      <c r="H996" s="60"/>
      <c r="I996" s="59"/>
      <c r="J996" s="37"/>
      <c r="K996" s="37"/>
      <c r="L996" s="21"/>
      <c r="M996" s="21"/>
    </row>
    <row r="997" ht="12.75" customHeight="1">
      <c r="A997" s="21"/>
      <c r="B997" s="21"/>
      <c r="C997" s="21"/>
      <c r="D997" s="60"/>
      <c r="E997" s="58"/>
      <c r="F997" s="60"/>
      <c r="G997" s="60"/>
      <c r="H997" s="60"/>
      <c r="I997" s="59"/>
      <c r="J997" s="37"/>
      <c r="K997" s="37"/>
      <c r="L997" s="21"/>
      <c r="M997" s="21"/>
    </row>
    <row r="998" ht="12.75" customHeight="1">
      <c r="A998" s="21"/>
      <c r="B998" s="21"/>
      <c r="C998" s="21"/>
      <c r="D998" s="60"/>
      <c r="E998" s="58"/>
      <c r="F998" s="60"/>
      <c r="G998" s="60"/>
      <c r="H998" s="60"/>
      <c r="I998" s="59"/>
      <c r="J998" s="37"/>
      <c r="K998" s="37"/>
      <c r="L998" s="21"/>
      <c r="M998" s="21"/>
    </row>
  </sheetData>
  <autoFilter ref="$A$1:$K$1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132.86"/>
    <col customWidth="1" min="2" max="26" width="8.0"/>
  </cols>
  <sheetData>
    <row r="1" ht="12.75" customHeight="1">
      <c r="A1" s="21"/>
    </row>
    <row r="2" ht="41.25" customHeight="1">
      <c r="A2" s="68" t="str">
        <f>HYPERLINK("http://forum.gruppoesperti.it/","Algoritmo Fantacalcio 2016 è un esclusiva di: http://forum.gruppoesperti.it/")</f>
        <v>Algoritmo Fantacalcio 2016 è un esclusiva di: http://forum.gruppoesperti.it/</v>
      </c>
    </row>
    <row r="3" ht="12.75" customHeight="1">
      <c r="A3" s="21"/>
    </row>
    <row r="4" ht="12.75" customHeight="1">
      <c r="A4" s="21"/>
    </row>
    <row r="5" ht="12.75" customHeight="1">
      <c r="A5" s="21"/>
    </row>
    <row r="6" ht="12.75" customHeight="1">
      <c r="A6" s="69" t="str">
        <f>HYPERLINK("http://myfreecopyright.com/","Il File che stai utilizzando è coperto da un doppio Copyright – Il File è registrato negli archivi della https://www.safecreative.org/work/1608098599896")</f>
        <v>Il File che stai utilizzando è coperto da un doppio Copyright – Il File è registrato negli archivi della https://www.safecreative.org/work/1608098599896</v>
      </c>
    </row>
    <row r="7" ht="12.75" customHeight="1">
      <c r="A7" s="21"/>
    </row>
    <row r="8" ht="12.75" customHeight="1">
      <c r="A8" s="21"/>
    </row>
    <row r="9" ht="12.75" customHeight="1">
      <c r="A9" s="21"/>
    </row>
    <row r="10" ht="12.75" customHeight="1">
      <c r="A10" s="21"/>
    </row>
    <row r="11" ht="12.75" customHeight="1">
      <c r="A11" s="21"/>
    </row>
    <row r="12" ht="12.75" customHeight="1">
      <c r="A12" s="21"/>
    </row>
    <row r="13" ht="12.75" customHeight="1">
      <c r="A13" s="21"/>
    </row>
    <row r="14" ht="12.75" customHeight="1">
      <c r="A14" s="21"/>
    </row>
    <row r="15" ht="12.75" customHeight="1">
      <c r="A15" s="21"/>
    </row>
    <row r="16" ht="12.75" customHeight="1">
      <c r="A16" s="21"/>
    </row>
    <row r="17" ht="12.75" customHeight="1">
      <c r="A17" s="21"/>
    </row>
    <row r="18" ht="12.75" customHeight="1">
      <c r="A18" s="70" t="s">
        <v>629</v>
      </c>
    </row>
    <row r="19" ht="12.75" customHeight="1">
      <c r="A19" s="16" t="s">
        <v>630</v>
      </c>
    </row>
    <row r="20" ht="12.75" customHeight="1">
      <c r="A20" s="16" t="s">
        <v>631</v>
      </c>
    </row>
    <row r="21" ht="12.75" customHeight="1">
      <c r="A21" s="16" t="s">
        <v>633</v>
      </c>
    </row>
    <row r="22" ht="12.75" customHeight="1">
      <c r="A22" s="16" t="s">
        <v>634</v>
      </c>
    </row>
    <row r="23" ht="12.75" customHeight="1">
      <c r="A23" s="16" t="s">
        <v>635</v>
      </c>
    </row>
    <row r="24" ht="12.75" customHeight="1">
      <c r="A24" s="16"/>
    </row>
    <row r="25" ht="12.75" customHeight="1">
      <c r="A25" s="16" t="s">
        <v>636</v>
      </c>
    </row>
    <row r="26" ht="12.75" customHeight="1">
      <c r="A26" s="16" t="s">
        <v>637</v>
      </c>
    </row>
    <row r="27" ht="12.75" customHeight="1">
      <c r="A27" s="16" t="s">
        <v>638</v>
      </c>
    </row>
    <row r="28" ht="12.75" customHeight="1">
      <c r="A28" s="16" t="s">
        <v>639</v>
      </c>
    </row>
    <row r="29" ht="12.75" customHeight="1">
      <c r="A29" s="16" t="s">
        <v>640</v>
      </c>
    </row>
    <row r="30" ht="12.75" customHeight="1">
      <c r="A30" s="21"/>
    </row>
    <row r="31" ht="12.75" customHeight="1">
      <c r="A31" s="21"/>
    </row>
    <row r="32" ht="12.75" customHeight="1">
      <c r="A32" s="21"/>
    </row>
    <row r="33" ht="12.75" customHeight="1">
      <c r="A33" s="21"/>
    </row>
    <row r="34" ht="12.75" customHeight="1">
      <c r="A34" s="21"/>
    </row>
    <row r="35" ht="12.75" customHeight="1">
      <c r="A35" s="21"/>
    </row>
    <row r="36" ht="12.75" customHeight="1">
      <c r="A36" s="21"/>
    </row>
    <row r="37" ht="12.75" customHeight="1">
      <c r="A37" s="21"/>
    </row>
    <row r="38" ht="12.75" customHeight="1">
      <c r="A38" s="21"/>
    </row>
    <row r="39" ht="12.75" customHeight="1">
      <c r="A39" s="21"/>
    </row>
    <row r="40" ht="12.75" customHeight="1">
      <c r="A40" s="21"/>
    </row>
    <row r="41" ht="12.75" customHeight="1">
      <c r="A41" s="21"/>
    </row>
    <row r="42" ht="12.75" customHeight="1">
      <c r="A42" s="21"/>
    </row>
    <row r="43" ht="12.75" customHeight="1">
      <c r="A43" s="21"/>
    </row>
    <row r="44" ht="12.75" customHeight="1">
      <c r="A44" s="21"/>
    </row>
    <row r="45" ht="12.75" customHeight="1">
      <c r="A45" s="21"/>
    </row>
    <row r="46" ht="12.75" customHeight="1">
      <c r="A46" s="21"/>
    </row>
    <row r="47" ht="12.75" customHeight="1">
      <c r="A47" s="21"/>
    </row>
    <row r="48" ht="12.75" customHeight="1">
      <c r="A48" s="21"/>
    </row>
    <row r="49" ht="12.75" customHeight="1">
      <c r="A49" s="21"/>
    </row>
    <row r="50" ht="12.75" customHeight="1">
      <c r="A50" s="21"/>
    </row>
    <row r="51" ht="12.75" customHeight="1">
      <c r="A51" s="21"/>
    </row>
    <row r="52" ht="12.75" customHeight="1">
      <c r="A52" s="21"/>
    </row>
    <row r="53" ht="12.75" customHeight="1">
      <c r="A53" s="21"/>
    </row>
    <row r="54" ht="12.75" customHeight="1">
      <c r="A54" s="21"/>
    </row>
    <row r="55" ht="12.75" customHeight="1">
      <c r="A55" s="21"/>
    </row>
    <row r="56" ht="12.75" customHeight="1">
      <c r="A56" s="21"/>
    </row>
    <row r="57" ht="12.75" customHeight="1">
      <c r="A57" s="21"/>
    </row>
    <row r="58" ht="12.75" customHeight="1">
      <c r="A58" s="21"/>
    </row>
    <row r="59" ht="12.75" customHeight="1">
      <c r="A59" s="21"/>
    </row>
    <row r="60" ht="12.75" customHeight="1">
      <c r="A60" s="21"/>
    </row>
    <row r="61" ht="12.75" customHeight="1">
      <c r="A61" s="21"/>
    </row>
    <row r="62" ht="12.75" customHeight="1">
      <c r="A62" s="21"/>
    </row>
    <row r="63" ht="12.75" customHeight="1">
      <c r="A63" s="21"/>
    </row>
    <row r="64" ht="12.75" customHeight="1">
      <c r="A64" s="21"/>
    </row>
    <row r="65" ht="12.75" customHeight="1">
      <c r="A65" s="21"/>
    </row>
    <row r="66" ht="12.75" customHeight="1">
      <c r="A66" s="21"/>
    </row>
    <row r="67" ht="12.75" customHeight="1">
      <c r="A67" s="21"/>
    </row>
    <row r="68" ht="12.75" customHeight="1">
      <c r="A68" s="21"/>
    </row>
    <row r="69" ht="12.75" customHeight="1">
      <c r="A69" s="21"/>
    </row>
    <row r="70" ht="12.75" customHeight="1">
      <c r="A70" s="21"/>
    </row>
    <row r="71" ht="12.75" customHeight="1">
      <c r="A71" s="21"/>
    </row>
    <row r="72" ht="12.75" customHeight="1">
      <c r="A72" s="21"/>
    </row>
    <row r="73" ht="12.75" customHeight="1">
      <c r="A73" s="21"/>
    </row>
    <row r="74" ht="12.75" customHeight="1">
      <c r="A74" s="21"/>
    </row>
    <row r="75" ht="12.75" customHeight="1">
      <c r="A75" s="21"/>
    </row>
    <row r="76" ht="12.75" customHeight="1">
      <c r="A76" s="21"/>
    </row>
    <row r="77" ht="12.75" customHeight="1">
      <c r="A77" s="21"/>
    </row>
    <row r="78" ht="12.75" customHeight="1">
      <c r="A78" s="21"/>
    </row>
    <row r="79" ht="12.75" customHeight="1">
      <c r="A79" s="21"/>
    </row>
    <row r="80" ht="12.75" customHeight="1">
      <c r="A80" s="21"/>
    </row>
    <row r="81" ht="12.75" customHeight="1">
      <c r="A81" s="21"/>
    </row>
    <row r="82" ht="12.75" customHeight="1">
      <c r="A82" s="21"/>
    </row>
    <row r="83" ht="12.75" customHeight="1">
      <c r="A83" s="21"/>
    </row>
    <row r="84" ht="12.75" customHeight="1">
      <c r="A84" s="21"/>
    </row>
    <row r="85" ht="12.75" customHeight="1">
      <c r="A85" s="21"/>
    </row>
    <row r="86" ht="12.75" customHeight="1">
      <c r="A86" s="21"/>
    </row>
    <row r="87" ht="12.75" customHeight="1">
      <c r="A87" s="21"/>
    </row>
    <row r="88" ht="12.75" customHeight="1">
      <c r="A88" s="21"/>
    </row>
    <row r="89" ht="12.75" customHeight="1">
      <c r="A89" s="21"/>
    </row>
    <row r="90" ht="12.75" customHeight="1">
      <c r="A90" s="21"/>
    </row>
    <row r="91" ht="12.75" customHeight="1">
      <c r="A91" s="21"/>
    </row>
    <row r="92" ht="12.75" customHeight="1">
      <c r="A92" s="21"/>
    </row>
    <row r="93" ht="12.75" customHeight="1">
      <c r="A93" s="21"/>
    </row>
    <row r="94" ht="12.75" customHeight="1">
      <c r="A94" s="21"/>
    </row>
    <row r="95" ht="12.75" customHeight="1">
      <c r="A95" s="21"/>
    </row>
    <row r="96" ht="12.75" customHeight="1">
      <c r="A96" s="21"/>
    </row>
    <row r="97" ht="12.75" customHeight="1">
      <c r="A97" s="21"/>
    </row>
    <row r="98" ht="12.75" customHeight="1">
      <c r="A98" s="21"/>
    </row>
    <row r="99" ht="12.75" customHeight="1">
      <c r="A99" s="21"/>
    </row>
    <row r="100" ht="12.75" customHeight="1">
      <c r="A100" s="21"/>
    </row>
    <row r="101" ht="12.75" customHeight="1">
      <c r="A101" s="21"/>
    </row>
    <row r="102" ht="12.75" customHeight="1">
      <c r="A102" s="21"/>
    </row>
    <row r="103" ht="12.75" customHeight="1">
      <c r="A103" s="21"/>
    </row>
    <row r="104" ht="12.75" customHeight="1">
      <c r="A104" s="21"/>
    </row>
    <row r="105" ht="12.75" customHeight="1">
      <c r="A105" s="21"/>
    </row>
    <row r="106" ht="12.75" customHeight="1">
      <c r="A106" s="21"/>
    </row>
    <row r="107" ht="12.75" customHeight="1">
      <c r="A107" s="21"/>
    </row>
    <row r="108" ht="12.75" customHeight="1">
      <c r="A108" s="21"/>
    </row>
    <row r="109" ht="12.75" customHeight="1">
      <c r="A109" s="21"/>
    </row>
    <row r="110" ht="12.75" customHeight="1">
      <c r="A110" s="21"/>
    </row>
    <row r="111" ht="12.75" customHeight="1">
      <c r="A111" s="21"/>
    </row>
    <row r="112" ht="12.75" customHeight="1">
      <c r="A112" s="21"/>
    </row>
    <row r="113" ht="12.75" customHeight="1">
      <c r="A113" s="21"/>
    </row>
    <row r="114" ht="12.75" customHeight="1">
      <c r="A114" s="21"/>
    </row>
    <row r="115" ht="12.75" customHeight="1">
      <c r="A115" s="21"/>
    </row>
    <row r="116" ht="12.75" customHeight="1">
      <c r="A116" s="21"/>
    </row>
    <row r="117" ht="12.75" customHeight="1">
      <c r="A117" s="21"/>
    </row>
    <row r="118" ht="12.75" customHeight="1">
      <c r="A118" s="21"/>
    </row>
    <row r="119" ht="12.75" customHeight="1">
      <c r="A119" s="21"/>
    </row>
    <row r="120" ht="12.75" customHeight="1">
      <c r="A120" s="21"/>
    </row>
    <row r="121" ht="12.75" customHeight="1">
      <c r="A121" s="21"/>
    </row>
    <row r="122" ht="12.75" customHeight="1">
      <c r="A122" s="21"/>
    </row>
    <row r="123" ht="12.75" customHeight="1">
      <c r="A123" s="21"/>
    </row>
    <row r="124" ht="12.75" customHeight="1">
      <c r="A124" s="21"/>
    </row>
    <row r="125" ht="12.75" customHeight="1">
      <c r="A125" s="21"/>
    </row>
    <row r="126" ht="12.75" customHeight="1">
      <c r="A126" s="21"/>
    </row>
    <row r="127" ht="12.75" customHeight="1">
      <c r="A127" s="21"/>
    </row>
    <row r="128" ht="12.75" customHeight="1">
      <c r="A128" s="21"/>
    </row>
    <row r="129" ht="12.75" customHeight="1">
      <c r="A129" s="21"/>
    </row>
    <row r="130" ht="12.75" customHeight="1">
      <c r="A130" s="21"/>
    </row>
    <row r="131" ht="12.75" customHeight="1">
      <c r="A131" s="21"/>
    </row>
    <row r="132" ht="12.75" customHeight="1">
      <c r="A132" s="21"/>
    </row>
    <row r="133" ht="12.75" customHeight="1">
      <c r="A133" s="21"/>
    </row>
    <row r="134" ht="12.75" customHeight="1">
      <c r="A134" s="21"/>
    </row>
    <row r="135" ht="12.75" customHeight="1">
      <c r="A135" s="21"/>
    </row>
    <row r="136" ht="12.75" customHeight="1">
      <c r="A136" s="21"/>
    </row>
    <row r="137" ht="12.75" customHeight="1">
      <c r="A137" s="21"/>
    </row>
    <row r="138" ht="12.75" customHeight="1">
      <c r="A138" s="21"/>
    </row>
    <row r="139" ht="12.75" customHeight="1">
      <c r="A139" s="21"/>
    </row>
    <row r="140" ht="12.75" customHeight="1">
      <c r="A140" s="21"/>
    </row>
    <row r="141" ht="12.75" customHeight="1">
      <c r="A141" s="21"/>
    </row>
    <row r="142" ht="12.75" customHeight="1">
      <c r="A142" s="21"/>
    </row>
    <row r="143" ht="12.75" customHeight="1">
      <c r="A143" s="21"/>
    </row>
    <row r="144" ht="12.75" customHeight="1">
      <c r="A144" s="21"/>
    </row>
    <row r="145" ht="12.75" customHeight="1">
      <c r="A145" s="21"/>
    </row>
    <row r="146" ht="12.75" customHeight="1">
      <c r="A146" s="21"/>
    </row>
    <row r="147" ht="12.75" customHeight="1">
      <c r="A147" s="21"/>
    </row>
    <row r="148" ht="12.75" customHeight="1">
      <c r="A148" s="21"/>
    </row>
    <row r="149" ht="12.75" customHeight="1">
      <c r="A149" s="21"/>
    </row>
    <row r="150" ht="12.75" customHeight="1">
      <c r="A150" s="21"/>
    </row>
    <row r="151" ht="12.75" customHeight="1">
      <c r="A151" s="21"/>
    </row>
    <row r="152" ht="12.75" customHeight="1">
      <c r="A152" s="21"/>
    </row>
    <row r="153" ht="12.75" customHeight="1">
      <c r="A153" s="21"/>
    </row>
    <row r="154" ht="12.75" customHeight="1">
      <c r="A154" s="21"/>
    </row>
    <row r="155" ht="12.75" customHeight="1">
      <c r="A155" s="21"/>
    </row>
    <row r="156" ht="12.75" customHeight="1">
      <c r="A156" s="21"/>
    </row>
    <row r="157" ht="12.75" customHeight="1">
      <c r="A157" s="21"/>
    </row>
    <row r="158" ht="12.75" customHeight="1">
      <c r="A158" s="21"/>
    </row>
    <row r="159" ht="12.75" customHeight="1">
      <c r="A159" s="21"/>
    </row>
    <row r="160" ht="12.75" customHeight="1">
      <c r="A160" s="21"/>
    </row>
    <row r="161" ht="12.75" customHeight="1">
      <c r="A161" s="21"/>
    </row>
    <row r="162" ht="12.75" customHeight="1">
      <c r="A162" s="21"/>
    </row>
    <row r="163" ht="12.75" customHeight="1">
      <c r="A163" s="21"/>
    </row>
    <row r="164" ht="12.75" customHeight="1">
      <c r="A164" s="21"/>
    </row>
    <row r="165" ht="12.75" customHeight="1">
      <c r="A165" s="21"/>
    </row>
    <row r="166" ht="12.75" customHeight="1">
      <c r="A166" s="21"/>
    </row>
    <row r="167" ht="12.75" customHeight="1">
      <c r="A167" s="21"/>
    </row>
    <row r="168" ht="12.75" customHeight="1">
      <c r="A168" s="21"/>
    </row>
    <row r="169" ht="12.75" customHeight="1">
      <c r="A169" s="21"/>
    </row>
    <row r="170" ht="12.75" customHeight="1">
      <c r="A170" s="21"/>
    </row>
    <row r="171" ht="12.75" customHeight="1">
      <c r="A171" s="21"/>
    </row>
    <row r="172" ht="12.75" customHeight="1">
      <c r="A172" s="21"/>
    </row>
    <row r="173" ht="12.75" customHeight="1">
      <c r="A173" s="21"/>
    </row>
    <row r="174" ht="12.75" customHeight="1">
      <c r="A174" s="21"/>
    </row>
    <row r="175" ht="12.75" customHeight="1">
      <c r="A175" s="21"/>
    </row>
    <row r="176" ht="12.75" customHeight="1">
      <c r="A176" s="21"/>
    </row>
    <row r="177" ht="12.75" customHeight="1">
      <c r="A177" s="21"/>
    </row>
    <row r="178" ht="12.75" customHeight="1">
      <c r="A178" s="21"/>
    </row>
    <row r="179" ht="12.75" customHeight="1">
      <c r="A179" s="21"/>
    </row>
    <row r="180" ht="12.75" customHeight="1">
      <c r="A180" s="21"/>
    </row>
    <row r="181" ht="12.75" customHeight="1">
      <c r="A181" s="21"/>
    </row>
    <row r="182" ht="12.75" customHeight="1">
      <c r="A182" s="21"/>
    </row>
    <row r="183" ht="12.75" customHeight="1">
      <c r="A183" s="21"/>
    </row>
    <row r="184" ht="12.75" customHeight="1">
      <c r="A184" s="21"/>
    </row>
    <row r="185" ht="12.75" customHeight="1">
      <c r="A185" s="21"/>
    </row>
    <row r="186" ht="12.75" customHeight="1">
      <c r="A186" s="21"/>
    </row>
    <row r="187" ht="12.75" customHeight="1">
      <c r="A187" s="21"/>
    </row>
    <row r="188" ht="12.75" customHeight="1">
      <c r="A188" s="21"/>
    </row>
    <row r="189" ht="12.75" customHeight="1">
      <c r="A189" s="21"/>
    </row>
    <row r="190" ht="12.75" customHeight="1">
      <c r="A190" s="21"/>
    </row>
    <row r="191" ht="12.75" customHeight="1">
      <c r="A191" s="21"/>
    </row>
    <row r="192" ht="12.75" customHeight="1">
      <c r="A192" s="21"/>
    </row>
    <row r="193" ht="12.75" customHeight="1">
      <c r="A193" s="21"/>
    </row>
    <row r="194" ht="12.75" customHeight="1">
      <c r="A194" s="21"/>
    </row>
    <row r="195" ht="12.75" customHeight="1">
      <c r="A195" s="21"/>
    </row>
    <row r="196" ht="12.75" customHeight="1">
      <c r="A196" s="21"/>
    </row>
    <row r="197" ht="12.75" customHeight="1">
      <c r="A197" s="21"/>
    </row>
    <row r="198" ht="12.75" customHeight="1">
      <c r="A198" s="21"/>
    </row>
    <row r="199" ht="12.75" customHeight="1">
      <c r="A199" s="21"/>
    </row>
    <row r="200" ht="12.75" customHeight="1">
      <c r="A200" s="21"/>
    </row>
    <row r="201" ht="12.75" customHeight="1">
      <c r="A201" s="21"/>
    </row>
    <row r="202" ht="12.75" customHeight="1">
      <c r="A202" s="21"/>
    </row>
    <row r="203" ht="12.75" customHeight="1">
      <c r="A203" s="21"/>
    </row>
    <row r="204" ht="12.75" customHeight="1">
      <c r="A204" s="21"/>
    </row>
    <row r="205" ht="12.75" customHeight="1">
      <c r="A205" s="21"/>
    </row>
    <row r="206" ht="12.75" customHeight="1">
      <c r="A206" s="21"/>
    </row>
    <row r="207" ht="12.75" customHeight="1">
      <c r="A207" s="21"/>
    </row>
    <row r="208" ht="12.75" customHeight="1">
      <c r="A208" s="21"/>
    </row>
    <row r="209" ht="12.75" customHeight="1">
      <c r="A209" s="21"/>
    </row>
    <row r="210" ht="12.75" customHeight="1">
      <c r="A210" s="21"/>
    </row>
    <row r="211" ht="12.75" customHeight="1">
      <c r="A211" s="21"/>
    </row>
    <row r="212" ht="12.75" customHeight="1">
      <c r="A212" s="21"/>
    </row>
    <row r="213" ht="12.75" customHeight="1">
      <c r="A213" s="21"/>
    </row>
    <row r="214" ht="12.75" customHeight="1">
      <c r="A214" s="21"/>
    </row>
    <row r="215" ht="12.75" customHeight="1">
      <c r="A215" s="21"/>
    </row>
    <row r="216" ht="12.75" customHeight="1">
      <c r="A216" s="21"/>
    </row>
    <row r="217" ht="12.75" customHeight="1">
      <c r="A217" s="21"/>
    </row>
    <row r="218" ht="12.75" customHeight="1">
      <c r="A218" s="21"/>
    </row>
    <row r="219" ht="12.75" customHeight="1">
      <c r="A219" s="21"/>
    </row>
    <row r="220" ht="12.75" customHeight="1">
      <c r="A220" s="21"/>
    </row>
    <row r="221" ht="12.75" customHeight="1">
      <c r="A221" s="21"/>
    </row>
    <row r="222" ht="12.75" customHeight="1">
      <c r="A222" s="21"/>
    </row>
    <row r="223" ht="12.75" customHeight="1">
      <c r="A223" s="21"/>
    </row>
    <row r="224" ht="12.75" customHeight="1">
      <c r="A224" s="21"/>
    </row>
    <row r="225" ht="12.75" customHeight="1">
      <c r="A225" s="21"/>
    </row>
    <row r="226" ht="12.75" customHeight="1">
      <c r="A226" s="21"/>
    </row>
    <row r="227" ht="12.75" customHeight="1">
      <c r="A227" s="21"/>
    </row>
    <row r="228" ht="12.75" customHeight="1">
      <c r="A228" s="21"/>
    </row>
    <row r="229" ht="12.75" customHeight="1">
      <c r="A229" s="21"/>
    </row>
    <row r="230" ht="12.75" customHeight="1">
      <c r="A230" s="21"/>
    </row>
    <row r="231" ht="12.75" customHeight="1">
      <c r="A231" s="21"/>
    </row>
    <row r="232" ht="12.75" customHeight="1">
      <c r="A232" s="21"/>
    </row>
    <row r="233" ht="12.75" customHeight="1">
      <c r="A233" s="21"/>
    </row>
    <row r="234" ht="12.75" customHeight="1">
      <c r="A234" s="21"/>
    </row>
    <row r="235" ht="12.75" customHeight="1">
      <c r="A235" s="21"/>
    </row>
    <row r="236" ht="12.75" customHeight="1">
      <c r="A236" s="21"/>
    </row>
    <row r="237" ht="12.75" customHeight="1">
      <c r="A237" s="21"/>
    </row>
    <row r="238" ht="12.75" customHeight="1">
      <c r="A238" s="21"/>
    </row>
    <row r="239" ht="12.75" customHeight="1">
      <c r="A239" s="21"/>
    </row>
    <row r="240" ht="12.75" customHeight="1">
      <c r="A240" s="21"/>
    </row>
    <row r="241" ht="12.75" customHeight="1">
      <c r="A241" s="21"/>
    </row>
    <row r="242" ht="12.75" customHeight="1">
      <c r="A242" s="21"/>
    </row>
    <row r="243" ht="12.75" customHeight="1">
      <c r="A243" s="21"/>
    </row>
    <row r="244" ht="12.75" customHeight="1">
      <c r="A244" s="21"/>
    </row>
    <row r="245" ht="12.75" customHeight="1">
      <c r="A245" s="21"/>
    </row>
    <row r="246" ht="12.75" customHeight="1">
      <c r="A246" s="21"/>
    </row>
    <row r="247" ht="12.75" customHeight="1">
      <c r="A247" s="21"/>
    </row>
    <row r="248" ht="12.75" customHeight="1">
      <c r="A248" s="21"/>
    </row>
    <row r="249" ht="12.75" customHeight="1">
      <c r="A249" s="21"/>
    </row>
    <row r="250" ht="12.75" customHeight="1">
      <c r="A250" s="21"/>
    </row>
    <row r="251" ht="12.75" customHeight="1">
      <c r="A251" s="21"/>
    </row>
    <row r="252" ht="12.75" customHeight="1">
      <c r="A252" s="21"/>
    </row>
    <row r="253" ht="12.75" customHeight="1">
      <c r="A253" s="21"/>
    </row>
    <row r="254" ht="12.75" customHeight="1">
      <c r="A254" s="21"/>
    </row>
    <row r="255" ht="12.75" customHeight="1">
      <c r="A255" s="21"/>
    </row>
    <row r="256" ht="12.75" customHeight="1">
      <c r="A256" s="21"/>
    </row>
    <row r="257" ht="12.75" customHeight="1">
      <c r="A257" s="21"/>
    </row>
    <row r="258" ht="12.75" customHeight="1">
      <c r="A258" s="21"/>
    </row>
    <row r="259" ht="12.75" customHeight="1">
      <c r="A259" s="21"/>
    </row>
    <row r="260" ht="12.75" customHeight="1">
      <c r="A260" s="21"/>
    </row>
    <row r="261" ht="12.75" customHeight="1">
      <c r="A261" s="21"/>
    </row>
    <row r="262" ht="12.75" customHeight="1">
      <c r="A262" s="21"/>
    </row>
    <row r="263" ht="12.75" customHeight="1">
      <c r="A263" s="21"/>
    </row>
    <row r="264" ht="12.75" customHeight="1">
      <c r="A264" s="21"/>
    </row>
    <row r="265" ht="12.75" customHeight="1">
      <c r="A265" s="21"/>
    </row>
    <row r="266" ht="12.75" customHeight="1">
      <c r="A266" s="21"/>
    </row>
    <row r="267" ht="12.75" customHeight="1">
      <c r="A267" s="21"/>
    </row>
    <row r="268" ht="12.75" customHeight="1">
      <c r="A268" s="21"/>
    </row>
    <row r="269" ht="12.75" customHeight="1">
      <c r="A269" s="21"/>
    </row>
    <row r="270" ht="12.75" customHeight="1">
      <c r="A270" s="21"/>
    </row>
    <row r="271" ht="12.75" customHeight="1">
      <c r="A271" s="21"/>
    </row>
    <row r="272" ht="12.75" customHeight="1">
      <c r="A272" s="21"/>
    </row>
    <row r="273" ht="12.75" customHeight="1">
      <c r="A273" s="21"/>
    </row>
    <row r="274" ht="12.75" customHeight="1">
      <c r="A274" s="21"/>
    </row>
    <row r="275" ht="12.75" customHeight="1">
      <c r="A275" s="21"/>
    </row>
    <row r="276" ht="12.75" customHeight="1">
      <c r="A276" s="21"/>
    </row>
    <row r="277" ht="12.75" customHeight="1">
      <c r="A277" s="21"/>
    </row>
    <row r="278" ht="12.75" customHeight="1">
      <c r="A278" s="21"/>
    </row>
    <row r="279" ht="12.75" customHeight="1">
      <c r="A279" s="21"/>
    </row>
    <row r="280" ht="12.75" customHeight="1">
      <c r="A280" s="21"/>
    </row>
    <row r="281" ht="12.75" customHeight="1">
      <c r="A281" s="21"/>
    </row>
    <row r="282" ht="12.75" customHeight="1">
      <c r="A282" s="21"/>
    </row>
    <row r="283" ht="12.75" customHeight="1">
      <c r="A283" s="21"/>
    </row>
    <row r="284" ht="12.75" customHeight="1">
      <c r="A284" s="21"/>
    </row>
    <row r="285" ht="12.75" customHeight="1">
      <c r="A285" s="21"/>
    </row>
    <row r="286" ht="12.75" customHeight="1">
      <c r="A286" s="21"/>
    </row>
    <row r="287" ht="12.75" customHeight="1">
      <c r="A287" s="21"/>
    </row>
    <row r="288" ht="12.75" customHeight="1">
      <c r="A288" s="21"/>
    </row>
    <row r="289" ht="12.75" customHeight="1">
      <c r="A289" s="21"/>
    </row>
    <row r="290" ht="12.75" customHeight="1">
      <c r="A290" s="21"/>
    </row>
    <row r="291" ht="12.75" customHeight="1">
      <c r="A291" s="21"/>
    </row>
    <row r="292" ht="12.75" customHeight="1">
      <c r="A292" s="21"/>
    </row>
    <row r="293" ht="12.75" customHeight="1">
      <c r="A293" s="21"/>
    </row>
    <row r="294" ht="12.75" customHeight="1">
      <c r="A294" s="21"/>
    </row>
    <row r="295" ht="12.75" customHeight="1">
      <c r="A295" s="21"/>
    </row>
    <row r="296" ht="12.75" customHeight="1">
      <c r="A296" s="21"/>
    </row>
    <row r="297" ht="12.75" customHeight="1">
      <c r="A297" s="21"/>
    </row>
    <row r="298" ht="12.75" customHeight="1">
      <c r="A298" s="21"/>
    </row>
    <row r="299" ht="12.75" customHeight="1">
      <c r="A299" s="21"/>
    </row>
    <row r="300" ht="12.75" customHeight="1">
      <c r="A300" s="21"/>
    </row>
    <row r="301" ht="12.75" customHeight="1">
      <c r="A301" s="21"/>
    </row>
    <row r="302" ht="12.75" customHeight="1">
      <c r="A302" s="21"/>
    </row>
    <row r="303" ht="12.75" customHeight="1">
      <c r="A303" s="21"/>
    </row>
    <row r="304" ht="12.75" customHeight="1">
      <c r="A304" s="21"/>
    </row>
    <row r="305" ht="12.75" customHeight="1">
      <c r="A305" s="21"/>
    </row>
    <row r="306" ht="12.75" customHeight="1">
      <c r="A306" s="21"/>
    </row>
    <row r="307" ht="12.75" customHeight="1">
      <c r="A307" s="21"/>
    </row>
    <row r="308" ht="12.75" customHeight="1">
      <c r="A308" s="21"/>
    </row>
    <row r="309" ht="12.75" customHeight="1">
      <c r="A309" s="21"/>
    </row>
    <row r="310" ht="12.75" customHeight="1">
      <c r="A310" s="21"/>
    </row>
    <row r="311" ht="12.75" customHeight="1">
      <c r="A311" s="21"/>
    </row>
    <row r="312" ht="12.75" customHeight="1">
      <c r="A312" s="21"/>
    </row>
    <row r="313" ht="12.75" customHeight="1">
      <c r="A313" s="21"/>
    </row>
    <row r="314" ht="12.75" customHeight="1">
      <c r="A314" s="21"/>
    </row>
    <row r="315" ht="12.75" customHeight="1">
      <c r="A315" s="21"/>
    </row>
    <row r="316" ht="12.75" customHeight="1">
      <c r="A316" s="21"/>
    </row>
    <row r="317" ht="12.75" customHeight="1">
      <c r="A317" s="21"/>
    </row>
    <row r="318" ht="12.75" customHeight="1">
      <c r="A318" s="21"/>
    </row>
    <row r="319" ht="12.75" customHeight="1">
      <c r="A319" s="21"/>
    </row>
    <row r="320" ht="12.75" customHeight="1">
      <c r="A320" s="21"/>
    </row>
    <row r="321" ht="12.75" customHeight="1">
      <c r="A321" s="21"/>
    </row>
    <row r="322" ht="12.75" customHeight="1">
      <c r="A322" s="21"/>
    </row>
    <row r="323" ht="12.75" customHeight="1">
      <c r="A323" s="21"/>
    </row>
    <row r="324" ht="12.75" customHeight="1">
      <c r="A324" s="21"/>
    </row>
    <row r="325" ht="12.75" customHeight="1">
      <c r="A325" s="21"/>
    </row>
    <row r="326" ht="12.75" customHeight="1">
      <c r="A326" s="21"/>
    </row>
    <row r="327" ht="12.75" customHeight="1">
      <c r="A327" s="21"/>
    </row>
    <row r="328" ht="12.75" customHeight="1">
      <c r="A328" s="21"/>
    </row>
    <row r="329" ht="12.75" customHeight="1">
      <c r="A329" s="21"/>
    </row>
    <row r="330" ht="12.75" customHeight="1">
      <c r="A330" s="21"/>
    </row>
    <row r="331" ht="12.75" customHeight="1">
      <c r="A331" s="21"/>
    </row>
    <row r="332" ht="12.75" customHeight="1">
      <c r="A332" s="21"/>
    </row>
    <row r="333" ht="12.75" customHeight="1">
      <c r="A333" s="21"/>
    </row>
    <row r="334" ht="12.75" customHeight="1">
      <c r="A334" s="21"/>
    </row>
    <row r="335" ht="12.75" customHeight="1">
      <c r="A335" s="21"/>
    </row>
    <row r="336" ht="12.75" customHeight="1">
      <c r="A336" s="21"/>
    </row>
    <row r="337" ht="12.75" customHeight="1">
      <c r="A337" s="21"/>
    </row>
    <row r="338" ht="12.75" customHeight="1">
      <c r="A338" s="21"/>
    </row>
    <row r="339" ht="12.75" customHeight="1">
      <c r="A339" s="21"/>
    </row>
    <row r="340" ht="12.75" customHeight="1">
      <c r="A340" s="21"/>
    </row>
    <row r="341" ht="12.75" customHeight="1">
      <c r="A341" s="21"/>
    </row>
    <row r="342" ht="12.75" customHeight="1">
      <c r="A342" s="21"/>
    </row>
    <row r="343" ht="12.75" customHeight="1">
      <c r="A343" s="21"/>
    </row>
    <row r="344" ht="12.75" customHeight="1">
      <c r="A344" s="21"/>
    </row>
    <row r="345" ht="12.75" customHeight="1">
      <c r="A345" s="21"/>
    </row>
    <row r="346" ht="12.75" customHeight="1">
      <c r="A346" s="21"/>
    </row>
    <row r="347" ht="12.75" customHeight="1">
      <c r="A347" s="21"/>
    </row>
    <row r="348" ht="12.75" customHeight="1">
      <c r="A348" s="21"/>
    </row>
    <row r="349" ht="12.75" customHeight="1">
      <c r="A349" s="21"/>
    </row>
    <row r="350" ht="12.75" customHeight="1">
      <c r="A350" s="21"/>
    </row>
    <row r="351" ht="12.75" customHeight="1">
      <c r="A351" s="21"/>
    </row>
    <row r="352" ht="12.75" customHeight="1">
      <c r="A352" s="21"/>
    </row>
    <row r="353" ht="12.75" customHeight="1">
      <c r="A353" s="21"/>
    </row>
    <row r="354" ht="12.75" customHeight="1">
      <c r="A354" s="21"/>
    </row>
    <row r="355" ht="12.75" customHeight="1">
      <c r="A355" s="21"/>
    </row>
    <row r="356" ht="12.75" customHeight="1">
      <c r="A356" s="21"/>
    </row>
    <row r="357" ht="12.75" customHeight="1">
      <c r="A357" s="21"/>
    </row>
    <row r="358" ht="12.75" customHeight="1">
      <c r="A358" s="21"/>
    </row>
    <row r="359" ht="12.75" customHeight="1">
      <c r="A359" s="21"/>
    </row>
    <row r="360" ht="12.75" customHeight="1">
      <c r="A360" s="21"/>
    </row>
    <row r="361" ht="12.75" customHeight="1">
      <c r="A361" s="21"/>
    </row>
    <row r="362" ht="12.75" customHeight="1">
      <c r="A362" s="21"/>
    </row>
    <row r="363" ht="12.75" customHeight="1">
      <c r="A363" s="21"/>
    </row>
    <row r="364" ht="12.75" customHeight="1">
      <c r="A364" s="21"/>
    </row>
    <row r="365" ht="12.75" customHeight="1">
      <c r="A365" s="21"/>
    </row>
    <row r="366" ht="12.75" customHeight="1">
      <c r="A366" s="21"/>
    </row>
    <row r="367" ht="12.75" customHeight="1">
      <c r="A367" s="21"/>
    </row>
    <row r="368" ht="12.75" customHeight="1">
      <c r="A368" s="21"/>
    </row>
    <row r="369" ht="12.75" customHeight="1">
      <c r="A369" s="21"/>
    </row>
    <row r="370" ht="12.75" customHeight="1">
      <c r="A370" s="21"/>
    </row>
    <row r="371" ht="12.75" customHeight="1">
      <c r="A371" s="21"/>
    </row>
    <row r="372" ht="12.75" customHeight="1">
      <c r="A372" s="21"/>
    </row>
    <row r="373" ht="12.75" customHeight="1">
      <c r="A373" s="21"/>
    </row>
    <row r="374" ht="12.75" customHeight="1">
      <c r="A374" s="21"/>
    </row>
    <row r="375" ht="12.75" customHeight="1">
      <c r="A375" s="21"/>
    </row>
    <row r="376" ht="12.75" customHeight="1">
      <c r="A376" s="21"/>
    </row>
    <row r="377" ht="12.75" customHeight="1">
      <c r="A377" s="21"/>
    </row>
    <row r="378" ht="12.75" customHeight="1">
      <c r="A378" s="21"/>
    </row>
    <row r="379" ht="12.75" customHeight="1">
      <c r="A379" s="21"/>
    </row>
    <row r="380" ht="12.75" customHeight="1">
      <c r="A380" s="21"/>
    </row>
    <row r="381" ht="12.75" customHeight="1">
      <c r="A381" s="21"/>
    </row>
    <row r="382" ht="12.75" customHeight="1">
      <c r="A382" s="21"/>
    </row>
    <row r="383" ht="12.75" customHeight="1">
      <c r="A383" s="21"/>
    </row>
    <row r="384" ht="12.75" customHeight="1">
      <c r="A384" s="21"/>
    </row>
    <row r="385" ht="12.75" customHeight="1">
      <c r="A385" s="21"/>
    </row>
    <row r="386" ht="12.75" customHeight="1">
      <c r="A386" s="21"/>
    </row>
    <row r="387" ht="12.75" customHeight="1">
      <c r="A387" s="21"/>
    </row>
    <row r="388" ht="12.75" customHeight="1">
      <c r="A388" s="21"/>
    </row>
    <row r="389" ht="12.75" customHeight="1">
      <c r="A389" s="21"/>
    </row>
    <row r="390" ht="12.75" customHeight="1">
      <c r="A390" s="21"/>
    </row>
    <row r="391" ht="12.75" customHeight="1">
      <c r="A391" s="21"/>
    </row>
    <row r="392" ht="12.75" customHeight="1">
      <c r="A392" s="21"/>
    </row>
    <row r="393" ht="12.75" customHeight="1">
      <c r="A393" s="21"/>
    </row>
    <row r="394" ht="12.75" customHeight="1">
      <c r="A394" s="21"/>
    </row>
    <row r="395" ht="12.75" customHeight="1">
      <c r="A395" s="21"/>
    </row>
    <row r="396" ht="12.75" customHeight="1">
      <c r="A396" s="21"/>
    </row>
    <row r="397" ht="12.75" customHeight="1">
      <c r="A397" s="21"/>
    </row>
    <row r="398" ht="12.75" customHeight="1">
      <c r="A398" s="21"/>
    </row>
    <row r="399" ht="12.75" customHeight="1">
      <c r="A399" s="21"/>
    </row>
    <row r="400" ht="12.75" customHeight="1">
      <c r="A400" s="21"/>
    </row>
    <row r="401" ht="12.75" customHeight="1">
      <c r="A401" s="21"/>
    </row>
    <row r="402" ht="12.75" customHeight="1">
      <c r="A402" s="21"/>
    </row>
    <row r="403" ht="12.75" customHeight="1">
      <c r="A403" s="21"/>
    </row>
    <row r="404" ht="12.75" customHeight="1">
      <c r="A404" s="21"/>
    </row>
    <row r="405" ht="12.75" customHeight="1">
      <c r="A405" s="21"/>
    </row>
    <row r="406" ht="12.75" customHeight="1">
      <c r="A406" s="21"/>
    </row>
    <row r="407" ht="12.75" customHeight="1">
      <c r="A407" s="21"/>
    </row>
    <row r="408" ht="12.75" customHeight="1">
      <c r="A408" s="21"/>
    </row>
    <row r="409" ht="12.75" customHeight="1">
      <c r="A409" s="21"/>
    </row>
    <row r="410" ht="12.75" customHeight="1">
      <c r="A410" s="21"/>
    </row>
    <row r="411" ht="12.75" customHeight="1">
      <c r="A411" s="21"/>
    </row>
    <row r="412" ht="12.75" customHeight="1">
      <c r="A412" s="21"/>
    </row>
    <row r="413" ht="12.75" customHeight="1">
      <c r="A413" s="21"/>
    </row>
    <row r="414" ht="12.75" customHeight="1">
      <c r="A414" s="21"/>
    </row>
    <row r="415" ht="12.75" customHeight="1">
      <c r="A415" s="21"/>
    </row>
    <row r="416" ht="12.75" customHeight="1">
      <c r="A416" s="21"/>
    </row>
    <row r="417" ht="12.75" customHeight="1">
      <c r="A417" s="21"/>
    </row>
    <row r="418" ht="12.75" customHeight="1">
      <c r="A418" s="21"/>
    </row>
    <row r="419" ht="12.75" customHeight="1">
      <c r="A419" s="21"/>
    </row>
    <row r="420" ht="12.75" customHeight="1">
      <c r="A420" s="21"/>
    </row>
    <row r="421" ht="12.75" customHeight="1">
      <c r="A421" s="21"/>
    </row>
    <row r="422" ht="12.75" customHeight="1">
      <c r="A422" s="21"/>
    </row>
    <row r="423" ht="12.75" customHeight="1">
      <c r="A423" s="21"/>
    </row>
    <row r="424" ht="12.75" customHeight="1">
      <c r="A424" s="21"/>
    </row>
    <row r="425" ht="12.75" customHeight="1">
      <c r="A425" s="21"/>
    </row>
    <row r="426" ht="12.75" customHeight="1">
      <c r="A426" s="21"/>
    </row>
    <row r="427" ht="12.75" customHeight="1">
      <c r="A427" s="21"/>
    </row>
    <row r="428" ht="12.75" customHeight="1">
      <c r="A428" s="21"/>
    </row>
    <row r="429" ht="12.75" customHeight="1">
      <c r="A429" s="21"/>
    </row>
    <row r="430" ht="12.75" customHeight="1">
      <c r="A430" s="21"/>
    </row>
    <row r="431" ht="12.75" customHeight="1">
      <c r="A431" s="21"/>
    </row>
    <row r="432" ht="12.75" customHeight="1">
      <c r="A432" s="21"/>
    </row>
    <row r="433" ht="12.75" customHeight="1">
      <c r="A433" s="21"/>
    </row>
    <row r="434" ht="12.75" customHeight="1">
      <c r="A434" s="21"/>
    </row>
    <row r="435" ht="12.75" customHeight="1">
      <c r="A435" s="21"/>
    </row>
    <row r="436" ht="12.75" customHeight="1">
      <c r="A436" s="21"/>
    </row>
    <row r="437" ht="12.75" customHeight="1">
      <c r="A437" s="21"/>
    </row>
    <row r="438" ht="12.75" customHeight="1">
      <c r="A438" s="21"/>
    </row>
    <row r="439" ht="12.75" customHeight="1">
      <c r="A439" s="21"/>
    </row>
    <row r="440" ht="12.75" customHeight="1">
      <c r="A440" s="21"/>
    </row>
    <row r="441" ht="12.75" customHeight="1">
      <c r="A441" s="21"/>
    </row>
    <row r="442" ht="12.75" customHeight="1">
      <c r="A442" s="21"/>
    </row>
    <row r="443" ht="12.75" customHeight="1">
      <c r="A443" s="21"/>
    </row>
    <row r="444" ht="12.75" customHeight="1">
      <c r="A444" s="21"/>
    </row>
    <row r="445" ht="12.75" customHeight="1">
      <c r="A445" s="21"/>
    </row>
    <row r="446" ht="12.75" customHeight="1">
      <c r="A446" s="21"/>
    </row>
    <row r="447" ht="12.75" customHeight="1">
      <c r="A447" s="21"/>
    </row>
    <row r="448" ht="12.75" customHeight="1">
      <c r="A448" s="21"/>
    </row>
    <row r="449" ht="12.75" customHeight="1">
      <c r="A449" s="21"/>
    </row>
    <row r="450" ht="12.75" customHeight="1">
      <c r="A450" s="21"/>
    </row>
    <row r="451" ht="12.75" customHeight="1">
      <c r="A451" s="21"/>
    </row>
    <row r="452" ht="12.75" customHeight="1">
      <c r="A452" s="21"/>
    </row>
    <row r="453" ht="12.75" customHeight="1">
      <c r="A453" s="21"/>
    </row>
    <row r="454" ht="12.75" customHeight="1">
      <c r="A454" s="21"/>
    </row>
    <row r="455" ht="12.75" customHeight="1">
      <c r="A455" s="21"/>
    </row>
    <row r="456" ht="12.75" customHeight="1">
      <c r="A456" s="21"/>
    </row>
    <row r="457" ht="12.75" customHeight="1">
      <c r="A457" s="21"/>
    </row>
    <row r="458" ht="12.75" customHeight="1">
      <c r="A458" s="21"/>
    </row>
    <row r="459" ht="12.75" customHeight="1">
      <c r="A459" s="21"/>
    </row>
    <row r="460" ht="12.75" customHeight="1">
      <c r="A460" s="21"/>
    </row>
    <row r="461" ht="12.75" customHeight="1">
      <c r="A461" s="21"/>
    </row>
    <row r="462" ht="12.75" customHeight="1">
      <c r="A462" s="21"/>
    </row>
    <row r="463" ht="12.75" customHeight="1">
      <c r="A463" s="21"/>
    </row>
    <row r="464" ht="12.75" customHeight="1">
      <c r="A464" s="21"/>
    </row>
    <row r="465" ht="12.75" customHeight="1">
      <c r="A465" s="21"/>
    </row>
    <row r="466" ht="12.75" customHeight="1">
      <c r="A466" s="21"/>
    </row>
    <row r="467" ht="12.75" customHeight="1">
      <c r="A467" s="21"/>
    </row>
    <row r="468" ht="12.75" customHeight="1">
      <c r="A468" s="21"/>
    </row>
    <row r="469" ht="12.75" customHeight="1">
      <c r="A469" s="21"/>
    </row>
    <row r="470" ht="12.75" customHeight="1">
      <c r="A470" s="21"/>
    </row>
    <row r="471" ht="12.75" customHeight="1">
      <c r="A471" s="21"/>
    </row>
    <row r="472" ht="12.75" customHeight="1">
      <c r="A472" s="21"/>
    </row>
    <row r="473" ht="12.75" customHeight="1">
      <c r="A473" s="21"/>
    </row>
    <row r="474" ht="12.75" customHeight="1">
      <c r="A474" s="21"/>
    </row>
    <row r="475" ht="12.75" customHeight="1">
      <c r="A475" s="21"/>
    </row>
    <row r="476" ht="12.75" customHeight="1">
      <c r="A476" s="21"/>
    </row>
    <row r="477" ht="12.75" customHeight="1">
      <c r="A477" s="21"/>
    </row>
    <row r="478" ht="12.75" customHeight="1">
      <c r="A478" s="21"/>
    </row>
    <row r="479" ht="12.75" customHeight="1">
      <c r="A479" s="21"/>
    </row>
    <row r="480" ht="12.75" customHeight="1">
      <c r="A480" s="21"/>
    </row>
    <row r="481" ht="12.75" customHeight="1">
      <c r="A481" s="21"/>
    </row>
    <row r="482" ht="12.75" customHeight="1">
      <c r="A482" s="21"/>
    </row>
    <row r="483" ht="12.75" customHeight="1">
      <c r="A483" s="21"/>
    </row>
    <row r="484" ht="12.75" customHeight="1">
      <c r="A484" s="21"/>
    </row>
    <row r="485" ht="12.75" customHeight="1">
      <c r="A485" s="21"/>
    </row>
    <row r="486" ht="12.75" customHeight="1">
      <c r="A486" s="21"/>
    </row>
    <row r="487" ht="12.75" customHeight="1">
      <c r="A487" s="21"/>
    </row>
    <row r="488" ht="12.75" customHeight="1">
      <c r="A488" s="21"/>
    </row>
    <row r="489" ht="12.75" customHeight="1">
      <c r="A489" s="21"/>
    </row>
    <row r="490" ht="12.75" customHeight="1">
      <c r="A490" s="21"/>
    </row>
    <row r="491" ht="12.75" customHeight="1">
      <c r="A491" s="21"/>
    </row>
    <row r="492" ht="12.75" customHeight="1">
      <c r="A492" s="21"/>
    </row>
    <row r="493" ht="12.75" customHeight="1">
      <c r="A493" s="21"/>
    </row>
    <row r="494" ht="12.75" customHeight="1">
      <c r="A494" s="21"/>
    </row>
    <row r="495" ht="12.75" customHeight="1">
      <c r="A495" s="21"/>
    </row>
    <row r="496" ht="12.75" customHeight="1">
      <c r="A496" s="21"/>
    </row>
    <row r="497" ht="12.75" customHeight="1">
      <c r="A497" s="21"/>
    </row>
    <row r="498" ht="12.75" customHeight="1">
      <c r="A498" s="21"/>
    </row>
    <row r="499" ht="12.75" customHeight="1">
      <c r="A499" s="21"/>
    </row>
    <row r="500" ht="12.75" customHeight="1">
      <c r="A500" s="21"/>
    </row>
    <row r="501" ht="12.75" customHeight="1">
      <c r="A501" s="21"/>
    </row>
    <row r="502" ht="12.75" customHeight="1">
      <c r="A502" s="21"/>
    </row>
    <row r="503" ht="12.75" customHeight="1">
      <c r="A503" s="21"/>
    </row>
    <row r="504" ht="12.75" customHeight="1">
      <c r="A504" s="21"/>
    </row>
    <row r="505" ht="12.75" customHeight="1">
      <c r="A505" s="21"/>
    </row>
    <row r="506" ht="12.75" customHeight="1">
      <c r="A506" s="21"/>
    </row>
    <row r="507" ht="12.75" customHeight="1">
      <c r="A507" s="21"/>
    </row>
    <row r="508" ht="12.75" customHeight="1">
      <c r="A508" s="21"/>
    </row>
    <row r="509" ht="12.75" customHeight="1">
      <c r="A509" s="21"/>
    </row>
    <row r="510" ht="12.75" customHeight="1">
      <c r="A510" s="21"/>
    </row>
    <row r="511" ht="12.75" customHeight="1">
      <c r="A511" s="21"/>
    </row>
    <row r="512" ht="12.75" customHeight="1">
      <c r="A512" s="21"/>
    </row>
    <row r="513" ht="12.75" customHeight="1">
      <c r="A513" s="21"/>
    </row>
    <row r="514" ht="12.75" customHeight="1">
      <c r="A514" s="21"/>
    </row>
    <row r="515" ht="12.75" customHeight="1">
      <c r="A515" s="21"/>
    </row>
    <row r="516" ht="12.75" customHeight="1">
      <c r="A516" s="21"/>
    </row>
    <row r="517" ht="12.75" customHeight="1">
      <c r="A517" s="21"/>
    </row>
    <row r="518" ht="12.75" customHeight="1">
      <c r="A518" s="21"/>
    </row>
    <row r="519" ht="12.75" customHeight="1">
      <c r="A519" s="21"/>
    </row>
    <row r="520" ht="12.75" customHeight="1">
      <c r="A520" s="21"/>
    </row>
    <row r="521" ht="12.75" customHeight="1">
      <c r="A521" s="21"/>
    </row>
    <row r="522" ht="12.75" customHeight="1">
      <c r="A522" s="21"/>
    </row>
    <row r="523" ht="12.75" customHeight="1">
      <c r="A523" s="21"/>
    </row>
    <row r="524" ht="12.75" customHeight="1">
      <c r="A524" s="21"/>
    </row>
    <row r="525" ht="12.75" customHeight="1">
      <c r="A525" s="21"/>
    </row>
    <row r="526" ht="12.75" customHeight="1">
      <c r="A526" s="21"/>
    </row>
    <row r="527" ht="12.75" customHeight="1">
      <c r="A527" s="21"/>
    </row>
    <row r="528" ht="12.75" customHeight="1">
      <c r="A528" s="21"/>
    </row>
    <row r="529" ht="12.75" customHeight="1">
      <c r="A529" s="21"/>
    </row>
    <row r="530" ht="12.75" customHeight="1">
      <c r="A530" s="21"/>
    </row>
    <row r="531" ht="12.75" customHeight="1">
      <c r="A531" s="21"/>
    </row>
    <row r="532" ht="12.75" customHeight="1">
      <c r="A532" s="21"/>
    </row>
    <row r="533" ht="12.75" customHeight="1">
      <c r="A533" s="21"/>
    </row>
    <row r="534" ht="12.75" customHeight="1">
      <c r="A534" s="21"/>
    </row>
    <row r="535" ht="12.75" customHeight="1">
      <c r="A535" s="21"/>
    </row>
    <row r="536" ht="12.75" customHeight="1">
      <c r="A536" s="21"/>
    </row>
    <row r="537" ht="12.75" customHeight="1">
      <c r="A537" s="21"/>
    </row>
    <row r="538" ht="12.75" customHeight="1">
      <c r="A538" s="21"/>
    </row>
    <row r="539" ht="12.75" customHeight="1">
      <c r="A539" s="21"/>
    </row>
    <row r="540" ht="12.75" customHeight="1">
      <c r="A540" s="21"/>
    </row>
    <row r="541" ht="12.75" customHeight="1">
      <c r="A541" s="21"/>
    </row>
    <row r="542" ht="12.75" customHeight="1">
      <c r="A542" s="21"/>
    </row>
    <row r="543" ht="12.75" customHeight="1">
      <c r="A543" s="21"/>
    </row>
    <row r="544" ht="12.75" customHeight="1">
      <c r="A544" s="21"/>
    </row>
    <row r="545" ht="12.75" customHeight="1">
      <c r="A545" s="21"/>
    </row>
    <row r="546" ht="12.75" customHeight="1">
      <c r="A546" s="21"/>
    </row>
    <row r="547" ht="12.75" customHeight="1">
      <c r="A547" s="21"/>
    </row>
    <row r="548" ht="12.75" customHeight="1">
      <c r="A548" s="21"/>
    </row>
    <row r="549" ht="12.75" customHeight="1">
      <c r="A549" s="21"/>
    </row>
    <row r="550" ht="12.75" customHeight="1">
      <c r="A550" s="21"/>
    </row>
    <row r="551" ht="12.75" customHeight="1">
      <c r="A551" s="21"/>
    </row>
    <row r="552" ht="12.75" customHeight="1">
      <c r="A552" s="21"/>
    </row>
    <row r="553" ht="12.75" customHeight="1">
      <c r="A553" s="21"/>
    </row>
    <row r="554" ht="12.75" customHeight="1">
      <c r="A554" s="21"/>
    </row>
    <row r="555" ht="12.75" customHeight="1">
      <c r="A555" s="21"/>
    </row>
    <row r="556" ht="12.75" customHeight="1">
      <c r="A556" s="21"/>
    </row>
    <row r="557" ht="12.75" customHeight="1">
      <c r="A557" s="21"/>
    </row>
    <row r="558" ht="12.75" customHeight="1">
      <c r="A558" s="21"/>
    </row>
    <row r="559" ht="12.75" customHeight="1">
      <c r="A559" s="21"/>
    </row>
    <row r="560" ht="12.75" customHeight="1">
      <c r="A560" s="21"/>
    </row>
    <row r="561" ht="12.75" customHeight="1">
      <c r="A561" s="21"/>
    </row>
    <row r="562" ht="12.75" customHeight="1">
      <c r="A562" s="21"/>
    </row>
    <row r="563" ht="12.75" customHeight="1">
      <c r="A563" s="21"/>
    </row>
    <row r="564" ht="12.75" customHeight="1">
      <c r="A564" s="21"/>
    </row>
    <row r="565" ht="12.75" customHeight="1">
      <c r="A565" s="21"/>
    </row>
    <row r="566" ht="12.75" customHeight="1">
      <c r="A566" s="21"/>
    </row>
    <row r="567" ht="12.75" customHeight="1">
      <c r="A567" s="21"/>
    </row>
    <row r="568" ht="12.75" customHeight="1">
      <c r="A568" s="21"/>
    </row>
    <row r="569" ht="12.75" customHeight="1">
      <c r="A569" s="21"/>
    </row>
    <row r="570" ht="12.75" customHeight="1">
      <c r="A570" s="21"/>
    </row>
    <row r="571" ht="12.75" customHeight="1">
      <c r="A571" s="21"/>
    </row>
    <row r="572" ht="12.75" customHeight="1">
      <c r="A572" s="21"/>
    </row>
    <row r="573" ht="12.75" customHeight="1">
      <c r="A573" s="21"/>
    </row>
    <row r="574" ht="12.75" customHeight="1">
      <c r="A574" s="21"/>
    </row>
    <row r="575" ht="12.75" customHeight="1">
      <c r="A575" s="21"/>
    </row>
    <row r="576" ht="12.75" customHeight="1">
      <c r="A576" s="21"/>
    </row>
    <row r="577" ht="12.75" customHeight="1">
      <c r="A577" s="21"/>
    </row>
    <row r="578" ht="12.75" customHeight="1">
      <c r="A578" s="21"/>
    </row>
    <row r="579" ht="12.75" customHeight="1">
      <c r="A579" s="21"/>
    </row>
    <row r="580" ht="12.75" customHeight="1">
      <c r="A580" s="21"/>
    </row>
    <row r="581" ht="12.75" customHeight="1">
      <c r="A581" s="21"/>
    </row>
    <row r="582" ht="12.75" customHeight="1">
      <c r="A582" s="21"/>
    </row>
    <row r="583" ht="12.75" customHeight="1">
      <c r="A583" s="21"/>
    </row>
    <row r="584" ht="12.75" customHeight="1">
      <c r="A584" s="21"/>
    </row>
    <row r="585" ht="12.75" customHeight="1">
      <c r="A585" s="21"/>
    </row>
    <row r="586" ht="12.75" customHeight="1">
      <c r="A586" s="21"/>
    </row>
    <row r="587" ht="12.75" customHeight="1">
      <c r="A587" s="21"/>
    </row>
    <row r="588" ht="12.75" customHeight="1">
      <c r="A588" s="21"/>
    </row>
    <row r="589" ht="12.75" customHeight="1">
      <c r="A589" s="21"/>
    </row>
    <row r="590" ht="12.75" customHeight="1">
      <c r="A590" s="21"/>
    </row>
    <row r="591" ht="12.75" customHeight="1">
      <c r="A591" s="21"/>
    </row>
    <row r="592" ht="12.75" customHeight="1">
      <c r="A592" s="21"/>
    </row>
    <row r="593" ht="12.75" customHeight="1">
      <c r="A593" s="21"/>
    </row>
    <row r="594" ht="12.75" customHeight="1">
      <c r="A594" s="21"/>
    </row>
    <row r="595" ht="12.75" customHeight="1">
      <c r="A595" s="21"/>
    </row>
    <row r="596" ht="12.75" customHeight="1">
      <c r="A596" s="21"/>
    </row>
    <row r="597" ht="12.75" customHeight="1">
      <c r="A597" s="21"/>
    </row>
    <row r="598" ht="12.75" customHeight="1">
      <c r="A598" s="21"/>
    </row>
    <row r="599" ht="12.75" customHeight="1">
      <c r="A599" s="21"/>
    </row>
    <row r="600" ht="12.75" customHeight="1">
      <c r="A600" s="21"/>
    </row>
    <row r="601" ht="12.75" customHeight="1">
      <c r="A601" s="21"/>
    </row>
    <row r="602" ht="12.75" customHeight="1">
      <c r="A602" s="21"/>
    </row>
    <row r="603" ht="12.75" customHeight="1">
      <c r="A603" s="21"/>
    </row>
    <row r="604" ht="12.75" customHeight="1">
      <c r="A604" s="21"/>
    </row>
    <row r="605" ht="12.75" customHeight="1">
      <c r="A605" s="21"/>
    </row>
    <row r="606" ht="12.75" customHeight="1">
      <c r="A606" s="21"/>
    </row>
    <row r="607" ht="12.75" customHeight="1">
      <c r="A607" s="21"/>
    </row>
    <row r="608" ht="12.75" customHeight="1">
      <c r="A608" s="21"/>
    </row>
    <row r="609" ht="12.75" customHeight="1">
      <c r="A609" s="21"/>
    </row>
    <row r="610" ht="12.75" customHeight="1">
      <c r="A610" s="21"/>
    </row>
    <row r="611" ht="12.75" customHeight="1">
      <c r="A611" s="21"/>
    </row>
    <row r="612" ht="12.75" customHeight="1">
      <c r="A612" s="21"/>
    </row>
    <row r="613" ht="12.75" customHeight="1">
      <c r="A613" s="21"/>
    </row>
    <row r="614" ht="12.75" customHeight="1">
      <c r="A614" s="21"/>
    </row>
    <row r="615" ht="12.75" customHeight="1">
      <c r="A615" s="21"/>
    </row>
    <row r="616" ht="12.75" customHeight="1">
      <c r="A616" s="21"/>
    </row>
    <row r="617" ht="12.75" customHeight="1">
      <c r="A617" s="21"/>
    </row>
    <row r="618" ht="12.75" customHeight="1">
      <c r="A618" s="21"/>
    </row>
    <row r="619" ht="12.75" customHeight="1">
      <c r="A619" s="21"/>
    </row>
    <row r="620" ht="12.75" customHeight="1">
      <c r="A620" s="21"/>
    </row>
    <row r="621" ht="12.75" customHeight="1">
      <c r="A621" s="21"/>
    </row>
    <row r="622" ht="12.75" customHeight="1">
      <c r="A622" s="21"/>
    </row>
    <row r="623" ht="12.75" customHeight="1">
      <c r="A623" s="21"/>
    </row>
    <row r="624" ht="12.75" customHeight="1">
      <c r="A624" s="21"/>
    </row>
    <row r="625" ht="12.75" customHeight="1">
      <c r="A625" s="21"/>
    </row>
    <row r="626" ht="12.75" customHeight="1">
      <c r="A626" s="21"/>
    </row>
    <row r="627" ht="12.75" customHeight="1">
      <c r="A627" s="21"/>
    </row>
    <row r="628" ht="12.75" customHeight="1">
      <c r="A628" s="21"/>
    </row>
    <row r="629" ht="12.75" customHeight="1">
      <c r="A629" s="21"/>
    </row>
    <row r="630" ht="12.75" customHeight="1">
      <c r="A630" s="21"/>
    </row>
    <row r="631" ht="12.75" customHeight="1">
      <c r="A631" s="21"/>
    </row>
    <row r="632" ht="12.75" customHeight="1">
      <c r="A632" s="21"/>
    </row>
    <row r="633" ht="12.75" customHeight="1">
      <c r="A633" s="21"/>
    </row>
    <row r="634" ht="12.75" customHeight="1">
      <c r="A634" s="21"/>
    </row>
    <row r="635" ht="12.75" customHeight="1">
      <c r="A635" s="21"/>
    </row>
    <row r="636" ht="12.75" customHeight="1">
      <c r="A636" s="21"/>
    </row>
    <row r="637" ht="12.75" customHeight="1">
      <c r="A637" s="21"/>
    </row>
    <row r="638" ht="12.75" customHeight="1">
      <c r="A638" s="21"/>
    </row>
    <row r="639" ht="12.75" customHeight="1">
      <c r="A639" s="21"/>
    </row>
    <row r="640" ht="12.75" customHeight="1">
      <c r="A640" s="21"/>
    </row>
    <row r="641" ht="12.75" customHeight="1">
      <c r="A641" s="21"/>
    </row>
    <row r="642" ht="12.75" customHeight="1">
      <c r="A642" s="21"/>
    </row>
    <row r="643" ht="12.75" customHeight="1">
      <c r="A643" s="21"/>
    </row>
    <row r="644" ht="12.75" customHeight="1">
      <c r="A644" s="21"/>
    </row>
    <row r="645" ht="12.75" customHeight="1">
      <c r="A645" s="21"/>
    </row>
    <row r="646" ht="12.75" customHeight="1">
      <c r="A646" s="21"/>
    </row>
    <row r="647" ht="12.75" customHeight="1">
      <c r="A647" s="21"/>
    </row>
    <row r="648" ht="12.75" customHeight="1">
      <c r="A648" s="21"/>
    </row>
    <row r="649" ht="12.75" customHeight="1">
      <c r="A649" s="21"/>
    </row>
    <row r="650" ht="12.75" customHeight="1">
      <c r="A650" s="21"/>
    </row>
    <row r="651" ht="12.75" customHeight="1">
      <c r="A651" s="21"/>
    </row>
    <row r="652" ht="12.75" customHeight="1">
      <c r="A652" s="21"/>
    </row>
    <row r="653" ht="12.75" customHeight="1">
      <c r="A653" s="21"/>
    </row>
    <row r="654" ht="12.75" customHeight="1">
      <c r="A654" s="21"/>
    </row>
    <row r="655" ht="12.75" customHeight="1">
      <c r="A655" s="21"/>
    </row>
    <row r="656" ht="12.75" customHeight="1">
      <c r="A656" s="21"/>
    </row>
    <row r="657" ht="12.75" customHeight="1">
      <c r="A657" s="21"/>
    </row>
    <row r="658" ht="12.75" customHeight="1">
      <c r="A658" s="21"/>
    </row>
    <row r="659" ht="12.75" customHeight="1">
      <c r="A659" s="21"/>
    </row>
    <row r="660" ht="12.75" customHeight="1">
      <c r="A660" s="21"/>
    </row>
    <row r="661" ht="12.75" customHeight="1">
      <c r="A661" s="21"/>
    </row>
    <row r="662" ht="12.75" customHeight="1">
      <c r="A662" s="21"/>
    </row>
    <row r="663" ht="12.75" customHeight="1">
      <c r="A663" s="21"/>
    </row>
    <row r="664" ht="12.75" customHeight="1">
      <c r="A664" s="21"/>
    </row>
    <row r="665" ht="12.75" customHeight="1">
      <c r="A665" s="21"/>
    </row>
    <row r="666" ht="12.75" customHeight="1">
      <c r="A666" s="21"/>
    </row>
    <row r="667" ht="12.75" customHeight="1">
      <c r="A667" s="21"/>
    </row>
    <row r="668" ht="12.75" customHeight="1">
      <c r="A668" s="21"/>
    </row>
    <row r="669" ht="12.75" customHeight="1">
      <c r="A669" s="21"/>
    </row>
    <row r="670" ht="12.75" customHeight="1">
      <c r="A670" s="21"/>
    </row>
    <row r="671" ht="12.75" customHeight="1">
      <c r="A671" s="21"/>
    </row>
    <row r="672" ht="12.75" customHeight="1">
      <c r="A672" s="21"/>
    </row>
    <row r="673" ht="12.75" customHeight="1">
      <c r="A673" s="21"/>
    </row>
    <row r="674" ht="12.75" customHeight="1">
      <c r="A674" s="21"/>
    </row>
    <row r="675" ht="12.75" customHeight="1">
      <c r="A675" s="21"/>
    </row>
    <row r="676" ht="12.75" customHeight="1">
      <c r="A676" s="21"/>
    </row>
    <row r="677" ht="12.75" customHeight="1">
      <c r="A677" s="21"/>
    </row>
    <row r="678" ht="12.75" customHeight="1">
      <c r="A678" s="21"/>
    </row>
    <row r="679" ht="12.75" customHeight="1">
      <c r="A679" s="21"/>
    </row>
    <row r="680" ht="12.75" customHeight="1">
      <c r="A680" s="21"/>
    </row>
    <row r="681" ht="12.75" customHeight="1">
      <c r="A681" s="21"/>
    </row>
    <row r="682" ht="12.75" customHeight="1">
      <c r="A682" s="21"/>
    </row>
    <row r="683" ht="12.75" customHeight="1">
      <c r="A683" s="21"/>
    </row>
    <row r="684" ht="12.75" customHeight="1">
      <c r="A684" s="21"/>
    </row>
    <row r="685" ht="12.75" customHeight="1">
      <c r="A685" s="21"/>
    </row>
    <row r="686" ht="12.75" customHeight="1">
      <c r="A686" s="21"/>
    </row>
    <row r="687" ht="12.75" customHeight="1">
      <c r="A687" s="21"/>
    </row>
    <row r="688" ht="12.75" customHeight="1">
      <c r="A688" s="21"/>
    </row>
    <row r="689" ht="12.75" customHeight="1">
      <c r="A689" s="21"/>
    </row>
    <row r="690" ht="12.75" customHeight="1">
      <c r="A690" s="21"/>
    </row>
    <row r="691" ht="12.75" customHeight="1">
      <c r="A691" s="21"/>
    </row>
    <row r="692" ht="12.75" customHeight="1">
      <c r="A692" s="21"/>
    </row>
    <row r="693" ht="12.75" customHeight="1">
      <c r="A693" s="21"/>
    </row>
    <row r="694" ht="12.75" customHeight="1">
      <c r="A694" s="21"/>
    </row>
    <row r="695" ht="12.75" customHeight="1">
      <c r="A695" s="21"/>
    </row>
    <row r="696" ht="12.75" customHeight="1">
      <c r="A696" s="21"/>
    </row>
    <row r="697" ht="12.75" customHeight="1">
      <c r="A697" s="21"/>
    </row>
    <row r="698" ht="12.75" customHeight="1">
      <c r="A698" s="21"/>
    </row>
    <row r="699" ht="12.75" customHeight="1">
      <c r="A699" s="21"/>
    </row>
    <row r="700" ht="12.75" customHeight="1">
      <c r="A700" s="21"/>
    </row>
    <row r="701" ht="12.75" customHeight="1">
      <c r="A701" s="21"/>
    </row>
    <row r="702" ht="12.75" customHeight="1">
      <c r="A702" s="21"/>
    </row>
    <row r="703" ht="12.75" customHeight="1">
      <c r="A703" s="21"/>
    </row>
    <row r="704" ht="12.75" customHeight="1">
      <c r="A704" s="21"/>
    </row>
    <row r="705" ht="12.75" customHeight="1">
      <c r="A705" s="21"/>
    </row>
    <row r="706" ht="12.75" customHeight="1">
      <c r="A706" s="21"/>
    </row>
    <row r="707" ht="12.75" customHeight="1">
      <c r="A707" s="21"/>
    </row>
    <row r="708" ht="12.75" customHeight="1">
      <c r="A708" s="21"/>
    </row>
    <row r="709" ht="12.75" customHeight="1">
      <c r="A709" s="21"/>
    </row>
    <row r="710" ht="12.75" customHeight="1">
      <c r="A710" s="21"/>
    </row>
    <row r="711" ht="12.75" customHeight="1">
      <c r="A711" s="21"/>
    </row>
    <row r="712" ht="12.75" customHeight="1">
      <c r="A712" s="21"/>
    </row>
    <row r="713" ht="12.75" customHeight="1">
      <c r="A713" s="21"/>
    </row>
    <row r="714" ht="12.75" customHeight="1">
      <c r="A714" s="21"/>
    </row>
    <row r="715" ht="12.75" customHeight="1">
      <c r="A715" s="21"/>
    </row>
    <row r="716" ht="12.75" customHeight="1">
      <c r="A716" s="21"/>
    </row>
    <row r="717" ht="12.75" customHeight="1">
      <c r="A717" s="21"/>
    </row>
    <row r="718" ht="12.75" customHeight="1">
      <c r="A718" s="21"/>
    </row>
    <row r="719" ht="12.75" customHeight="1">
      <c r="A719" s="21"/>
    </row>
    <row r="720" ht="12.75" customHeight="1">
      <c r="A720" s="21"/>
    </row>
    <row r="721" ht="12.75" customHeight="1">
      <c r="A721" s="21"/>
    </row>
    <row r="722" ht="12.75" customHeight="1">
      <c r="A722" s="21"/>
    </row>
    <row r="723" ht="12.75" customHeight="1">
      <c r="A723" s="21"/>
    </row>
    <row r="724" ht="12.75" customHeight="1">
      <c r="A724" s="21"/>
    </row>
    <row r="725" ht="12.75" customHeight="1">
      <c r="A725" s="21"/>
    </row>
    <row r="726" ht="12.75" customHeight="1">
      <c r="A726" s="21"/>
    </row>
    <row r="727" ht="12.75" customHeight="1">
      <c r="A727" s="21"/>
    </row>
    <row r="728" ht="12.75" customHeight="1">
      <c r="A728" s="21"/>
    </row>
    <row r="729" ht="12.75" customHeight="1">
      <c r="A729" s="21"/>
    </row>
    <row r="730" ht="12.75" customHeight="1">
      <c r="A730" s="21"/>
    </row>
    <row r="731" ht="12.75" customHeight="1">
      <c r="A731" s="21"/>
    </row>
    <row r="732" ht="12.75" customHeight="1">
      <c r="A732" s="21"/>
    </row>
    <row r="733" ht="12.75" customHeight="1">
      <c r="A733" s="21"/>
    </row>
    <row r="734" ht="12.75" customHeight="1">
      <c r="A734" s="21"/>
    </row>
    <row r="735" ht="12.75" customHeight="1">
      <c r="A735" s="21"/>
    </row>
    <row r="736" ht="12.75" customHeight="1">
      <c r="A736" s="21"/>
    </row>
    <row r="737" ht="12.75" customHeight="1">
      <c r="A737" s="21"/>
    </row>
    <row r="738" ht="12.75" customHeight="1">
      <c r="A738" s="21"/>
    </row>
    <row r="739" ht="12.75" customHeight="1">
      <c r="A739" s="21"/>
    </row>
    <row r="740" ht="12.75" customHeight="1">
      <c r="A740" s="21"/>
    </row>
    <row r="741" ht="12.75" customHeight="1">
      <c r="A741" s="21"/>
    </row>
    <row r="742" ht="12.75" customHeight="1">
      <c r="A742" s="21"/>
    </row>
    <row r="743" ht="12.75" customHeight="1">
      <c r="A743" s="21"/>
    </row>
    <row r="744" ht="12.75" customHeight="1">
      <c r="A744" s="21"/>
    </row>
    <row r="745" ht="12.75" customHeight="1">
      <c r="A745" s="21"/>
    </row>
    <row r="746" ht="12.75" customHeight="1">
      <c r="A746" s="21"/>
    </row>
    <row r="747" ht="12.75" customHeight="1">
      <c r="A747" s="21"/>
    </row>
    <row r="748" ht="12.75" customHeight="1">
      <c r="A748" s="21"/>
    </row>
    <row r="749" ht="12.75" customHeight="1">
      <c r="A749" s="21"/>
    </row>
    <row r="750" ht="12.75" customHeight="1">
      <c r="A750" s="21"/>
    </row>
    <row r="751" ht="12.75" customHeight="1">
      <c r="A751" s="21"/>
    </row>
    <row r="752" ht="12.75" customHeight="1">
      <c r="A752" s="21"/>
    </row>
    <row r="753" ht="12.75" customHeight="1">
      <c r="A753" s="21"/>
    </row>
    <row r="754" ht="12.75" customHeight="1">
      <c r="A754" s="21"/>
    </row>
    <row r="755" ht="12.75" customHeight="1">
      <c r="A755" s="21"/>
    </row>
    <row r="756" ht="12.75" customHeight="1">
      <c r="A756" s="21"/>
    </row>
    <row r="757" ht="12.75" customHeight="1">
      <c r="A757" s="21"/>
    </row>
    <row r="758" ht="12.75" customHeight="1">
      <c r="A758" s="21"/>
    </row>
    <row r="759" ht="12.75" customHeight="1">
      <c r="A759" s="21"/>
    </row>
    <row r="760" ht="12.75" customHeight="1">
      <c r="A760" s="21"/>
    </row>
    <row r="761" ht="12.75" customHeight="1">
      <c r="A761" s="21"/>
    </row>
    <row r="762" ht="12.75" customHeight="1">
      <c r="A762" s="21"/>
    </row>
    <row r="763" ht="12.75" customHeight="1">
      <c r="A763" s="21"/>
    </row>
    <row r="764" ht="12.75" customHeight="1">
      <c r="A764" s="21"/>
    </row>
    <row r="765" ht="12.75" customHeight="1">
      <c r="A765" s="21"/>
    </row>
    <row r="766" ht="12.75" customHeight="1">
      <c r="A766" s="21"/>
    </row>
    <row r="767" ht="12.75" customHeight="1">
      <c r="A767" s="21"/>
    </row>
    <row r="768" ht="12.75" customHeight="1">
      <c r="A768" s="21"/>
    </row>
    <row r="769" ht="12.75" customHeight="1">
      <c r="A769" s="21"/>
    </row>
    <row r="770" ht="12.75" customHeight="1">
      <c r="A770" s="21"/>
    </row>
    <row r="771" ht="12.75" customHeight="1">
      <c r="A771" s="21"/>
    </row>
    <row r="772" ht="12.75" customHeight="1">
      <c r="A772" s="21"/>
    </row>
    <row r="773" ht="12.75" customHeight="1">
      <c r="A773" s="21"/>
    </row>
    <row r="774" ht="12.75" customHeight="1">
      <c r="A774" s="21"/>
    </row>
    <row r="775" ht="12.75" customHeight="1">
      <c r="A775" s="21"/>
    </row>
    <row r="776" ht="12.75" customHeight="1">
      <c r="A776" s="21"/>
    </row>
    <row r="777" ht="12.75" customHeight="1">
      <c r="A777" s="21"/>
    </row>
    <row r="778" ht="12.75" customHeight="1">
      <c r="A778" s="21"/>
    </row>
    <row r="779" ht="12.75" customHeight="1">
      <c r="A779" s="21"/>
    </row>
    <row r="780" ht="12.75" customHeight="1">
      <c r="A780" s="21"/>
    </row>
    <row r="781" ht="12.75" customHeight="1">
      <c r="A781" s="21"/>
    </row>
    <row r="782" ht="12.75" customHeight="1">
      <c r="A782" s="21"/>
    </row>
    <row r="783" ht="12.75" customHeight="1">
      <c r="A783" s="21"/>
    </row>
    <row r="784" ht="12.75" customHeight="1">
      <c r="A784" s="21"/>
    </row>
    <row r="785" ht="12.75" customHeight="1">
      <c r="A785" s="21"/>
    </row>
    <row r="786" ht="12.75" customHeight="1">
      <c r="A786" s="21"/>
    </row>
    <row r="787" ht="12.75" customHeight="1">
      <c r="A787" s="21"/>
    </row>
    <row r="788" ht="12.75" customHeight="1">
      <c r="A788" s="21"/>
    </row>
    <row r="789" ht="12.75" customHeight="1">
      <c r="A789" s="21"/>
    </row>
    <row r="790" ht="12.75" customHeight="1">
      <c r="A790" s="21"/>
    </row>
    <row r="791" ht="12.75" customHeight="1">
      <c r="A791" s="21"/>
    </row>
    <row r="792" ht="12.75" customHeight="1">
      <c r="A792" s="21"/>
    </row>
    <row r="793" ht="12.75" customHeight="1">
      <c r="A793" s="21"/>
    </row>
    <row r="794" ht="12.75" customHeight="1">
      <c r="A794" s="21"/>
    </row>
    <row r="795" ht="12.75" customHeight="1">
      <c r="A795" s="21"/>
    </row>
    <row r="796" ht="12.75" customHeight="1">
      <c r="A796" s="21"/>
    </row>
    <row r="797" ht="12.75" customHeight="1">
      <c r="A797" s="21"/>
    </row>
    <row r="798" ht="12.75" customHeight="1">
      <c r="A798" s="21"/>
    </row>
    <row r="799" ht="12.75" customHeight="1">
      <c r="A799" s="21"/>
    </row>
    <row r="800" ht="12.75" customHeight="1">
      <c r="A800" s="21"/>
    </row>
    <row r="801" ht="12.75" customHeight="1">
      <c r="A801" s="21"/>
    </row>
    <row r="802" ht="12.75" customHeight="1">
      <c r="A802" s="21"/>
    </row>
    <row r="803" ht="12.75" customHeight="1">
      <c r="A803" s="21"/>
    </row>
    <row r="804" ht="12.75" customHeight="1">
      <c r="A804" s="21"/>
    </row>
    <row r="805" ht="12.75" customHeight="1">
      <c r="A805" s="21"/>
    </row>
    <row r="806" ht="12.75" customHeight="1">
      <c r="A806" s="21"/>
    </row>
    <row r="807" ht="12.75" customHeight="1">
      <c r="A807" s="21"/>
    </row>
    <row r="808" ht="12.75" customHeight="1">
      <c r="A808" s="21"/>
    </row>
    <row r="809" ht="12.75" customHeight="1">
      <c r="A809" s="21"/>
    </row>
    <row r="810" ht="12.75" customHeight="1">
      <c r="A810" s="21"/>
    </row>
    <row r="811" ht="12.75" customHeight="1">
      <c r="A811" s="21"/>
    </row>
    <row r="812" ht="12.75" customHeight="1">
      <c r="A812" s="21"/>
    </row>
    <row r="813" ht="12.75" customHeight="1">
      <c r="A813" s="21"/>
    </row>
    <row r="814" ht="12.75" customHeight="1">
      <c r="A814" s="21"/>
    </row>
    <row r="815" ht="12.75" customHeight="1">
      <c r="A815" s="21"/>
    </row>
    <row r="816" ht="12.75" customHeight="1">
      <c r="A816" s="21"/>
    </row>
    <row r="817" ht="12.75" customHeight="1">
      <c r="A817" s="21"/>
    </row>
    <row r="818" ht="12.75" customHeight="1">
      <c r="A818" s="21"/>
    </row>
    <row r="819" ht="12.75" customHeight="1">
      <c r="A819" s="21"/>
    </row>
    <row r="820" ht="12.75" customHeight="1">
      <c r="A820" s="21"/>
    </row>
    <row r="821" ht="12.75" customHeight="1">
      <c r="A821" s="21"/>
    </row>
    <row r="822" ht="12.75" customHeight="1">
      <c r="A822" s="21"/>
    </row>
    <row r="823" ht="12.75" customHeight="1">
      <c r="A823" s="21"/>
    </row>
    <row r="824" ht="12.75" customHeight="1">
      <c r="A824" s="21"/>
    </row>
    <row r="825" ht="12.75" customHeight="1">
      <c r="A825" s="21"/>
    </row>
    <row r="826" ht="12.75" customHeight="1">
      <c r="A826" s="21"/>
    </row>
    <row r="827" ht="12.75" customHeight="1">
      <c r="A827" s="21"/>
    </row>
    <row r="828" ht="12.75" customHeight="1">
      <c r="A828" s="21"/>
    </row>
    <row r="829" ht="12.75" customHeight="1">
      <c r="A829" s="21"/>
    </row>
    <row r="830" ht="12.75" customHeight="1">
      <c r="A830" s="21"/>
    </row>
    <row r="831" ht="12.75" customHeight="1">
      <c r="A831" s="21"/>
    </row>
    <row r="832" ht="12.75" customHeight="1">
      <c r="A832" s="21"/>
    </row>
    <row r="833" ht="12.75" customHeight="1">
      <c r="A833" s="21"/>
    </row>
    <row r="834" ht="12.75" customHeight="1">
      <c r="A834" s="21"/>
    </row>
    <row r="835" ht="12.75" customHeight="1">
      <c r="A835" s="21"/>
    </row>
    <row r="836" ht="12.75" customHeight="1">
      <c r="A836" s="21"/>
    </row>
    <row r="837" ht="12.75" customHeight="1">
      <c r="A837" s="21"/>
    </row>
    <row r="838" ht="12.75" customHeight="1">
      <c r="A838" s="21"/>
    </row>
    <row r="839" ht="12.75" customHeight="1">
      <c r="A839" s="21"/>
    </row>
    <row r="840" ht="12.75" customHeight="1">
      <c r="A840" s="21"/>
    </row>
    <row r="841" ht="12.75" customHeight="1">
      <c r="A841" s="21"/>
    </row>
    <row r="842" ht="12.75" customHeight="1">
      <c r="A842" s="21"/>
    </row>
    <row r="843" ht="12.75" customHeight="1">
      <c r="A843" s="21"/>
    </row>
    <row r="844" ht="12.75" customHeight="1">
      <c r="A844" s="21"/>
    </row>
    <row r="845" ht="12.75" customHeight="1">
      <c r="A845" s="21"/>
    </row>
    <row r="846" ht="12.75" customHeight="1">
      <c r="A846" s="21"/>
    </row>
    <row r="847" ht="12.75" customHeight="1">
      <c r="A847" s="21"/>
    </row>
    <row r="848" ht="12.75" customHeight="1">
      <c r="A848" s="21"/>
    </row>
    <row r="849" ht="12.75" customHeight="1">
      <c r="A849" s="21"/>
    </row>
    <row r="850" ht="12.75" customHeight="1">
      <c r="A850" s="21"/>
    </row>
    <row r="851" ht="12.75" customHeight="1">
      <c r="A851" s="21"/>
    </row>
    <row r="852" ht="12.75" customHeight="1">
      <c r="A852" s="21"/>
    </row>
    <row r="853" ht="12.75" customHeight="1">
      <c r="A853" s="21"/>
    </row>
    <row r="854" ht="12.75" customHeight="1">
      <c r="A854" s="21"/>
    </row>
    <row r="855" ht="12.75" customHeight="1">
      <c r="A855" s="21"/>
    </row>
    <row r="856" ht="12.75" customHeight="1">
      <c r="A856" s="21"/>
    </row>
    <row r="857" ht="12.75" customHeight="1">
      <c r="A857" s="21"/>
    </row>
    <row r="858" ht="12.75" customHeight="1">
      <c r="A858" s="21"/>
    </row>
    <row r="859" ht="12.75" customHeight="1">
      <c r="A859" s="21"/>
    </row>
    <row r="860" ht="12.75" customHeight="1">
      <c r="A860" s="21"/>
    </row>
    <row r="861" ht="12.75" customHeight="1">
      <c r="A861" s="21"/>
    </row>
    <row r="862" ht="12.75" customHeight="1">
      <c r="A862" s="21"/>
    </row>
    <row r="863" ht="12.75" customHeight="1">
      <c r="A863" s="21"/>
    </row>
    <row r="864" ht="12.75" customHeight="1">
      <c r="A864" s="21"/>
    </row>
    <row r="865" ht="12.75" customHeight="1">
      <c r="A865" s="21"/>
    </row>
    <row r="866" ht="12.75" customHeight="1">
      <c r="A866" s="21"/>
    </row>
    <row r="867" ht="12.75" customHeight="1">
      <c r="A867" s="21"/>
    </row>
    <row r="868" ht="12.75" customHeight="1">
      <c r="A868" s="21"/>
    </row>
    <row r="869" ht="12.75" customHeight="1">
      <c r="A869" s="21"/>
    </row>
    <row r="870" ht="12.75" customHeight="1">
      <c r="A870" s="21"/>
    </row>
    <row r="871" ht="12.75" customHeight="1">
      <c r="A871" s="21"/>
    </row>
    <row r="872" ht="12.75" customHeight="1">
      <c r="A872" s="21"/>
    </row>
    <row r="873" ht="12.75" customHeight="1">
      <c r="A873" s="21"/>
    </row>
    <row r="874" ht="12.75" customHeight="1">
      <c r="A874" s="21"/>
    </row>
    <row r="875" ht="12.75" customHeight="1">
      <c r="A875" s="21"/>
    </row>
    <row r="876" ht="12.75" customHeight="1">
      <c r="A876" s="21"/>
    </row>
    <row r="877" ht="12.75" customHeight="1">
      <c r="A877" s="21"/>
    </row>
    <row r="878" ht="12.75" customHeight="1">
      <c r="A878" s="21"/>
    </row>
    <row r="879" ht="12.75" customHeight="1">
      <c r="A879" s="21"/>
    </row>
    <row r="880" ht="12.75" customHeight="1">
      <c r="A880" s="21"/>
    </row>
    <row r="881" ht="12.75" customHeight="1">
      <c r="A881" s="21"/>
    </row>
    <row r="882" ht="12.75" customHeight="1">
      <c r="A882" s="21"/>
    </row>
    <row r="883" ht="12.75" customHeight="1">
      <c r="A883" s="21"/>
    </row>
    <row r="884" ht="12.75" customHeight="1">
      <c r="A884" s="21"/>
    </row>
    <row r="885" ht="12.75" customHeight="1">
      <c r="A885" s="21"/>
    </row>
    <row r="886" ht="12.75" customHeight="1">
      <c r="A886" s="21"/>
    </row>
    <row r="887" ht="12.75" customHeight="1">
      <c r="A887" s="21"/>
    </row>
    <row r="888" ht="12.75" customHeight="1">
      <c r="A888" s="21"/>
    </row>
    <row r="889" ht="12.75" customHeight="1">
      <c r="A889" s="21"/>
    </row>
    <row r="890" ht="12.75" customHeight="1">
      <c r="A890" s="21"/>
    </row>
    <row r="891" ht="12.75" customHeight="1">
      <c r="A891" s="21"/>
    </row>
    <row r="892" ht="12.75" customHeight="1">
      <c r="A892" s="21"/>
    </row>
    <row r="893" ht="12.75" customHeight="1">
      <c r="A893" s="21"/>
    </row>
    <row r="894" ht="12.75" customHeight="1">
      <c r="A894" s="21"/>
    </row>
    <row r="895" ht="12.75" customHeight="1">
      <c r="A895" s="21"/>
    </row>
    <row r="896" ht="12.75" customHeight="1">
      <c r="A896" s="21"/>
    </row>
    <row r="897" ht="12.75" customHeight="1">
      <c r="A897" s="21"/>
    </row>
    <row r="898" ht="12.75" customHeight="1">
      <c r="A898" s="21"/>
    </row>
    <row r="899" ht="12.75" customHeight="1">
      <c r="A899" s="21"/>
    </row>
    <row r="900" ht="12.75" customHeight="1">
      <c r="A900" s="21"/>
    </row>
    <row r="901" ht="12.75" customHeight="1">
      <c r="A901" s="21"/>
    </row>
    <row r="902" ht="12.75" customHeight="1">
      <c r="A902" s="21"/>
    </row>
    <row r="903" ht="12.75" customHeight="1">
      <c r="A903" s="21"/>
    </row>
    <row r="904" ht="12.75" customHeight="1">
      <c r="A904" s="21"/>
    </row>
    <row r="905" ht="12.75" customHeight="1">
      <c r="A905" s="21"/>
    </row>
    <row r="906" ht="12.75" customHeight="1">
      <c r="A906" s="21"/>
    </row>
    <row r="907" ht="12.75" customHeight="1">
      <c r="A907" s="21"/>
    </row>
    <row r="908" ht="12.75" customHeight="1">
      <c r="A908" s="21"/>
    </row>
    <row r="909" ht="12.75" customHeight="1">
      <c r="A909" s="21"/>
    </row>
    <row r="910" ht="12.75" customHeight="1">
      <c r="A910" s="21"/>
    </row>
    <row r="911" ht="12.75" customHeight="1">
      <c r="A911" s="21"/>
    </row>
    <row r="912" ht="12.75" customHeight="1">
      <c r="A912" s="21"/>
    </row>
    <row r="913" ht="12.75" customHeight="1">
      <c r="A913" s="21"/>
    </row>
    <row r="914" ht="12.75" customHeight="1">
      <c r="A914" s="21"/>
    </row>
    <row r="915" ht="12.75" customHeight="1">
      <c r="A915" s="21"/>
    </row>
    <row r="916" ht="12.75" customHeight="1">
      <c r="A916" s="21"/>
    </row>
    <row r="917" ht="12.75" customHeight="1">
      <c r="A917" s="21"/>
    </row>
    <row r="918" ht="12.75" customHeight="1">
      <c r="A918" s="21"/>
    </row>
    <row r="919" ht="12.75" customHeight="1">
      <c r="A919" s="21"/>
    </row>
    <row r="920" ht="12.75" customHeight="1">
      <c r="A920" s="21"/>
    </row>
    <row r="921" ht="12.75" customHeight="1">
      <c r="A921" s="21"/>
    </row>
    <row r="922" ht="12.75" customHeight="1">
      <c r="A922" s="21"/>
    </row>
    <row r="923" ht="12.75" customHeight="1">
      <c r="A923" s="21"/>
    </row>
    <row r="924" ht="12.75" customHeight="1">
      <c r="A924" s="21"/>
    </row>
    <row r="925" ht="12.75" customHeight="1">
      <c r="A925" s="21"/>
    </row>
    <row r="926" ht="12.75" customHeight="1">
      <c r="A926" s="21"/>
    </row>
    <row r="927" ht="12.75" customHeight="1">
      <c r="A927" s="21"/>
    </row>
    <row r="928" ht="12.75" customHeight="1">
      <c r="A928" s="21"/>
    </row>
    <row r="929" ht="12.75" customHeight="1">
      <c r="A929" s="21"/>
    </row>
    <row r="930" ht="12.75" customHeight="1">
      <c r="A930" s="21"/>
    </row>
    <row r="931" ht="12.75" customHeight="1">
      <c r="A931" s="21"/>
    </row>
    <row r="932" ht="12.75" customHeight="1">
      <c r="A932" s="21"/>
    </row>
    <row r="933" ht="12.75" customHeight="1">
      <c r="A933" s="21"/>
    </row>
    <row r="934" ht="12.75" customHeight="1">
      <c r="A934" s="21"/>
    </row>
    <row r="935" ht="12.75" customHeight="1">
      <c r="A935" s="21"/>
    </row>
    <row r="936" ht="12.75" customHeight="1">
      <c r="A936" s="21"/>
    </row>
    <row r="937" ht="12.75" customHeight="1">
      <c r="A937" s="21"/>
    </row>
    <row r="938" ht="12.75" customHeight="1">
      <c r="A938" s="21"/>
    </row>
    <row r="939" ht="12.75" customHeight="1">
      <c r="A939" s="21"/>
    </row>
    <row r="940" ht="12.75" customHeight="1">
      <c r="A940" s="21"/>
    </row>
    <row r="941" ht="12.75" customHeight="1">
      <c r="A941" s="21"/>
    </row>
    <row r="942" ht="12.75" customHeight="1">
      <c r="A942" s="21"/>
    </row>
    <row r="943" ht="12.75" customHeight="1">
      <c r="A943" s="21"/>
    </row>
    <row r="944" ht="12.75" customHeight="1">
      <c r="A944" s="21"/>
    </row>
    <row r="945" ht="12.75" customHeight="1">
      <c r="A945" s="21"/>
    </row>
    <row r="946" ht="12.75" customHeight="1">
      <c r="A946" s="21"/>
    </row>
    <row r="947" ht="12.75" customHeight="1">
      <c r="A947" s="21"/>
    </row>
    <row r="948" ht="12.75" customHeight="1">
      <c r="A948" s="21"/>
    </row>
    <row r="949" ht="12.75" customHeight="1">
      <c r="A949" s="21"/>
    </row>
    <row r="950" ht="12.75" customHeight="1">
      <c r="A950" s="21"/>
    </row>
    <row r="951" ht="12.75" customHeight="1">
      <c r="A951" s="21"/>
    </row>
    <row r="952" ht="12.75" customHeight="1">
      <c r="A952" s="21"/>
    </row>
    <row r="953" ht="12.75" customHeight="1">
      <c r="A953" s="21"/>
    </row>
    <row r="954" ht="12.75" customHeight="1">
      <c r="A954" s="21"/>
    </row>
    <row r="955" ht="12.75" customHeight="1">
      <c r="A955" s="21"/>
    </row>
    <row r="956" ht="12.75" customHeight="1">
      <c r="A956" s="21"/>
    </row>
    <row r="957" ht="12.75" customHeight="1">
      <c r="A957" s="21"/>
    </row>
    <row r="958" ht="12.75" customHeight="1">
      <c r="A958" s="21"/>
    </row>
    <row r="959" ht="12.75" customHeight="1">
      <c r="A959" s="21"/>
    </row>
    <row r="960" ht="12.75" customHeight="1">
      <c r="A960" s="21"/>
    </row>
    <row r="961" ht="12.75" customHeight="1">
      <c r="A961" s="21"/>
    </row>
    <row r="962" ht="12.75" customHeight="1">
      <c r="A962" s="21"/>
    </row>
    <row r="963" ht="12.75" customHeight="1">
      <c r="A963" s="21"/>
    </row>
    <row r="964" ht="12.75" customHeight="1">
      <c r="A964" s="21"/>
    </row>
    <row r="965" ht="12.75" customHeight="1">
      <c r="A965" s="21"/>
    </row>
    <row r="966" ht="12.75" customHeight="1">
      <c r="A966" s="21"/>
    </row>
    <row r="967" ht="12.75" customHeight="1">
      <c r="A967" s="21"/>
    </row>
    <row r="968" ht="12.75" customHeight="1">
      <c r="A968" s="21"/>
    </row>
    <row r="969" ht="12.75" customHeight="1">
      <c r="A969" s="21"/>
    </row>
    <row r="970" ht="12.75" customHeight="1">
      <c r="A970" s="21"/>
    </row>
    <row r="971" ht="12.75" customHeight="1">
      <c r="A971" s="21"/>
    </row>
    <row r="972" ht="12.75" customHeight="1">
      <c r="A972" s="21"/>
    </row>
    <row r="973" ht="12.75" customHeight="1">
      <c r="A973" s="21"/>
    </row>
    <row r="974" ht="12.75" customHeight="1">
      <c r="A974" s="21"/>
    </row>
    <row r="975" ht="12.75" customHeight="1">
      <c r="A975" s="21"/>
    </row>
    <row r="976" ht="12.75" customHeight="1">
      <c r="A976" s="21"/>
    </row>
    <row r="977" ht="12.75" customHeight="1">
      <c r="A977" s="21"/>
    </row>
    <row r="978" ht="12.75" customHeight="1">
      <c r="A978" s="21"/>
    </row>
    <row r="979" ht="12.75" customHeight="1">
      <c r="A979" s="21"/>
    </row>
    <row r="980" ht="12.75" customHeight="1">
      <c r="A980" s="21"/>
    </row>
    <row r="981" ht="12.75" customHeight="1">
      <c r="A981" s="21"/>
    </row>
    <row r="982" ht="12.75" customHeight="1">
      <c r="A982" s="21"/>
    </row>
    <row r="983" ht="12.75" customHeight="1">
      <c r="A983" s="21"/>
    </row>
    <row r="984" ht="12.75" customHeight="1">
      <c r="A984" s="21"/>
    </row>
    <row r="985" ht="12.75" customHeight="1">
      <c r="A985" s="21"/>
    </row>
    <row r="986" ht="12.75" customHeight="1">
      <c r="A986" s="21"/>
    </row>
    <row r="987" ht="12.75" customHeight="1">
      <c r="A987" s="21"/>
    </row>
    <row r="988" ht="12.75" customHeight="1">
      <c r="A988" s="21"/>
    </row>
    <row r="989" ht="12.75" customHeight="1">
      <c r="A989" s="21"/>
    </row>
    <row r="990" ht="12.75" customHeight="1">
      <c r="A990" s="21"/>
    </row>
    <row r="991" ht="12.75" customHeight="1">
      <c r="A991" s="21"/>
    </row>
    <row r="992" ht="12.75" customHeight="1">
      <c r="A992" s="21"/>
    </row>
    <row r="993" ht="12.75" customHeight="1">
      <c r="A993" s="21"/>
    </row>
    <row r="994" ht="12.75" customHeight="1">
      <c r="A994" s="21"/>
    </row>
    <row r="995" ht="12.75" customHeight="1">
      <c r="A995" s="21"/>
    </row>
    <row r="996" ht="12.75" customHeight="1">
      <c r="A996" s="21"/>
    </row>
    <row r="997" ht="12.75" customHeight="1">
      <c r="A997" s="21"/>
    </row>
    <row r="998" ht="12.75" customHeight="1">
      <c r="A998" s="21"/>
    </row>
    <row r="999" ht="12.75" customHeight="1">
      <c r="A999" s="21"/>
    </row>
    <row r="1000" ht="12.75" customHeight="1">
      <c r="A1000" s="21"/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10.0"/>
    <col customWidth="1" min="2" max="2" width="10.71"/>
    <col customWidth="1" min="3" max="4" width="2.14"/>
    <col customWidth="1" min="5" max="6" width="3.14"/>
    <col customWidth="1" min="7" max="8" width="2.14"/>
    <col customWidth="1" min="9" max="26" width="3.14"/>
    <col customWidth="1" min="27" max="27" width="6.86"/>
    <col customWidth="1" min="28" max="37" width="9.14"/>
  </cols>
  <sheetData>
    <row r="1" ht="12.75" customHeight="1">
      <c r="A1" s="71" t="s">
        <v>650</v>
      </c>
      <c r="B1" s="71" t="s">
        <v>652</v>
      </c>
      <c r="C1" s="72">
        <v>1.0</v>
      </c>
      <c r="D1" s="62">
        <v>2.0</v>
      </c>
      <c r="E1" s="62">
        <v>3.0</v>
      </c>
      <c r="F1" s="72">
        <v>4.0</v>
      </c>
      <c r="G1" s="72">
        <v>5.0</v>
      </c>
      <c r="H1" s="72">
        <v>6.0</v>
      </c>
      <c r="I1" s="72">
        <v>7.0</v>
      </c>
      <c r="J1" s="72">
        <v>8.0</v>
      </c>
      <c r="K1" s="72">
        <v>9.0</v>
      </c>
      <c r="L1" s="72">
        <v>10.0</v>
      </c>
      <c r="M1" s="72">
        <v>11.0</v>
      </c>
      <c r="N1" s="72">
        <v>12.0</v>
      </c>
      <c r="O1" s="72">
        <v>13.0</v>
      </c>
      <c r="P1" s="72">
        <v>14.0</v>
      </c>
      <c r="Q1" s="72">
        <v>15.0</v>
      </c>
      <c r="R1" s="72">
        <v>16.0</v>
      </c>
      <c r="S1" s="72">
        <v>17.0</v>
      </c>
      <c r="T1" s="72">
        <v>18.0</v>
      </c>
      <c r="U1" s="72">
        <v>19.0</v>
      </c>
      <c r="V1" s="72">
        <v>20.0</v>
      </c>
      <c r="W1" s="72">
        <v>21.0</v>
      </c>
      <c r="X1" s="72">
        <v>22.0</v>
      </c>
      <c r="Y1" s="72">
        <v>23.0</v>
      </c>
      <c r="Z1" s="72">
        <v>24.0</v>
      </c>
      <c r="AA1" s="62" t="s">
        <v>653</v>
      </c>
      <c r="AB1" s="19"/>
      <c r="AC1" s="19"/>
      <c r="AD1" s="19"/>
      <c r="AE1" s="19"/>
      <c r="AF1" s="19"/>
      <c r="AG1" s="19"/>
      <c r="AH1" s="19"/>
      <c r="AI1" s="19"/>
      <c r="AJ1" s="19"/>
      <c r="AK1" s="19"/>
    </row>
    <row r="2" ht="12.75" customHeight="1">
      <c r="A2" s="73" t="s">
        <v>654</v>
      </c>
      <c r="B2" s="74">
        <f t="shared" ref="B2:B21" si="1">average(AVERAGEIF(C2:Z2,"&gt;0"),AA2,AA2,AA2,AA2)</f>
        <v>7.210526316</v>
      </c>
      <c r="C2" s="62">
        <v>7.0</v>
      </c>
      <c r="D2" s="62">
        <v>7.0</v>
      </c>
      <c r="E2" s="62">
        <v>7.0</v>
      </c>
      <c r="F2" s="62">
        <v>7.0</v>
      </c>
      <c r="G2" s="62">
        <v>7.0</v>
      </c>
      <c r="H2" s="62">
        <v>7.0</v>
      </c>
      <c r="I2" s="62">
        <v>7.0</v>
      </c>
      <c r="J2" s="62">
        <v>7.0</v>
      </c>
      <c r="K2" s="62">
        <v>7.0</v>
      </c>
      <c r="L2" s="62">
        <v>8.0</v>
      </c>
      <c r="M2" s="62">
        <v>7.0</v>
      </c>
      <c r="N2" s="62">
        <v>7.0</v>
      </c>
      <c r="O2" s="62">
        <v>7.0</v>
      </c>
      <c r="P2" s="62">
        <v>7.0</v>
      </c>
      <c r="Q2" s="62">
        <v>7.0</v>
      </c>
      <c r="R2" s="62">
        <v>7.0</v>
      </c>
      <c r="S2" s="62">
        <v>7.0</v>
      </c>
      <c r="T2" s="62">
        <v>7.0</v>
      </c>
      <c r="U2" s="62">
        <v>7.0</v>
      </c>
      <c r="V2" s="62"/>
      <c r="W2" s="62"/>
      <c r="X2" s="62"/>
      <c r="Y2" s="62"/>
      <c r="Z2" s="62"/>
      <c r="AA2" s="75">
        <v>7.25</v>
      </c>
      <c r="AB2" s="37"/>
      <c r="AC2" s="37"/>
      <c r="AD2" s="37"/>
      <c r="AE2" s="37"/>
      <c r="AF2" s="37"/>
      <c r="AG2" s="37"/>
      <c r="AH2" s="37"/>
      <c r="AI2" s="37"/>
      <c r="AJ2" s="37"/>
      <c r="AK2" s="37"/>
    </row>
    <row r="3" ht="12.75" customHeight="1">
      <c r="A3" s="73" t="s">
        <v>655</v>
      </c>
      <c r="B3" s="74">
        <f t="shared" si="1"/>
        <v>5.8</v>
      </c>
      <c r="C3" s="62">
        <v>5.0</v>
      </c>
      <c r="D3" s="62">
        <v>5.0</v>
      </c>
      <c r="E3" s="62">
        <v>6.0</v>
      </c>
      <c r="F3" s="62">
        <v>5.0</v>
      </c>
      <c r="G3" s="62">
        <v>4.0</v>
      </c>
      <c r="H3" s="62">
        <v>5.0</v>
      </c>
      <c r="I3" s="62">
        <v>5.0</v>
      </c>
      <c r="J3" s="62">
        <v>6.0</v>
      </c>
      <c r="K3" s="62">
        <v>5.0</v>
      </c>
      <c r="L3" s="62">
        <v>4.0</v>
      </c>
      <c r="M3" s="62">
        <v>4.0</v>
      </c>
      <c r="N3" s="62">
        <v>5.0</v>
      </c>
      <c r="O3" s="62">
        <v>6.0</v>
      </c>
      <c r="P3" s="62">
        <v>6.0</v>
      </c>
      <c r="Q3" s="62">
        <v>5.0</v>
      </c>
      <c r="R3" s="62">
        <v>5.0</v>
      </c>
      <c r="S3" s="62">
        <v>6.0</v>
      </c>
      <c r="T3" s="62">
        <v>4.0</v>
      </c>
      <c r="U3" s="62">
        <v>4.0</v>
      </c>
      <c r="V3" s="62"/>
      <c r="W3" s="62"/>
      <c r="X3" s="62"/>
      <c r="Y3" s="62"/>
      <c r="Z3" s="62"/>
      <c r="AA3" s="75">
        <v>6.0</v>
      </c>
      <c r="AB3" s="37"/>
      <c r="AC3" s="37"/>
      <c r="AD3" s="37"/>
      <c r="AE3" s="37"/>
      <c r="AF3" s="37"/>
      <c r="AG3" s="37"/>
      <c r="AH3" s="37"/>
      <c r="AI3" s="37"/>
      <c r="AJ3" s="37"/>
      <c r="AK3" s="37"/>
    </row>
    <row r="4" ht="12.75" customHeight="1">
      <c r="A4" s="73" t="s">
        <v>657</v>
      </c>
      <c r="B4" s="74">
        <f t="shared" si="1"/>
        <v>5.852631579</v>
      </c>
      <c r="C4" s="62">
        <v>6.0</v>
      </c>
      <c r="D4" s="62">
        <v>6.0</v>
      </c>
      <c r="E4" s="62">
        <v>6.0</v>
      </c>
      <c r="F4" s="62">
        <v>6.0</v>
      </c>
      <c r="G4" s="62">
        <v>5.0</v>
      </c>
      <c r="H4" s="62">
        <v>6.0</v>
      </c>
      <c r="I4" s="62">
        <v>5.0</v>
      </c>
      <c r="J4" s="62">
        <v>6.0</v>
      </c>
      <c r="K4" s="62">
        <v>5.0</v>
      </c>
      <c r="L4" s="62">
        <v>5.0</v>
      </c>
      <c r="M4" s="62">
        <v>5.0</v>
      </c>
      <c r="N4" s="62">
        <v>5.0</v>
      </c>
      <c r="O4" s="62">
        <v>5.0</v>
      </c>
      <c r="P4" s="62">
        <v>5.0</v>
      </c>
      <c r="Q4" s="62">
        <v>4.0</v>
      </c>
      <c r="R4" s="62">
        <v>4.0</v>
      </c>
      <c r="S4" s="62">
        <v>6.0</v>
      </c>
      <c r="T4" s="62">
        <v>5.0</v>
      </c>
      <c r="U4" s="62">
        <v>5.0</v>
      </c>
      <c r="V4" s="62"/>
      <c r="W4" s="62"/>
      <c r="X4" s="62"/>
      <c r="Y4" s="62"/>
      <c r="Z4" s="62"/>
      <c r="AA4" s="75">
        <v>6.0</v>
      </c>
      <c r="AB4" s="37"/>
      <c r="AC4" s="37"/>
      <c r="AD4" s="37"/>
      <c r="AE4" s="37"/>
      <c r="AF4" s="37"/>
      <c r="AG4" s="37"/>
      <c r="AH4" s="37"/>
      <c r="AI4" s="37"/>
      <c r="AJ4" s="37"/>
      <c r="AK4" s="37"/>
    </row>
    <row r="5" ht="12.75" customHeight="1">
      <c r="A5" s="73" t="s">
        <v>658</v>
      </c>
      <c r="B5" s="74">
        <f t="shared" si="1"/>
        <v>5.526315789</v>
      </c>
      <c r="C5" s="62">
        <v>5.0</v>
      </c>
      <c r="D5" s="62">
        <v>5.0</v>
      </c>
      <c r="E5" s="62">
        <v>6.0</v>
      </c>
      <c r="F5" s="62">
        <v>5.0</v>
      </c>
      <c r="G5" s="62">
        <v>4.0</v>
      </c>
      <c r="H5" s="62">
        <v>4.0</v>
      </c>
      <c r="I5" s="62">
        <v>4.0</v>
      </c>
      <c r="J5" s="62">
        <v>6.0</v>
      </c>
      <c r="K5" s="62">
        <v>5.0</v>
      </c>
      <c r="L5" s="62">
        <v>4.0</v>
      </c>
      <c r="M5" s="62">
        <v>4.0</v>
      </c>
      <c r="N5" s="62">
        <v>4.0</v>
      </c>
      <c r="O5" s="62">
        <v>5.0</v>
      </c>
      <c r="P5" s="62">
        <v>5.0</v>
      </c>
      <c r="Q5" s="62">
        <v>5.0</v>
      </c>
      <c r="R5" s="62">
        <v>2.0</v>
      </c>
      <c r="S5" s="62">
        <v>6.0</v>
      </c>
      <c r="T5" s="62">
        <v>5.0</v>
      </c>
      <c r="U5" s="62">
        <v>4.0</v>
      </c>
      <c r="V5" s="62"/>
      <c r="W5" s="62"/>
      <c r="X5" s="62"/>
      <c r="Y5" s="62"/>
      <c r="Z5" s="62"/>
      <c r="AA5" s="75">
        <v>5.75</v>
      </c>
      <c r="AB5" s="37"/>
      <c r="AC5" s="37"/>
      <c r="AD5" s="37"/>
      <c r="AE5" s="37"/>
      <c r="AF5" s="37"/>
      <c r="AG5" s="37"/>
      <c r="AH5" s="37"/>
      <c r="AI5" s="37"/>
      <c r="AJ5" s="37"/>
      <c r="AK5" s="37"/>
    </row>
    <row r="6" ht="12.75" customHeight="1">
      <c r="A6" s="73" t="s">
        <v>659</v>
      </c>
      <c r="B6" s="74">
        <f t="shared" si="1"/>
        <v>5.610526316</v>
      </c>
      <c r="C6" s="62">
        <v>4.0</v>
      </c>
      <c r="D6" s="62">
        <v>4.0</v>
      </c>
      <c r="E6" s="62">
        <v>5.0</v>
      </c>
      <c r="F6" s="62">
        <v>5.0</v>
      </c>
      <c r="G6" s="62">
        <v>3.0</v>
      </c>
      <c r="H6" s="62">
        <v>6.0</v>
      </c>
      <c r="I6" s="62">
        <v>4.0</v>
      </c>
      <c r="J6" s="62">
        <v>5.0</v>
      </c>
      <c r="K6" s="62">
        <v>5.0</v>
      </c>
      <c r="L6" s="62">
        <v>3.0</v>
      </c>
      <c r="M6" s="62">
        <v>4.0</v>
      </c>
      <c r="N6" s="62">
        <v>3.0</v>
      </c>
      <c r="O6" s="62">
        <v>4.0</v>
      </c>
      <c r="P6" s="62">
        <v>3.0</v>
      </c>
      <c r="Q6" s="62">
        <v>2.0</v>
      </c>
      <c r="R6" s="62">
        <v>4.0</v>
      </c>
      <c r="S6" s="62">
        <v>5.0</v>
      </c>
      <c r="T6" s="62">
        <v>4.0</v>
      </c>
      <c r="U6" s="62">
        <v>4.0</v>
      </c>
      <c r="V6" s="62"/>
      <c r="W6" s="62"/>
      <c r="X6" s="62"/>
      <c r="Y6" s="62"/>
      <c r="Z6" s="62"/>
      <c r="AA6" s="75">
        <v>6.0</v>
      </c>
      <c r="AB6" s="37"/>
      <c r="AC6" s="37"/>
      <c r="AD6" s="37"/>
      <c r="AE6" s="37"/>
      <c r="AF6" s="37"/>
      <c r="AG6" s="37"/>
      <c r="AH6" s="37"/>
      <c r="AI6" s="37"/>
      <c r="AJ6" s="37"/>
      <c r="AK6" s="37"/>
    </row>
    <row r="7" ht="12.75" customHeight="1">
      <c r="A7" s="73" t="s">
        <v>660</v>
      </c>
      <c r="B7" s="74">
        <f t="shared" si="1"/>
        <v>7.126315789</v>
      </c>
      <c r="C7" s="62">
        <v>7.0</v>
      </c>
      <c r="D7" s="62">
        <v>6.0</v>
      </c>
      <c r="E7" s="62">
        <v>7.0</v>
      </c>
      <c r="F7" s="62">
        <v>6.0</v>
      </c>
      <c r="G7" s="62">
        <v>7.0</v>
      </c>
      <c r="H7" s="62">
        <v>7.0</v>
      </c>
      <c r="I7" s="62">
        <v>7.0</v>
      </c>
      <c r="J7" s="62">
        <v>7.0</v>
      </c>
      <c r="K7" s="62">
        <v>6.0</v>
      </c>
      <c r="L7" s="62">
        <v>7.0</v>
      </c>
      <c r="M7" s="62">
        <v>6.0</v>
      </c>
      <c r="N7" s="62">
        <v>7.0</v>
      </c>
      <c r="O7" s="62">
        <v>6.0</v>
      </c>
      <c r="P7" s="62">
        <v>7.0</v>
      </c>
      <c r="Q7" s="62">
        <v>7.0</v>
      </c>
      <c r="R7" s="62">
        <v>6.0</v>
      </c>
      <c r="S7" s="62">
        <v>7.0</v>
      </c>
      <c r="T7" s="62">
        <v>7.0</v>
      </c>
      <c r="U7" s="62">
        <v>6.0</v>
      </c>
      <c r="V7" s="62"/>
      <c r="W7" s="62"/>
      <c r="X7" s="62"/>
      <c r="Y7" s="62"/>
      <c r="Z7" s="62"/>
      <c r="AA7" s="75">
        <v>7.25</v>
      </c>
      <c r="AB7" s="37"/>
      <c r="AC7" s="37"/>
      <c r="AD7" s="37"/>
      <c r="AE7" s="37"/>
      <c r="AF7" s="37"/>
      <c r="AG7" s="37"/>
      <c r="AH7" s="37"/>
      <c r="AI7" s="37"/>
      <c r="AJ7" s="37"/>
      <c r="AK7" s="37"/>
    </row>
    <row r="8" ht="12.75" customHeight="1">
      <c r="A8" s="73" t="s">
        <v>661</v>
      </c>
      <c r="B8" s="74">
        <f t="shared" si="1"/>
        <v>5.105263158</v>
      </c>
      <c r="C8" s="62">
        <v>4.0</v>
      </c>
      <c r="D8" s="62">
        <v>4.0</v>
      </c>
      <c r="E8" s="62">
        <v>5.0</v>
      </c>
      <c r="F8" s="62">
        <v>4.0</v>
      </c>
      <c r="G8" s="62">
        <v>3.0</v>
      </c>
      <c r="H8" s="62">
        <v>5.0</v>
      </c>
      <c r="I8" s="62">
        <v>4.0</v>
      </c>
      <c r="J8" s="62">
        <v>5.0</v>
      </c>
      <c r="K8" s="62">
        <v>4.0</v>
      </c>
      <c r="L8" s="62">
        <v>2.0</v>
      </c>
      <c r="M8" s="62">
        <v>2.0</v>
      </c>
      <c r="N8" s="62">
        <v>3.0</v>
      </c>
      <c r="O8" s="62">
        <v>4.0</v>
      </c>
      <c r="P8" s="62">
        <v>3.0</v>
      </c>
      <c r="Q8" s="62">
        <v>3.0</v>
      </c>
      <c r="R8" s="62">
        <v>2.0</v>
      </c>
      <c r="S8" s="62">
        <v>4.0</v>
      </c>
      <c r="T8" s="62">
        <v>3.0</v>
      </c>
      <c r="U8" s="62">
        <v>3.0</v>
      </c>
      <c r="V8" s="62"/>
      <c r="W8" s="62"/>
      <c r="X8" s="62"/>
      <c r="Y8" s="62"/>
      <c r="Z8" s="62"/>
      <c r="AA8" s="76">
        <v>5.5</v>
      </c>
      <c r="AB8" s="37"/>
      <c r="AC8" s="37"/>
      <c r="AD8" s="37"/>
      <c r="AE8" s="37"/>
      <c r="AF8" s="37"/>
      <c r="AG8" s="37"/>
      <c r="AH8" s="37"/>
      <c r="AI8" s="37"/>
      <c r="AJ8" s="37"/>
      <c r="AK8" s="37"/>
    </row>
    <row r="9" ht="12.75" customHeight="1">
      <c r="A9" s="73" t="s">
        <v>662</v>
      </c>
      <c r="B9" s="74">
        <f t="shared" si="1"/>
        <v>6.284210526</v>
      </c>
      <c r="C9" s="62">
        <v>6.0</v>
      </c>
      <c r="D9" s="62">
        <v>6.0</v>
      </c>
      <c r="E9" s="62">
        <v>6.0</v>
      </c>
      <c r="F9" s="62">
        <v>6.0</v>
      </c>
      <c r="G9" s="62">
        <v>6.0</v>
      </c>
      <c r="H9" s="62">
        <v>6.0</v>
      </c>
      <c r="I9" s="62">
        <v>5.0</v>
      </c>
      <c r="J9" s="62">
        <v>6.0</v>
      </c>
      <c r="K9" s="62">
        <v>5.0</v>
      </c>
      <c r="L9" s="62">
        <v>5.0</v>
      </c>
      <c r="M9" s="62">
        <v>4.0</v>
      </c>
      <c r="N9" s="62">
        <v>5.0</v>
      </c>
      <c r="O9" s="62">
        <v>6.0</v>
      </c>
      <c r="P9" s="62">
        <v>5.0</v>
      </c>
      <c r="Q9" s="62">
        <v>5.0</v>
      </c>
      <c r="R9" s="62">
        <v>5.0</v>
      </c>
      <c r="S9" s="62">
        <v>6.0</v>
      </c>
      <c r="T9" s="62">
        <v>6.0</v>
      </c>
      <c r="U9" s="62">
        <v>4.0</v>
      </c>
      <c r="V9" s="62"/>
      <c r="W9" s="62"/>
      <c r="X9" s="62"/>
      <c r="Y9" s="62"/>
      <c r="Z9" s="62"/>
      <c r="AA9" s="76">
        <v>6.5</v>
      </c>
      <c r="AB9" s="37"/>
      <c r="AC9" s="37"/>
      <c r="AD9" s="37"/>
      <c r="AE9" s="37"/>
      <c r="AF9" s="37"/>
      <c r="AG9" s="37"/>
      <c r="AH9" s="37"/>
      <c r="AI9" s="37"/>
      <c r="AJ9" s="37"/>
      <c r="AK9" s="37"/>
    </row>
    <row r="10" ht="12.75" customHeight="1">
      <c r="A10" s="73" t="s">
        <v>664</v>
      </c>
      <c r="B10" s="74">
        <f t="shared" si="1"/>
        <v>8.094736842</v>
      </c>
      <c r="C10" s="62">
        <v>8.0</v>
      </c>
      <c r="D10" s="62">
        <v>8.0</v>
      </c>
      <c r="E10" s="62">
        <v>9.0</v>
      </c>
      <c r="F10" s="62">
        <v>7.0</v>
      </c>
      <c r="G10" s="62">
        <v>8.0</v>
      </c>
      <c r="H10" s="62">
        <v>8.0</v>
      </c>
      <c r="I10" s="62">
        <v>9.0</v>
      </c>
      <c r="J10" s="62">
        <v>9.0</v>
      </c>
      <c r="K10" s="62">
        <v>8.0</v>
      </c>
      <c r="L10" s="62">
        <v>9.0</v>
      </c>
      <c r="M10" s="62">
        <v>8.0</v>
      </c>
      <c r="N10" s="62">
        <v>9.0</v>
      </c>
      <c r="O10" s="62">
        <v>9.0</v>
      </c>
      <c r="P10" s="62">
        <v>9.0</v>
      </c>
      <c r="Q10" s="62">
        <v>9.0</v>
      </c>
      <c r="R10" s="62">
        <v>9.0</v>
      </c>
      <c r="S10" s="62">
        <v>9.0</v>
      </c>
      <c r="T10" s="62">
        <v>8.0</v>
      </c>
      <c r="U10" s="62">
        <v>8.0</v>
      </c>
      <c r="V10" s="62"/>
      <c r="W10" s="62"/>
      <c r="X10" s="62"/>
      <c r="Y10" s="62"/>
      <c r="Z10" s="62"/>
      <c r="AA10" s="76">
        <v>8.0</v>
      </c>
      <c r="AB10" s="37"/>
      <c r="AC10" s="37"/>
      <c r="AD10" s="37"/>
      <c r="AE10" s="37"/>
      <c r="AF10" s="37"/>
      <c r="AG10" s="37"/>
      <c r="AH10" s="37"/>
      <c r="AI10" s="37"/>
      <c r="AJ10" s="37"/>
      <c r="AK10" s="37"/>
    </row>
    <row r="11" ht="12.75" customHeight="1">
      <c r="A11" s="73" t="s">
        <v>665</v>
      </c>
      <c r="B11" s="74">
        <f t="shared" si="1"/>
        <v>9.147368421</v>
      </c>
      <c r="C11" s="62">
        <v>9.0</v>
      </c>
      <c r="D11" s="62">
        <v>9.0</v>
      </c>
      <c r="E11" s="62">
        <v>10.0</v>
      </c>
      <c r="F11" s="62">
        <v>10.0</v>
      </c>
      <c r="G11" s="62">
        <v>9.0</v>
      </c>
      <c r="H11" s="62">
        <v>9.0</v>
      </c>
      <c r="I11" s="62">
        <v>10.0</v>
      </c>
      <c r="J11" s="62">
        <v>10.0</v>
      </c>
      <c r="K11" s="62">
        <v>10.0</v>
      </c>
      <c r="L11" s="62">
        <v>10.0</v>
      </c>
      <c r="M11" s="62">
        <v>10.0</v>
      </c>
      <c r="N11" s="62">
        <v>10.0</v>
      </c>
      <c r="O11" s="62">
        <v>10.0</v>
      </c>
      <c r="P11" s="62">
        <v>10.0</v>
      </c>
      <c r="Q11" s="62">
        <v>10.0</v>
      </c>
      <c r="R11" s="62">
        <v>10.0</v>
      </c>
      <c r="S11" s="62">
        <v>10.0</v>
      </c>
      <c r="T11" s="62">
        <v>9.0</v>
      </c>
      <c r="U11" s="62">
        <v>10.0</v>
      </c>
      <c r="V11" s="62"/>
      <c r="W11" s="62"/>
      <c r="X11" s="62"/>
      <c r="Y11" s="62"/>
      <c r="Z11" s="62"/>
      <c r="AA11" s="76">
        <v>9.0</v>
      </c>
      <c r="AB11" s="37"/>
      <c r="AC11" s="37"/>
      <c r="AD11" s="37"/>
      <c r="AE11" s="37"/>
      <c r="AF11" s="37"/>
      <c r="AG11" s="37"/>
      <c r="AH11" s="37"/>
      <c r="AI11" s="37"/>
      <c r="AJ11" s="37"/>
      <c r="AK11" s="37"/>
    </row>
    <row r="12" ht="12.75" customHeight="1">
      <c r="A12" s="73" t="s">
        <v>666</v>
      </c>
      <c r="B12" s="74">
        <f t="shared" si="1"/>
        <v>7.526315789</v>
      </c>
      <c r="C12" s="62">
        <v>7.0</v>
      </c>
      <c r="D12" s="62">
        <v>7.0</v>
      </c>
      <c r="E12" s="62">
        <v>8.0</v>
      </c>
      <c r="F12" s="62">
        <v>7.0</v>
      </c>
      <c r="G12" s="62">
        <v>8.0</v>
      </c>
      <c r="H12" s="62">
        <v>7.0</v>
      </c>
      <c r="I12" s="62">
        <v>8.0</v>
      </c>
      <c r="J12" s="62">
        <v>8.0</v>
      </c>
      <c r="K12" s="62">
        <v>7.0</v>
      </c>
      <c r="L12" s="62">
        <v>8.0</v>
      </c>
      <c r="M12" s="62">
        <v>7.0</v>
      </c>
      <c r="N12" s="62">
        <v>8.0</v>
      </c>
      <c r="O12" s="62">
        <v>8.0</v>
      </c>
      <c r="P12" s="62">
        <v>8.0</v>
      </c>
      <c r="Q12" s="62">
        <v>8.0</v>
      </c>
      <c r="R12" s="62">
        <v>8.0</v>
      </c>
      <c r="S12" s="62">
        <v>8.0</v>
      </c>
      <c r="T12" s="62">
        <v>8.0</v>
      </c>
      <c r="U12" s="62">
        <v>7.0</v>
      </c>
      <c r="V12" s="62"/>
      <c r="W12" s="62"/>
      <c r="X12" s="62"/>
      <c r="Y12" s="62"/>
      <c r="Z12" s="62"/>
      <c r="AA12" s="75">
        <v>7.5</v>
      </c>
      <c r="AB12" s="37"/>
      <c r="AC12" s="37"/>
      <c r="AD12" s="37"/>
      <c r="AE12" s="37"/>
      <c r="AF12" s="37"/>
      <c r="AG12" s="37"/>
      <c r="AH12" s="37"/>
      <c r="AI12" s="37"/>
      <c r="AJ12" s="37"/>
      <c r="AK12" s="37"/>
    </row>
    <row r="13" ht="12.75" customHeight="1">
      <c r="A13" s="73" t="s">
        <v>667</v>
      </c>
      <c r="B13" s="74">
        <f t="shared" si="1"/>
        <v>7.410526316</v>
      </c>
      <c r="C13" s="62">
        <v>7.0</v>
      </c>
      <c r="D13" s="62">
        <v>7.0</v>
      </c>
      <c r="E13" s="62">
        <v>7.0</v>
      </c>
      <c r="F13" s="62">
        <v>6.0</v>
      </c>
      <c r="G13" s="62">
        <v>7.0</v>
      </c>
      <c r="H13" s="62">
        <v>7.0</v>
      </c>
      <c r="I13" s="62">
        <v>8.0</v>
      </c>
      <c r="J13" s="62">
        <v>7.0</v>
      </c>
      <c r="K13" s="62">
        <v>7.0</v>
      </c>
      <c r="L13" s="62">
        <v>7.0</v>
      </c>
      <c r="M13" s="62">
        <v>6.0</v>
      </c>
      <c r="N13" s="62">
        <v>7.0</v>
      </c>
      <c r="O13" s="62">
        <v>7.0</v>
      </c>
      <c r="P13" s="62">
        <v>8.0</v>
      </c>
      <c r="Q13" s="62">
        <v>8.0</v>
      </c>
      <c r="R13" s="62">
        <v>8.0</v>
      </c>
      <c r="S13" s="62">
        <v>7.0</v>
      </c>
      <c r="T13" s="62">
        <v>7.0</v>
      </c>
      <c r="U13" s="62">
        <v>6.0</v>
      </c>
      <c r="V13" s="62"/>
      <c r="W13" s="62"/>
      <c r="X13" s="62"/>
      <c r="Y13" s="62"/>
      <c r="Z13" s="62"/>
      <c r="AA13" s="76">
        <v>7.5</v>
      </c>
      <c r="AB13" s="37"/>
      <c r="AC13" s="37"/>
      <c r="AD13" s="37"/>
      <c r="AE13" s="37"/>
      <c r="AF13" s="37"/>
      <c r="AG13" s="37"/>
      <c r="AH13" s="37"/>
      <c r="AI13" s="37"/>
      <c r="AJ13" s="37"/>
      <c r="AK13" s="37"/>
    </row>
    <row r="14" ht="12.75" customHeight="1">
      <c r="A14" s="73" t="s">
        <v>668</v>
      </c>
      <c r="B14" s="74">
        <f t="shared" si="1"/>
        <v>8.084210526</v>
      </c>
      <c r="C14" s="62">
        <v>8.0</v>
      </c>
      <c r="D14" s="62">
        <v>8.0</v>
      </c>
      <c r="E14" s="62">
        <v>8.0</v>
      </c>
      <c r="F14" s="62">
        <v>9.0</v>
      </c>
      <c r="G14" s="62">
        <v>8.0</v>
      </c>
      <c r="H14" s="62">
        <v>8.0</v>
      </c>
      <c r="I14" s="62">
        <v>9.0</v>
      </c>
      <c r="J14" s="62">
        <v>8.0</v>
      </c>
      <c r="K14" s="62">
        <v>8.0</v>
      </c>
      <c r="L14" s="62">
        <v>9.0</v>
      </c>
      <c r="M14" s="62">
        <v>8.0</v>
      </c>
      <c r="N14" s="62">
        <v>9.0</v>
      </c>
      <c r="O14" s="62">
        <v>9.0</v>
      </c>
      <c r="P14" s="62">
        <v>9.0</v>
      </c>
      <c r="Q14" s="62">
        <v>9.0</v>
      </c>
      <c r="R14" s="62">
        <v>9.0</v>
      </c>
      <c r="S14" s="62">
        <v>8.0</v>
      </c>
      <c r="T14" s="62">
        <v>8.0</v>
      </c>
      <c r="U14" s="62">
        <v>8.0</v>
      </c>
      <c r="V14" s="62"/>
      <c r="W14" s="62"/>
      <c r="X14" s="62"/>
      <c r="Y14" s="62"/>
      <c r="Z14" s="62"/>
      <c r="AA14" s="76">
        <v>8.0</v>
      </c>
      <c r="AB14" s="37"/>
      <c r="AC14" s="37"/>
      <c r="AD14" s="37"/>
      <c r="AE14" s="37"/>
      <c r="AF14" s="37"/>
      <c r="AG14" s="37"/>
      <c r="AH14" s="37"/>
      <c r="AI14" s="37"/>
      <c r="AJ14" s="37"/>
      <c r="AK14" s="37"/>
    </row>
    <row r="15" ht="12.75" customHeight="1">
      <c r="A15" s="73" t="s">
        <v>669</v>
      </c>
      <c r="B15" s="74">
        <f t="shared" si="1"/>
        <v>5.526315789</v>
      </c>
      <c r="C15" s="62">
        <v>4.0</v>
      </c>
      <c r="D15" s="62">
        <v>4.0</v>
      </c>
      <c r="E15" s="62">
        <v>5.0</v>
      </c>
      <c r="F15" s="62">
        <v>5.0</v>
      </c>
      <c r="G15" s="62">
        <v>3.0</v>
      </c>
      <c r="H15" s="62">
        <v>6.0</v>
      </c>
      <c r="I15" s="62">
        <v>4.0</v>
      </c>
      <c r="J15" s="62">
        <v>5.0</v>
      </c>
      <c r="K15" s="62">
        <v>4.0</v>
      </c>
      <c r="L15" s="62">
        <v>2.0</v>
      </c>
      <c r="M15" s="62">
        <v>1.0</v>
      </c>
      <c r="N15" s="62">
        <v>3.0</v>
      </c>
      <c r="O15" s="62">
        <v>4.0</v>
      </c>
      <c r="P15" s="62">
        <v>4.0</v>
      </c>
      <c r="Q15" s="62">
        <v>3.0</v>
      </c>
      <c r="R15" s="62">
        <v>3.0</v>
      </c>
      <c r="S15" s="62">
        <v>5.0</v>
      </c>
      <c r="T15" s="62">
        <v>3.0</v>
      </c>
      <c r="U15" s="62">
        <v>1.0</v>
      </c>
      <c r="V15" s="62"/>
      <c r="W15" s="62"/>
      <c r="X15" s="62"/>
      <c r="Y15" s="62"/>
      <c r="Z15" s="62"/>
      <c r="AA15" s="76">
        <v>6.0</v>
      </c>
      <c r="AB15" s="37"/>
      <c r="AC15" s="37"/>
      <c r="AD15" s="37"/>
      <c r="AE15" s="37"/>
      <c r="AF15" s="37"/>
      <c r="AG15" s="37"/>
      <c r="AH15" s="37"/>
      <c r="AI15" s="37"/>
      <c r="AJ15" s="37"/>
      <c r="AK15" s="37"/>
    </row>
    <row r="16" ht="12.75" customHeight="1">
      <c r="A16" s="73" t="s">
        <v>670</v>
      </c>
      <c r="B16" s="74">
        <f t="shared" si="1"/>
        <v>8.052631579</v>
      </c>
      <c r="C16" s="62">
        <v>8.0</v>
      </c>
      <c r="D16" s="62">
        <v>8.0</v>
      </c>
      <c r="E16" s="62">
        <v>9.0</v>
      </c>
      <c r="F16" s="62">
        <v>8.0</v>
      </c>
      <c r="G16" s="62">
        <v>8.0</v>
      </c>
      <c r="H16" s="62">
        <v>7.0</v>
      </c>
      <c r="I16" s="62">
        <v>9.0</v>
      </c>
      <c r="J16" s="62">
        <v>9.0</v>
      </c>
      <c r="K16" s="62">
        <v>8.0</v>
      </c>
      <c r="L16" s="62">
        <v>8.0</v>
      </c>
      <c r="M16" s="62">
        <v>8.0</v>
      </c>
      <c r="N16" s="62">
        <v>9.0</v>
      </c>
      <c r="O16" s="62">
        <v>9.0</v>
      </c>
      <c r="P16" s="62">
        <v>8.0</v>
      </c>
      <c r="Q16" s="62">
        <v>8.0</v>
      </c>
      <c r="R16" s="62">
        <v>8.0</v>
      </c>
      <c r="S16" s="62">
        <v>9.0</v>
      </c>
      <c r="T16" s="62">
        <v>8.0</v>
      </c>
      <c r="U16" s="62">
        <v>8.0</v>
      </c>
      <c r="V16" s="62"/>
      <c r="W16" s="62"/>
      <c r="X16" s="62"/>
      <c r="Y16" s="62"/>
      <c r="Z16" s="62"/>
      <c r="AA16" s="76">
        <v>8.0</v>
      </c>
      <c r="AB16" s="37"/>
      <c r="AC16" s="37"/>
      <c r="AD16" s="37"/>
      <c r="AE16" s="37"/>
      <c r="AF16" s="37"/>
      <c r="AG16" s="37"/>
      <c r="AH16" s="37"/>
      <c r="AI16" s="37"/>
      <c r="AJ16" s="37"/>
      <c r="AK16" s="37"/>
    </row>
    <row r="17" ht="12.75" customHeight="1">
      <c r="A17" s="77" t="s">
        <v>672</v>
      </c>
      <c r="B17" s="74">
        <f t="shared" si="1"/>
        <v>6.231578947</v>
      </c>
      <c r="C17" s="62">
        <v>6.0</v>
      </c>
      <c r="D17" s="62">
        <v>6.0</v>
      </c>
      <c r="E17" s="62">
        <v>6.0</v>
      </c>
      <c r="F17" s="62">
        <v>7.0</v>
      </c>
      <c r="G17" s="62">
        <v>6.0</v>
      </c>
      <c r="H17" s="62">
        <v>6.0</v>
      </c>
      <c r="I17" s="62">
        <v>6.0</v>
      </c>
      <c r="J17" s="62">
        <v>6.0</v>
      </c>
      <c r="K17" s="62">
        <v>6.0</v>
      </c>
      <c r="L17" s="62">
        <v>6.0</v>
      </c>
      <c r="M17" s="62">
        <v>6.0</v>
      </c>
      <c r="N17" s="62">
        <v>6.0</v>
      </c>
      <c r="O17" s="62">
        <v>6.0</v>
      </c>
      <c r="P17" s="62">
        <v>6.0</v>
      </c>
      <c r="Q17" s="62">
        <v>7.0</v>
      </c>
      <c r="R17" s="62">
        <v>6.0</v>
      </c>
      <c r="S17" s="62">
        <v>7.0</v>
      </c>
      <c r="T17" s="62">
        <v>6.0</v>
      </c>
      <c r="U17" s="62">
        <v>6.0</v>
      </c>
      <c r="V17" s="62"/>
      <c r="W17" s="62"/>
      <c r="X17" s="62"/>
      <c r="Y17" s="62"/>
      <c r="Z17" s="62"/>
      <c r="AA17" s="75">
        <v>6.25</v>
      </c>
      <c r="AB17" s="37"/>
      <c r="AC17" s="37"/>
      <c r="AD17" s="37"/>
      <c r="AE17" s="37"/>
      <c r="AF17" s="37"/>
      <c r="AG17" s="37"/>
      <c r="AH17" s="37"/>
      <c r="AI17" s="37"/>
      <c r="AJ17" s="37"/>
      <c r="AK17" s="37"/>
    </row>
    <row r="18" ht="12.75" customHeight="1">
      <c r="A18" s="73" t="s">
        <v>673</v>
      </c>
      <c r="B18" s="74">
        <f t="shared" si="1"/>
        <v>6.021052632</v>
      </c>
      <c r="C18" s="62">
        <v>6.0</v>
      </c>
      <c r="D18" s="62">
        <v>5.0</v>
      </c>
      <c r="E18" s="62">
        <v>5.0</v>
      </c>
      <c r="F18" s="62">
        <v>5.0</v>
      </c>
      <c r="G18" s="62">
        <v>5.0</v>
      </c>
      <c r="H18" s="62">
        <v>4.0</v>
      </c>
      <c r="I18" s="62">
        <v>5.0</v>
      </c>
      <c r="J18" s="62">
        <v>6.0</v>
      </c>
      <c r="K18" s="62">
        <v>5.0</v>
      </c>
      <c r="L18" s="62">
        <v>5.0</v>
      </c>
      <c r="M18" s="62">
        <v>5.0</v>
      </c>
      <c r="N18" s="62">
        <v>5.0</v>
      </c>
      <c r="O18" s="62">
        <v>6.0</v>
      </c>
      <c r="P18" s="62">
        <v>5.0</v>
      </c>
      <c r="Q18" s="62">
        <v>6.0</v>
      </c>
      <c r="R18" s="62">
        <v>4.0</v>
      </c>
      <c r="S18" s="62">
        <v>5.0</v>
      </c>
      <c r="T18" s="62">
        <v>5.0</v>
      </c>
      <c r="U18" s="62">
        <v>5.0</v>
      </c>
      <c r="V18" s="62"/>
      <c r="W18" s="62"/>
      <c r="X18" s="62"/>
      <c r="Y18" s="62"/>
      <c r="Z18" s="62"/>
      <c r="AA18" s="76">
        <v>6.25</v>
      </c>
      <c r="AB18" s="37"/>
      <c r="AC18" s="37"/>
      <c r="AD18" s="37"/>
      <c r="AE18" s="37"/>
      <c r="AF18" s="37"/>
      <c r="AG18" s="37"/>
      <c r="AH18" s="37"/>
      <c r="AI18" s="37"/>
      <c r="AJ18" s="37"/>
      <c r="AK18" s="37"/>
    </row>
    <row r="19" ht="12.75" customHeight="1">
      <c r="A19" s="73" t="s">
        <v>674</v>
      </c>
      <c r="B19" s="74">
        <f t="shared" si="1"/>
        <v>5.526315789</v>
      </c>
      <c r="C19" s="62">
        <v>5.0</v>
      </c>
      <c r="D19" s="62">
        <v>5.0</v>
      </c>
      <c r="E19" s="62">
        <v>6.0</v>
      </c>
      <c r="F19" s="62">
        <v>6.0</v>
      </c>
      <c r="G19" s="62">
        <v>5.0</v>
      </c>
      <c r="H19" s="62">
        <v>6.0</v>
      </c>
      <c r="I19" s="62">
        <v>4.0</v>
      </c>
      <c r="J19" s="62">
        <v>6.0</v>
      </c>
      <c r="K19" s="62">
        <v>5.0</v>
      </c>
      <c r="L19" s="62">
        <v>3.0</v>
      </c>
      <c r="M19" s="62">
        <v>3.0</v>
      </c>
      <c r="N19" s="62">
        <v>4.0</v>
      </c>
      <c r="O19" s="62">
        <v>5.0</v>
      </c>
      <c r="P19" s="62">
        <v>4.0</v>
      </c>
      <c r="Q19" s="62">
        <v>4.0</v>
      </c>
      <c r="R19" s="62">
        <v>3.0</v>
      </c>
      <c r="S19" s="62">
        <v>6.0</v>
      </c>
      <c r="T19" s="62">
        <v>5.0</v>
      </c>
      <c r="U19" s="62">
        <v>3.0</v>
      </c>
      <c r="V19" s="62"/>
      <c r="W19" s="62"/>
      <c r="X19" s="62"/>
      <c r="Y19" s="62"/>
      <c r="Z19" s="62"/>
      <c r="AA19" s="76">
        <v>5.75</v>
      </c>
      <c r="AB19" s="37"/>
      <c r="AC19" s="37"/>
      <c r="AD19" s="37"/>
      <c r="AE19" s="37"/>
      <c r="AF19" s="37"/>
      <c r="AG19" s="37"/>
      <c r="AH19" s="37"/>
      <c r="AI19" s="37"/>
      <c r="AJ19" s="37"/>
      <c r="AK19" s="37"/>
    </row>
    <row r="20" ht="12.75" customHeight="1">
      <c r="A20" s="73" t="s">
        <v>675</v>
      </c>
      <c r="B20" s="74">
        <f t="shared" si="1"/>
        <v>6.873684211</v>
      </c>
      <c r="C20" s="62">
        <v>7.0</v>
      </c>
      <c r="D20" s="62">
        <v>7.0</v>
      </c>
      <c r="E20" s="62">
        <v>6.0</v>
      </c>
      <c r="F20" s="62">
        <v>6.0</v>
      </c>
      <c r="G20" s="62">
        <v>7.0</v>
      </c>
      <c r="H20" s="62">
        <v>7.0</v>
      </c>
      <c r="I20" s="62">
        <v>6.0</v>
      </c>
      <c r="J20" s="62">
        <v>6.0</v>
      </c>
      <c r="K20" s="62">
        <v>6.0</v>
      </c>
      <c r="L20" s="62">
        <v>6.0</v>
      </c>
      <c r="M20" s="62">
        <v>6.0</v>
      </c>
      <c r="N20" s="62">
        <v>6.0</v>
      </c>
      <c r="O20" s="62">
        <v>6.0</v>
      </c>
      <c r="P20" s="62">
        <v>7.0</v>
      </c>
      <c r="Q20" s="62">
        <v>7.0</v>
      </c>
      <c r="R20" s="62">
        <v>6.0</v>
      </c>
      <c r="S20" s="62">
        <v>6.0</v>
      </c>
      <c r="T20" s="62">
        <v>7.0</v>
      </c>
      <c r="U20" s="62">
        <v>6.0</v>
      </c>
      <c r="V20" s="62"/>
      <c r="W20" s="62"/>
      <c r="X20" s="62"/>
      <c r="Y20" s="62"/>
      <c r="Z20" s="62"/>
      <c r="AA20" s="76">
        <v>7.0</v>
      </c>
      <c r="AB20" s="37"/>
      <c r="AC20" s="37"/>
      <c r="AD20" s="37"/>
      <c r="AE20" s="37"/>
      <c r="AF20" s="37"/>
      <c r="AG20" s="37"/>
      <c r="AH20" s="37"/>
      <c r="AI20" s="37"/>
      <c r="AJ20" s="37"/>
      <c r="AK20" s="37"/>
    </row>
    <row r="21" ht="12.75" customHeight="1">
      <c r="A21" s="78" t="s">
        <v>676</v>
      </c>
      <c r="B21" s="74">
        <f t="shared" si="1"/>
        <v>6.073684211</v>
      </c>
      <c r="C21" s="62">
        <v>6.0</v>
      </c>
      <c r="D21" s="62">
        <v>5.0</v>
      </c>
      <c r="E21" s="62">
        <v>6.0</v>
      </c>
      <c r="F21" s="62">
        <v>6.0</v>
      </c>
      <c r="G21" s="62">
        <v>6.0</v>
      </c>
      <c r="H21" s="62">
        <v>6.0</v>
      </c>
      <c r="I21" s="62">
        <v>5.0</v>
      </c>
      <c r="J21" s="62">
        <v>6.0</v>
      </c>
      <c r="K21" s="62">
        <v>5.0</v>
      </c>
      <c r="L21" s="62">
        <v>5.0</v>
      </c>
      <c r="M21" s="62">
        <v>5.0</v>
      </c>
      <c r="N21" s="62">
        <v>5.0</v>
      </c>
      <c r="O21" s="62">
        <v>5.0</v>
      </c>
      <c r="P21" s="62">
        <v>5.0</v>
      </c>
      <c r="Q21" s="62">
        <v>4.0</v>
      </c>
      <c r="R21" s="62">
        <v>5.0</v>
      </c>
      <c r="S21" s="62">
        <v>6.0</v>
      </c>
      <c r="T21" s="62">
        <v>6.0</v>
      </c>
      <c r="U21" s="62">
        <v>5.0</v>
      </c>
      <c r="V21" s="62"/>
      <c r="W21" s="62"/>
      <c r="X21" s="62"/>
      <c r="Y21" s="62"/>
      <c r="Z21" s="62"/>
      <c r="AA21" s="76">
        <v>6.25</v>
      </c>
      <c r="AB21" s="37"/>
      <c r="AC21" s="37"/>
      <c r="AD21" s="37"/>
      <c r="AE21" s="37"/>
      <c r="AF21" s="37"/>
      <c r="AG21" s="37"/>
      <c r="AH21" s="37"/>
      <c r="AI21" s="37"/>
      <c r="AJ21" s="37"/>
      <c r="AK21" s="37"/>
    </row>
    <row r="22" ht="12.75" customHeight="1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</row>
    <row r="23" ht="12.75" customHeight="1">
      <c r="A23" s="37"/>
      <c r="B23" s="37"/>
      <c r="C23" s="79"/>
      <c r="D23" s="79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</row>
    <row r="24" ht="12.75" customHeight="1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</row>
    <row r="25" ht="12.75" customHeight="1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</row>
    <row r="26" ht="12.75" customHeight="1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</row>
    <row r="27" ht="12.75" customHeight="1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</row>
    <row r="28" ht="12.75" customHeight="1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</row>
    <row r="29" ht="12.75" customHeight="1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</row>
    <row r="30" ht="12.75" customHeight="1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</row>
    <row r="31" ht="12.75" customHeight="1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</row>
    <row r="32" ht="12.75" customHeight="1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</row>
    <row r="33" ht="12.75" customHeight="1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</row>
    <row r="34" ht="12.75" customHeight="1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</row>
    <row r="35" ht="12.75" customHeight="1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</row>
    <row r="36" ht="12.75" customHeight="1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</row>
    <row r="37" ht="12.75" customHeight="1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</row>
    <row r="38" ht="12.75" customHeight="1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</row>
    <row r="39" ht="12.75" customHeight="1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</row>
    <row r="40" ht="12.75" customHeight="1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</row>
    <row r="41" ht="12.75" customHeight="1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</row>
    <row r="42" ht="12.75" customHeight="1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</row>
    <row r="43" ht="12.75" customHeight="1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</row>
    <row r="44" ht="12.75" customHeight="1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</row>
    <row r="45" ht="12.75" customHeight="1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</row>
    <row r="46" ht="12.75" customHeight="1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</row>
    <row r="47" ht="12.75" customHeight="1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</row>
    <row r="48" ht="12.75" customHeight="1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</row>
    <row r="49" ht="12.75" customHeight="1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</row>
    <row r="50" ht="12.75" customHeight="1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</row>
    <row r="51" ht="12.75" customHeight="1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</row>
    <row r="52" ht="12.75" customHeight="1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</row>
    <row r="53" ht="12.75" customHeight="1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</row>
    <row r="54" ht="12.75" customHeight="1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</row>
    <row r="55" ht="12.75" customHeight="1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</row>
    <row r="56" ht="12.75" customHeight="1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</row>
    <row r="57" ht="12.75" customHeight="1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</row>
    <row r="58" ht="12.75" customHeight="1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</row>
    <row r="59" ht="12.75" customHeight="1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</row>
    <row r="60" ht="12.75" customHeight="1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</row>
    <row r="61" ht="12.75" customHeight="1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</row>
    <row r="62" ht="12.75" customHeight="1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</row>
    <row r="63" ht="12.75" customHeight="1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</row>
    <row r="64" ht="12.75" customHeight="1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</row>
    <row r="65" ht="12.75" customHeight="1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</row>
    <row r="66" ht="12.75" customHeight="1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</row>
    <row r="67" ht="12.75" customHeight="1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</row>
    <row r="68" ht="12.75" customHeight="1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</row>
    <row r="69" ht="12.75" customHeight="1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</row>
    <row r="70" ht="12.75" customHeight="1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</row>
    <row r="71" ht="12.75" customHeight="1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</row>
    <row r="72" ht="12.75" customHeight="1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</row>
    <row r="73" ht="12.75" customHeight="1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</row>
    <row r="74" ht="12.75" customHeight="1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</row>
    <row r="75" ht="12.75" customHeight="1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</row>
    <row r="76" ht="12.75" customHeight="1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</row>
    <row r="77" ht="12.75" customHeight="1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</row>
    <row r="78" ht="12.75" customHeight="1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</row>
    <row r="79" ht="12.75" customHeight="1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</row>
    <row r="80" ht="12.75" customHeight="1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</row>
    <row r="81" ht="12.75" customHeight="1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</row>
    <row r="82" ht="12.75" customHeight="1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</row>
    <row r="83" ht="12.75" customHeight="1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</row>
    <row r="84" ht="12.75" customHeight="1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</row>
    <row r="85" ht="12.75" customHeight="1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</row>
    <row r="86" ht="12.75" customHeight="1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</row>
    <row r="87" ht="12.75" customHeight="1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</row>
    <row r="88" ht="12.75" customHeight="1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</row>
    <row r="89" ht="12.75" customHeight="1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</row>
    <row r="90" ht="12.75" customHeight="1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</row>
    <row r="91" ht="12.75" customHeight="1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</row>
    <row r="92" ht="12.75" customHeight="1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</row>
    <row r="93" ht="12.75" customHeight="1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</row>
    <row r="94" ht="12.75" customHeight="1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</row>
    <row r="95" ht="12.75" customHeight="1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</row>
    <row r="96" ht="12.75" customHeight="1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</row>
    <row r="97" ht="12.75" customHeight="1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</row>
    <row r="98" ht="12.75" customHeight="1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</row>
    <row r="99" ht="12.75" customHeight="1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</row>
    <row r="100" ht="12.75" customHeight="1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</row>
    <row r="101" ht="12.75" customHeight="1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</row>
    <row r="102" ht="12.75" customHeight="1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</row>
    <row r="103" ht="12.75" customHeight="1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</row>
    <row r="104" ht="12.75" customHeight="1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</row>
    <row r="105" ht="12.75" customHeight="1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</row>
    <row r="106" ht="12.75" customHeight="1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</row>
    <row r="107" ht="12.75" customHeight="1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</row>
    <row r="108" ht="12.75" customHeight="1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</row>
    <row r="109" ht="12.75" customHeight="1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</row>
    <row r="110" ht="12.75" customHeight="1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</row>
    <row r="111" ht="12.75" customHeight="1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</row>
    <row r="112" ht="12.75" customHeight="1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</row>
    <row r="113" ht="12.75" customHeight="1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</row>
    <row r="114" ht="12.75" customHeight="1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</row>
    <row r="115" ht="12.75" customHeight="1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</row>
    <row r="116" ht="12.75" customHeight="1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</row>
    <row r="117" ht="12.75" customHeight="1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</row>
    <row r="118" ht="12.75" customHeight="1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</row>
    <row r="119" ht="12.75" customHeight="1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</row>
    <row r="120" ht="12.75" customHeight="1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</row>
    <row r="121" ht="12.75" customHeight="1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</row>
    <row r="122" ht="12.75" customHeight="1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</row>
    <row r="123" ht="12.75" customHeight="1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</row>
    <row r="124" ht="12.75" customHeight="1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</row>
    <row r="125" ht="12.75" customHeight="1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</row>
    <row r="126" ht="12.75" customHeight="1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</row>
    <row r="127" ht="12.75" customHeight="1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</row>
    <row r="128" ht="12.75" customHeight="1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</row>
    <row r="129" ht="12.75" customHeight="1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</row>
    <row r="130" ht="12.75" customHeight="1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</row>
    <row r="131" ht="12.75" customHeight="1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</row>
    <row r="132" ht="12.75" customHeight="1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</row>
    <row r="133" ht="12.75" customHeight="1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</row>
    <row r="134" ht="12.75" customHeight="1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</row>
    <row r="135" ht="12.75" customHeight="1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</row>
    <row r="136" ht="12.75" customHeight="1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</row>
    <row r="137" ht="12.75" customHeight="1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</row>
    <row r="138" ht="12.75" customHeight="1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</row>
    <row r="139" ht="12.75" customHeight="1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</row>
    <row r="140" ht="12.75" customHeight="1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</row>
    <row r="141" ht="12.75" customHeight="1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</row>
    <row r="142" ht="12.75" customHeight="1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</row>
    <row r="143" ht="12.75" customHeight="1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</row>
    <row r="144" ht="12.75" customHeight="1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/>
    </row>
    <row r="145" ht="12.75" customHeight="1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</row>
    <row r="146" ht="12.75" customHeight="1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</row>
    <row r="147" ht="12.75" customHeight="1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7"/>
    </row>
    <row r="148" ht="12.75" customHeight="1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</row>
    <row r="149" ht="12.75" customHeight="1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</row>
    <row r="150" ht="12.75" customHeight="1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</row>
    <row r="151" ht="12.75" customHeight="1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</row>
    <row r="152" ht="12.75" customHeight="1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</row>
    <row r="153" ht="12.75" customHeight="1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7"/>
    </row>
    <row r="154" ht="12.75" customHeight="1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</row>
    <row r="155" ht="12.75" customHeight="1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7"/>
    </row>
    <row r="156" ht="12.75" customHeight="1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</row>
    <row r="157" ht="12.75" customHeight="1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7"/>
    </row>
    <row r="158" ht="12.75" customHeight="1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</row>
    <row r="159" ht="12.75" customHeight="1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</row>
    <row r="160" ht="12.75" customHeight="1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</row>
    <row r="161" ht="12.75" customHeight="1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7"/>
    </row>
    <row r="162" ht="12.75" customHeight="1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7"/>
    </row>
    <row r="163" ht="12.75" customHeight="1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7"/>
    </row>
    <row r="164" ht="12.75" customHeight="1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7"/>
    </row>
    <row r="165" ht="12.75" customHeight="1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7"/>
    </row>
    <row r="166" ht="12.75" customHeight="1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7"/>
    </row>
    <row r="167" ht="12.75" customHeight="1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7"/>
    </row>
    <row r="168" ht="12.75" customHeight="1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7"/>
    </row>
    <row r="169" ht="12.75" customHeight="1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/>
    </row>
    <row r="170" ht="12.75" customHeight="1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7"/>
    </row>
    <row r="171" ht="12.75" customHeight="1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7"/>
    </row>
    <row r="172" ht="12.75" customHeight="1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7"/>
    </row>
    <row r="173" ht="12.75" customHeight="1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7"/>
    </row>
    <row r="174" ht="12.75" customHeight="1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7"/>
    </row>
    <row r="175" ht="12.75" customHeight="1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7"/>
    </row>
    <row r="176" ht="12.75" customHeight="1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7"/>
    </row>
    <row r="177" ht="12.75" customHeight="1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7"/>
    </row>
    <row r="178" ht="12.75" customHeight="1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7"/>
    </row>
    <row r="179" ht="12.75" customHeight="1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37"/>
    </row>
    <row r="180" ht="12.75" customHeight="1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  <c r="AK180" s="37"/>
    </row>
    <row r="181" ht="12.75" customHeight="1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  <c r="AK181" s="37"/>
    </row>
    <row r="182" ht="12.75" customHeight="1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  <c r="AK182" s="37"/>
    </row>
    <row r="183" ht="12.75" customHeight="1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 s="37"/>
    </row>
    <row r="184" ht="12.75" customHeight="1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  <c r="AK184" s="37"/>
    </row>
    <row r="185" ht="12.75" customHeight="1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 s="37"/>
    </row>
    <row r="186" ht="12.75" customHeight="1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 s="37"/>
    </row>
    <row r="187" ht="12.75" customHeight="1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 s="37"/>
    </row>
    <row r="188" ht="12.75" customHeight="1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 s="37"/>
    </row>
    <row r="189" ht="12.75" customHeight="1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 s="37"/>
    </row>
    <row r="190" ht="12.75" customHeight="1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 s="37"/>
    </row>
    <row r="191" ht="12.75" customHeight="1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 s="37"/>
    </row>
    <row r="192" ht="12.75" customHeight="1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 s="37"/>
    </row>
    <row r="193" ht="12.75" customHeight="1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 s="37"/>
    </row>
    <row r="194" ht="12.75" customHeight="1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 s="37"/>
    </row>
    <row r="195" ht="12.75" customHeight="1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 s="37"/>
    </row>
    <row r="196" ht="12.75" customHeight="1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 s="37"/>
    </row>
    <row r="197" ht="12.75" customHeight="1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 s="37"/>
    </row>
    <row r="198" ht="12.75" customHeight="1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 s="37"/>
    </row>
    <row r="199" ht="12.75" customHeight="1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 s="37"/>
    </row>
    <row r="200" ht="12.75" customHeight="1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 s="37"/>
    </row>
    <row r="201" ht="12.75" customHeight="1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 s="37"/>
    </row>
    <row r="202" ht="12.75" customHeight="1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 s="37"/>
    </row>
    <row r="203" ht="12.75" customHeight="1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 s="37"/>
    </row>
    <row r="204" ht="12.75" customHeight="1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 s="37"/>
    </row>
    <row r="205" ht="12.75" customHeight="1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 s="37"/>
    </row>
    <row r="206" ht="12.75" customHeight="1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 s="37"/>
    </row>
    <row r="207" ht="12.75" customHeight="1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 s="37"/>
    </row>
    <row r="208" ht="12.75" customHeight="1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 s="37"/>
    </row>
    <row r="209" ht="12.75" customHeight="1">
      <c r="A209" s="3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 s="37"/>
    </row>
    <row r="210" ht="12.75" customHeight="1">
      <c r="A210" s="3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 s="37"/>
    </row>
    <row r="211" ht="12.75" customHeight="1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 s="37"/>
    </row>
    <row r="212" ht="12.75" customHeight="1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  <c r="AI212" s="37"/>
      <c r="AJ212" s="37"/>
      <c r="AK212" s="37"/>
    </row>
    <row r="213" ht="12.75" customHeight="1">
      <c r="A213" s="37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/>
      <c r="AJ213" s="37"/>
      <c r="AK213" s="37"/>
    </row>
    <row r="214" ht="12.75" customHeight="1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F214" s="37"/>
      <c r="AG214" s="37"/>
      <c r="AH214" s="37"/>
      <c r="AI214" s="37"/>
      <c r="AJ214" s="37"/>
      <c r="AK214" s="37"/>
    </row>
    <row r="215" ht="12.75" customHeight="1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F215" s="37"/>
      <c r="AG215" s="37"/>
      <c r="AH215" s="37"/>
      <c r="AI215" s="37"/>
      <c r="AJ215" s="37"/>
      <c r="AK215" s="37"/>
    </row>
    <row r="216" ht="12.75" customHeight="1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F216" s="37"/>
      <c r="AG216" s="37"/>
      <c r="AH216" s="37"/>
      <c r="AI216" s="37"/>
      <c r="AJ216" s="37"/>
      <c r="AK216" s="37"/>
    </row>
    <row r="217" ht="12.75" customHeight="1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F217" s="37"/>
      <c r="AG217" s="37"/>
      <c r="AH217" s="37"/>
      <c r="AI217" s="37"/>
      <c r="AJ217" s="37"/>
      <c r="AK217" s="37"/>
    </row>
    <row r="218" ht="12.75" customHeight="1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F218" s="37"/>
      <c r="AG218" s="37"/>
      <c r="AH218" s="37"/>
      <c r="AI218" s="37"/>
      <c r="AJ218" s="37"/>
      <c r="AK218" s="37"/>
    </row>
    <row r="219" ht="12.75" customHeight="1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F219" s="37"/>
      <c r="AG219" s="37"/>
      <c r="AH219" s="37"/>
      <c r="AI219" s="37"/>
      <c r="AJ219" s="37"/>
      <c r="AK219" s="37"/>
    </row>
    <row r="220" ht="12.75" customHeight="1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F220" s="37"/>
      <c r="AG220" s="37"/>
      <c r="AH220" s="37"/>
      <c r="AI220" s="37"/>
      <c r="AJ220" s="37"/>
      <c r="AK220" s="37"/>
    </row>
    <row r="221" ht="12.75" customHeight="1">
      <c r="A221" s="37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F221" s="37"/>
      <c r="AG221" s="37"/>
      <c r="AH221" s="37"/>
      <c r="AI221" s="37"/>
      <c r="AJ221" s="37"/>
      <c r="AK221" s="37"/>
    </row>
    <row r="222" ht="12.75" customHeight="1">
      <c r="A222" s="37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F222" s="37"/>
      <c r="AG222" s="37"/>
      <c r="AH222" s="37"/>
      <c r="AI222" s="37"/>
      <c r="AJ222" s="37"/>
      <c r="AK222" s="37"/>
    </row>
    <row r="223" ht="12.75" customHeight="1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F223" s="37"/>
      <c r="AG223" s="37"/>
      <c r="AH223" s="37"/>
      <c r="AI223" s="37"/>
      <c r="AJ223" s="37"/>
      <c r="AK223" s="37"/>
    </row>
    <row r="224" ht="12.75" customHeight="1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F224" s="37"/>
      <c r="AG224" s="37"/>
      <c r="AH224" s="37"/>
      <c r="AI224" s="37"/>
      <c r="AJ224" s="37"/>
      <c r="AK224" s="37"/>
    </row>
    <row r="225" ht="12.75" customHeight="1">
      <c r="A225" s="37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F225" s="37"/>
      <c r="AG225" s="37"/>
      <c r="AH225" s="37"/>
      <c r="AI225" s="37"/>
      <c r="AJ225" s="37"/>
      <c r="AK225" s="37"/>
    </row>
    <row r="226" ht="12.75" customHeight="1">
      <c r="A226" s="37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F226" s="37"/>
      <c r="AG226" s="37"/>
      <c r="AH226" s="37"/>
      <c r="AI226" s="37"/>
      <c r="AJ226" s="37"/>
      <c r="AK226" s="37"/>
    </row>
    <row r="227" ht="12.75" customHeight="1">
      <c r="A227" s="37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F227" s="37"/>
      <c r="AG227" s="37"/>
      <c r="AH227" s="37"/>
      <c r="AI227" s="37"/>
      <c r="AJ227" s="37"/>
      <c r="AK227" s="37"/>
    </row>
    <row r="228" ht="12.75" customHeight="1">
      <c r="A228" s="37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F228" s="37"/>
      <c r="AG228" s="37"/>
      <c r="AH228" s="37"/>
      <c r="AI228" s="37"/>
      <c r="AJ228" s="37"/>
      <c r="AK228" s="37"/>
    </row>
    <row r="229" ht="12.75" customHeight="1">
      <c r="A229" s="37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F229" s="37"/>
      <c r="AG229" s="37"/>
      <c r="AH229" s="37"/>
      <c r="AI229" s="37"/>
      <c r="AJ229" s="37"/>
      <c r="AK229" s="37"/>
    </row>
    <row r="230" ht="12.75" customHeight="1">
      <c r="A230" s="37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F230" s="37"/>
      <c r="AG230" s="37"/>
      <c r="AH230" s="37"/>
      <c r="AI230" s="37"/>
      <c r="AJ230" s="37"/>
      <c r="AK230" s="37"/>
    </row>
    <row r="231" ht="12.75" customHeight="1">
      <c r="A231" s="37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F231" s="37"/>
      <c r="AG231" s="37"/>
      <c r="AH231" s="37"/>
      <c r="AI231" s="37"/>
      <c r="AJ231" s="37"/>
      <c r="AK231" s="37"/>
    </row>
    <row r="232" ht="12.75" customHeight="1">
      <c r="A232" s="37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F232" s="37"/>
      <c r="AG232" s="37"/>
      <c r="AH232" s="37"/>
      <c r="AI232" s="37"/>
      <c r="AJ232" s="37"/>
      <c r="AK232" s="37"/>
    </row>
    <row r="233" ht="12.75" customHeight="1">
      <c r="A233" s="37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F233" s="37"/>
      <c r="AG233" s="37"/>
      <c r="AH233" s="37"/>
      <c r="AI233" s="37"/>
      <c r="AJ233" s="37"/>
      <c r="AK233" s="37"/>
    </row>
    <row r="234" ht="12.75" customHeight="1">
      <c r="A234" s="37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F234" s="37"/>
      <c r="AG234" s="37"/>
      <c r="AH234" s="37"/>
      <c r="AI234" s="37"/>
      <c r="AJ234" s="37"/>
      <c r="AK234" s="37"/>
    </row>
    <row r="235" ht="12.75" customHeight="1">
      <c r="A235" s="37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F235" s="37"/>
      <c r="AG235" s="37"/>
      <c r="AH235" s="37"/>
      <c r="AI235" s="37"/>
      <c r="AJ235" s="37"/>
      <c r="AK235" s="37"/>
    </row>
    <row r="236" ht="12.75" customHeight="1">
      <c r="A236" s="37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F236" s="37"/>
      <c r="AG236" s="37"/>
      <c r="AH236" s="37"/>
      <c r="AI236" s="37"/>
      <c r="AJ236" s="37"/>
      <c r="AK236" s="37"/>
    </row>
    <row r="237" ht="12.75" customHeight="1">
      <c r="A237" s="37"/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F237" s="37"/>
      <c r="AG237" s="37"/>
      <c r="AH237" s="37"/>
      <c r="AI237" s="37"/>
      <c r="AJ237" s="37"/>
      <c r="AK237" s="37"/>
    </row>
    <row r="238" ht="12.75" customHeight="1">
      <c r="A238" s="37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F238" s="37"/>
      <c r="AG238" s="37"/>
      <c r="AH238" s="37"/>
      <c r="AI238" s="37"/>
      <c r="AJ238" s="37"/>
      <c r="AK238" s="37"/>
    </row>
    <row r="239" ht="12.75" customHeight="1">
      <c r="A239" s="37"/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F239" s="37"/>
      <c r="AG239" s="37"/>
      <c r="AH239" s="37"/>
      <c r="AI239" s="37"/>
      <c r="AJ239" s="37"/>
      <c r="AK239" s="37"/>
    </row>
    <row r="240" ht="12.75" customHeight="1">
      <c r="A240" s="37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F240" s="37"/>
      <c r="AG240" s="37"/>
      <c r="AH240" s="37"/>
      <c r="AI240" s="37"/>
      <c r="AJ240" s="37"/>
      <c r="AK240" s="37"/>
    </row>
    <row r="241" ht="12.75" customHeight="1">
      <c r="A241" s="37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F241" s="37"/>
      <c r="AG241" s="37"/>
      <c r="AH241" s="37"/>
      <c r="AI241" s="37"/>
      <c r="AJ241" s="37"/>
      <c r="AK241" s="37"/>
    </row>
    <row r="242" ht="12.75" customHeight="1">
      <c r="A242" s="37"/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F242" s="37"/>
      <c r="AG242" s="37"/>
      <c r="AH242" s="37"/>
      <c r="AI242" s="37"/>
      <c r="AJ242" s="37"/>
      <c r="AK242" s="37"/>
    </row>
    <row r="243" ht="12.75" customHeight="1">
      <c r="A243" s="37"/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F243" s="37"/>
      <c r="AG243" s="37"/>
      <c r="AH243" s="37"/>
      <c r="AI243" s="37"/>
      <c r="AJ243" s="37"/>
      <c r="AK243" s="37"/>
    </row>
    <row r="244" ht="12.75" customHeight="1">
      <c r="A244" s="37"/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F244" s="37"/>
      <c r="AG244" s="37"/>
      <c r="AH244" s="37"/>
      <c r="AI244" s="37"/>
      <c r="AJ244" s="37"/>
      <c r="AK244" s="37"/>
    </row>
    <row r="245" ht="12.75" customHeight="1">
      <c r="A245" s="37"/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F245" s="37"/>
      <c r="AG245" s="37"/>
      <c r="AH245" s="37"/>
      <c r="AI245" s="37"/>
      <c r="AJ245" s="37"/>
      <c r="AK245" s="37"/>
    </row>
    <row r="246" ht="12.75" customHeight="1">
      <c r="A246" s="37"/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F246" s="37"/>
      <c r="AG246" s="37"/>
      <c r="AH246" s="37"/>
      <c r="AI246" s="37"/>
      <c r="AJ246" s="37"/>
      <c r="AK246" s="37"/>
    </row>
    <row r="247" ht="12.75" customHeight="1">
      <c r="A247" s="37"/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F247" s="37"/>
      <c r="AG247" s="37"/>
      <c r="AH247" s="37"/>
      <c r="AI247" s="37"/>
      <c r="AJ247" s="37"/>
      <c r="AK247" s="37"/>
    </row>
    <row r="248" ht="12.75" customHeight="1">
      <c r="A248" s="37"/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F248" s="37"/>
      <c r="AG248" s="37"/>
      <c r="AH248" s="37"/>
      <c r="AI248" s="37"/>
      <c r="AJ248" s="37"/>
      <c r="AK248" s="37"/>
    </row>
    <row r="249" ht="12.75" customHeight="1">
      <c r="A249" s="37"/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F249" s="37"/>
      <c r="AG249" s="37"/>
      <c r="AH249" s="37"/>
      <c r="AI249" s="37"/>
      <c r="AJ249" s="37"/>
      <c r="AK249" s="37"/>
    </row>
    <row r="250" ht="12.75" customHeight="1">
      <c r="A250" s="37"/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F250" s="37"/>
      <c r="AG250" s="37"/>
      <c r="AH250" s="37"/>
      <c r="AI250" s="37"/>
      <c r="AJ250" s="37"/>
      <c r="AK250" s="37"/>
    </row>
    <row r="251" ht="12.75" customHeight="1">
      <c r="A251" s="37"/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F251" s="37"/>
      <c r="AG251" s="37"/>
      <c r="AH251" s="37"/>
      <c r="AI251" s="37"/>
      <c r="AJ251" s="37"/>
      <c r="AK251" s="37"/>
    </row>
    <row r="252" ht="12.75" customHeight="1">
      <c r="A252" s="37"/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F252" s="37"/>
      <c r="AG252" s="37"/>
      <c r="AH252" s="37"/>
      <c r="AI252" s="37"/>
      <c r="AJ252" s="37"/>
      <c r="AK252" s="37"/>
    </row>
    <row r="253" ht="12.75" customHeight="1">
      <c r="A253" s="37"/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F253" s="37"/>
      <c r="AG253" s="37"/>
      <c r="AH253" s="37"/>
      <c r="AI253" s="37"/>
      <c r="AJ253" s="37"/>
      <c r="AK253" s="37"/>
    </row>
    <row r="254" ht="12.75" customHeight="1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F254" s="37"/>
      <c r="AG254" s="37"/>
      <c r="AH254" s="37"/>
      <c r="AI254" s="37"/>
      <c r="AJ254" s="37"/>
      <c r="AK254" s="37"/>
    </row>
    <row r="255" ht="12.75" customHeight="1">
      <c r="A255" s="37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F255" s="37"/>
      <c r="AG255" s="37"/>
      <c r="AH255" s="37"/>
      <c r="AI255" s="37"/>
      <c r="AJ255" s="37"/>
      <c r="AK255" s="37"/>
    </row>
    <row r="256" ht="12.75" customHeight="1">
      <c r="A256" s="37"/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F256" s="37"/>
      <c r="AG256" s="37"/>
      <c r="AH256" s="37"/>
      <c r="AI256" s="37"/>
      <c r="AJ256" s="37"/>
      <c r="AK256" s="37"/>
    </row>
    <row r="257" ht="12.75" customHeight="1">
      <c r="A257" s="37"/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F257" s="37"/>
      <c r="AG257" s="37"/>
      <c r="AH257" s="37"/>
      <c r="AI257" s="37"/>
      <c r="AJ257" s="37"/>
      <c r="AK257" s="37"/>
    </row>
    <row r="258" ht="12.75" customHeight="1">
      <c r="A258" s="37"/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F258" s="37"/>
      <c r="AG258" s="37"/>
      <c r="AH258" s="37"/>
      <c r="AI258" s="37"/>
      <c r="AJ258" s="37"/>
      <c r="AK258" s="37"/>
    </row>
    <row r="259" ht="12.75" customHeight="1">
      <c r="A259" s="37"/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F259" s="37"/>
      <c r="AG259" s="37"/>
      <c r="AH259" s="37"/>
      <c r="AI259" s="37"/>
      <c r="AJ259" s="37"/>
      <c r="AK259" s="37"/>
    </row>
    <row r="260" ht="12.75" customHeight="1">
      <c r="A260" s="37"/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F260" s="37"/>
      <c r="AG260" s="37"/>
      <c r="AH260" s="37"/>
      <c r="AI260" s="37"/>
      <c r="AJ260" s="37"/>
      <c r="AK260" s="37"/>
    </row>
    <row r="261" ht="12.75" customHeight="1">
      <c r="A261" s="37"/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F261" s="37"/>
      <c r="AG261" s="37"/>
      <c r="AH261" s="37"/>
      <c r="AI261" s="37"/>
      <c r="AJ261" s="37"/>
      <c r="AK261" s="37"/>
    </row>
    <row r="262" ht="12.75" customHeight="1">
      <c r="A262" s="37"/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F262" s="37"/>
      <c r="AG262" s="37"/>
      <c r="AH262" s="37"/>
      <c r="AI262" s="37"/>
      <c r="AJ262" s="37"/>
      <c r="AK262" s="37"/>
    </row>
    <row r="263" ht="12.75" customHeight="1">
      <c r="A263" s="37"/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F263" s="37"/>
      <c r="AG263" s="37"/>
      <c r="AH263" s="37"/>
      <c r="AI263" s="37"/>
      <c r="AJ263" s="37"/>
      <c r="AK263" s="37"/>
    </row>
    <row r="264" ht="12.75" customHeight="1">
      <c r="A264" s="37"/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F264" s="37"/>
      <c r="AG264" s="37"/>
      <c r="AH264" s="37"/>
      <c r="AI264" s="37"/>
      <c r="AJ264" s="37"/>
      <c r="AK264" s="37"/>
    </row>
    <row r="265" ht="12.75" customHeight="1">
      <c r="A265" s="37"/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F265" s="37"/>
      <c r="AG265" s="37"/>
      <c r="AH265" s="37"/>
      <c r="AI265" s="37"/>
      <c r="AJ265" s="37"/>
      <c r="AK265" s="37"/>
    </row>
    <row r="266" ht="12.75" customHeight="1">
      <c r="A266" s="37"/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F266" s="37"/>
      <c r="AG266" s="37"/>
      <c r="AH266" s="37"/>
      <c r="AI266" s="37"/>
      <c r="AJ266" s="37"/>
      <c r="AK266" s="37"/>
    </row>
    <row r="267" ht="12.75" customHeight="1">
      <c r="A267" s="37"/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F267" s="37"/>
      <c r="AG267" s="37"/>
      <c r="AH267" s="37"/>
      <c r="AI267" s="37"/>
      <c r="AJ267" s="37"/>
      <c r="AK267" s="37"/>
    </row>
    <row r="268" ht="12.75" customHeight="1">
      <c r="A268" s="37"/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F268" s="37"/>
      <c r="AG268" s="37"/>
      <c r="AH268" s="37"/>
      <c r="AI268" s="37"/>
      <c r="AJ268" s="37"/>
      <c r="AK268" s="37"/>
    </row>
    <row r="269" ht="12.75" customHeight="1">
      <c r="A269" s="37"/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F269" s="37"/>
      <c r="AG269" s="37"/>
      <c r="AH269" s="37"/>
      <c r="AI269" s="37"/>
      <c r="AJ269" s="37"/>
      <c r="AK269" s="37"/>
    </row>
    <row r="270" ht="12.75" customHeight="1">
      <c r="A270" s="37"/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F270" s="37"/>
      <c r="AG270" s="37"/>
      <c r="AH270" s="37"/>
      <c r="AI270" s="37"/>
      <c r="AJ270" s="37"/>
      <c r="AK270" s="37"/>
    </row>
    <row r="271" ht="12.75" customHeight="1">
      <c r="A271" s="37"/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F271" s="37"/>
      <c r="AG271" s="37"/>
      <c r="AH271" s="37"/>
      <c r="AI271" s="37"/>
      <c r="AJ271" s="37"/>
      <c r="AK271" s="37"/>
    </row>
    <row r="272" ht="12.75" customHeight="1">
      <c r="A272" s="37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F272" s="37"/>
      <c r="AG272" s="37"/>
      <c r="AH272" s="37"/>
      <c r="AI272" s="37"/>
      <c r="AJ272" s="37"/>
      <c r="AK272" s="37"/>
    </row>
    <row r="273" ht="12.75" customHeight="1">
      <c r="A273" s="37"/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F273" s="37"/>
      <c r="AG273" s="37"/>
      <c r="AH273" s="37"/>
      <c r="AI273" s="37"/>
      <c r="AJ273" s="37"/>
      <c r="AK273" s="37"/>
    </row>
    <row r="274" ht="12.75" customHeight="1">
      <c r="A274" s="37"/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F274" s="37"/>
      <c r="AG274" s="37"/>
      <c r="AH274" s="37"/>
      <c r="AI274" s="37"/>
      <c r="AJ274" s="37"/>
      <c r="AK274" s="37"/>
    </row>
    <row r="275" ht="12.75" customHeight="1">
      <c r="A275" s="37"/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F275" s="37"/>
      <c r="AG275" s="37"/>
      <c r="AH275" s="37"/>
      <c r="AI275" s="37"/>
      <c r="AJ275" s="37"/>
      <c r="AK275" s="37"/>
    </row>
    <row r="276" ht="12.75" customHeight="1">
      <c r="A276" s="37"/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F276" s="37"/>
      <c r="AG276" s="37"/>
      <c r="AH276" s="37"/>
      <c r="AI276" s="37"/>
      <c r="AJ276" s="37"/>
      <c r="AK276" s="37"/>
    </row>
    <row r="277" ht="12.75" customHeight="1">
      <c r="A277" s="37"/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F277" s="37"/>
      <c r="AG277" s="37"/>
      <c r="AH277" s="37"/>
      <c r="AI277" s="37"/>
      <c r="AJ277" s="37"/>
      <c r="AK277" s="37"/>
    </row>
    <row r="278" ht="12.75" customHeight="1">
      <c r="A278" s="37"/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F278" s="37"/>
      <c r="AG278" s="37"/>
      <c r="AH278" s="37"/>
      <c r="AI278" s="37"/>
      <c r="AJ278" s="37"/>
      <c r="AK278" s="37"/>
    </row>
    <row r="279" ht="12.75" customHeight="1">
      <c r="A279" s="37"/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F279" s="37"/>
      <c r="AG279" s="37"/>
      <c r="AH279" s="37"/>
      <c r="AI279" s="37"/>
      <c r="AJ279" s="37"/>
      <c r="AK279" s="37"/>
    </row>
    <row r="280" ht="12.75" customHeight="1">
      <c r="A280" s="37"/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F280" s="37"/>
      <c r="AG280" s="37"/>
      <c r="AH280" s="37"/>
      <c r="AI280" s="37"/>
      <c r="AJ280" s="37"/>
      <c r="AK280" s="37"/>
    </row>
    <row r="281" ht="12.75" customHeight="1">
      <c r="A281" s="37"/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F281" s="37"/>
      <c r="AG281" s="37"/>
      <c r="AH281" s="37"/>
      <c r="AI281" s="37"/>
      <c r="AJ281" s="37"/>
      <c r="AK281" s="37"/>
    </row>
    <row r="282" ht="12.75" customHeight="1">
      <c r="A282" s="37"/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F282" s="37"/>
      <c r="AG282" s="37"/>
      <c r="AH282" s="37"/>
      <c r="AI282" s="37"/>
      <c r="AJ282" s="37"/>
      <c r="AK282" s="37"/>
    </row>
    <row r="283" ht="12.75" customHeight="1">
      <c r="A283" s="37"/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F283" s="37"/>
      <c r="AG283" s="37"/>
      <c r="AH283" s="37"/>
      <c r="AI283" s="37"/>
      <c r="AJ283" s="37"/>
      <c r="AK283" s="37"/>
    </row>
    <row r="284" ht="12.75" customHeight="1">
      <c r="A284" s="37"/>
      <c r="B284" s="37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F284" s="37"/>
      <c r="AG284" s="37"/>
      <c r="AH284" s="37"/>
      <c r="AI284" s="37"/>
      <c r="AJ284" s="37"/>
      <c r="AK284" s="37"/>
    </row>
    <row r="285" ht="12.75" customHeight="1">
      <c r="A285" s="37"/>
      <c r="B285" s="37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F285" s="37"/>
      <c r="AG285" s="37"/>
      <c r="AH285" s="37"/>
      <c r="AI285" s="37"/>
      <c r="AJ285" s="37"/>
      <c r="AK285" s="37"/>
    </row>
    <row r="286" ht="12.75" customHeight="1">
      <c r="A286" s="37"/>
      <c r="B286" s="37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F286" s="37"/>
      <c r="AG286" s="37"/>
      <c r="AH286" s="37"/>
      <c r="AI286" s="37"/>
      <c r="AJ286" s="37"/>
      <c r="AK286" s="37"/>
    </row>
    <row r="287" ht="12.75" customHeight="1">
      <c r="A287" s="37"/>
      <c r="B287" s="37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F287" s="37"/>
      <c r="AG287" s="37"/>
      <c r="AH287" s="37"/>
      <c r="AI287" s="37"/>
      <c r="AJ287" s="37"/>
      <c r="AK287" s="37"/>
    </row>
    <row r="288" ht="12.75" customHeight="1">
      <c r="A288" s="37"/>
      <c r="B288" s="37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F288" s="37"/>
      <c r="AG288" s="37"/>
      <c r="AH288" s="37"/>
      <c r="AI288" s="37"/>
      <c r="AJ288" s="37"/>
      <c r="AK288" s="37"/>
    </row>
    <row r="289" ht="12.75" customHeight="1">
      <c r="A289" s="37"/>
      <c r="B289" s="37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F289" s="37"/>
      <c r="AG289" s="37"/>
      <c r="AH289" s="37"/>
      <c r="AI289" s="37"/>
      <c r="AJ289" s="37"/>
      <c r="AK289" s="37"/>
    </row>
    <row r="290" ht="12.75" customHeight="1">
      <c r="A290" s="37"/>
      <c r="B290" s="37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F290" s="37"/>
      <c r="AG290" s="37"/>
      <c r="AH290" s="37"/>
      <c r="AI290" s="37"/>
      <c r="AJ290" s="37"/>
      <c r="AK290" s="37"/>
    </row>
    <row r="291" ht="12.75" customHeight="1">
      <c r="A291" s="37"/>
      <c r="B291" s="37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F291" s="37"/>
      <c r="AG291" s="37"/>
      <c r="AH291" s="37"/>
      <c r="AI291" s="37"/>
      <c r="AJ291" s="37"/>
      <c r="AK291" s="37"/>
    </row>
    <row r="292" ht="12.75" customHeight="1">
      <c r="A292" s="37"/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F292" s="37"/>
      <c r="AG292" s="37"/>
      <c r="AH292" s="37"/>
      <c r="AI292" s="37"/>
      <c r="AJ292" s="37"/>
      <c r="AK292" s="37"/>
    </row>
    <row r="293" ht="12.75" customHeight="1">
      <c r="A293" s="37"/>
      <c r="B293" s="37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F293" s="37"/>
      <c r="AG293" s="37"/>
      <c r="AH293" s="37"/>
      <c r="AI293" s="37"/>
      <c r="AJ293" s="37"/>
      <c r="AK293" s="37"/>
    </row>
    <row r="294" ht="12.75" customHeight="1">
      <c r="A294" s="37"/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F294" s="37"/>
      <c r="AG294" s="37"/>
      <c r="AH294" s="37"/>
      <c r="AI294" s="37"/>
      <c r="AJ294" s="37"/>
      <c r="AK294" s="37"/>
    </row>
    <row r="295" ht="12.75" customHeight="1">
      <c r="A295" s="37"/>
      <c r="B295" s="37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F295" s="37"/>
      <c r="AG295" s="37"/>
      <c r="AH295" s="37"/>
      <c r="AI295" s="37"/>
      <c r="AJ295" s="37"/>
      <c r="AK295" s="37"/>
    </row>
    <row r="296" ht="12.75" customHeight="1">
      <c r="A296" s="37"/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F296" s="37"/>
      <c r="AG296" s="37"/>
      <c r="AH296" s="37"/>
      <c r="AI296" s="37"/>
      <c r="AJ296" s="37"/>
      <c r="AK296" s="37"/>
    </row>
    <row r="297" ht="12.75" customHeight="1">
      <c r="A297" s="37"/>
      <c r="B297" s="37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F297" s="37"/>
      <c r="AG297" s="37"/>
      <c r="AH297" s="37"/>
      <c r="AI297" s="37"/>
      <c r="AJ297" s="37"/>
      <c r="AK297" s="37"/>
    </row>
    <row r="298" ht="12.75" customHeight="1">
      <c r="A298" s="37"/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F298" s="37"/>
      <c r="AG298" s="37"/>
      <c r="AH298" s="37"/>
      <c r="AI298" s="37"/>
      <c r="AJ298" s="37"/>
      <c r="AK298" s="37"/>
    </row>
    <row r="299" ht="12.75" customHeight="1">
      <c r="A299" s="37"/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F299" s="37"/>
      <c r="AG299" s="37"/>
      <c r="AH299" s="37"/>
      <c r="AI299" s="37"/>
      <c r="AJ299" s="37"/>
      <c r="AK299" s="37"/>
    </row>
    <row r="300" ht="12.75" customHeight="1">
      <c r="A300" s="37"/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F300" s="37"/>
      <c r="AG300" s="37"/>
      <c r="AH300" s="37"/>
      <c r="AI300" s="37"/>
      <c r="AJ300" s="37"/>
      <c r="AK300" s="37"/>
    </row>
    <row r="301" ht="12.75" customHeight="1">
      <c r="A301" s="37"/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F301" s="37"/>
      <c r="AG301" s="37"/>
      <c r="AH301" s="37"/>
      <c r="AI301" s="37"/>
      <c r="AJ301" s="37"/>
      <c r="AK301" s="37"/>
    </row>
    <row r="302" ht="12.75" customHeight="1">
      <c r="A302" s="37"/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F302" s="37"/>
      <c r="AG302" s="37"/>
      <c r="AH302" s="37"/>
      <c r="AI302" s="37"/>
      <c r="AJ302" s="37"/>
      <c r="AK302" s="37"/>
    </row>
    <row r="303" ht="12.75" customHeight="1">
      <c r="A303" s="37"/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F303" s="37"/>
      <c r="AG303" s="37"/>
      <c r="AH303" s="37"/>
      <c r="AI303" s="37"/>
      <c r="AJ303" s="37"/>
      <c r="AK303" s="37"/>
    </row>
    <row r="304" ht="12.75" customHeight="1">
      <c r="A304" s="37"/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F304" s="37"/>
      <c r="AG304" s="37"/>
      <c r="AH304" s="37"/>
      <c r="AI304" s="37"/>
      <c r="AJ304" s="37"/>
      <c r="AK304" s="37"/>
    </row>
    <row r="305" ht="12.75" customHeight="1">
      <c r="A305" s="37"/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F305" s="37"/>
      <c r="AG305" s="37"/>
      <c r="AH305" s="37"/>
      <c r="AI305" s="37"/>
      <c r="AJ305" s="37"/>
      <c r="AK305" s="37"/>
    </row>
    <row r="306" ht="12.75" customHeight="1">
      <c r="A306" s="37"/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F306" s="37"/>
      <c r="AG306" s="37"/>
      <c r="AH306" s="37"/>
      <c r="AI306" s="37"/>
      <c r="AJ306" s="37"/>
      <c r="AK306" s="37"/>
    </row>
    <row r="307" ht="12.75" customHeight="1">
      <c r="A307" s="37"/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F307" s="37"/>
      <c r="AG307" s="37"/>
      <c r="AH307" s="37"/>
      <c r="AI307" s="37"/>
      <c r="AJ307" s="37"/>
      <c r="AK307" s="37"/>
    </row>
    <row r="308" ht="12.75" customHeight="1">
      <c r="A308" s="37"/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F308" s="37"/>
      <c r="AG308" s="37"/>
      <c r="AH308" s="37"/>
      <c r="AI308" s="37"/>
      <c r="AJ308" s="37"/>
      <c r="AK308" s="37"/>
    </row>
    <row r="309" ht="12.75" customHeight="1">
      <c r="A309" s="37"/>
      <c r="B309" s="37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F309" s="37"/>
      <c r="AG309" s="37"/>
      <c r="AH309" s="37"/>
      <c r="AI309" s="37"/>
      <c r="AJ309" s="37"/>
      <c r="AK309" s="37"/>
    </row>
    <row r="310" ht="12.75" customHeight="1">
      <c r="A310" s="37"/>
      <c r="B310" s="37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F310" s="37"/>
      <c r="AG310" s="37"/>
      <c r="AH310" s="37"/>
      <c r="AI310" s="37"/>
      <c r="AJ310" s="37"/>
      <c r="AK310" s="37"/>
    </row>
    <row r="311" ht="12.75" customHeight="1">
      <c r="A311" s="37"/>
      <c r="B311" s="37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F311" s="37"/>
      <c r="AG311" s="37"/>
      <c r="AH311" s="37"/>
      <c r="AI311" s="37"/>
      <c r="AJ311" s="37"/>
      <c r="AK311" s="37"/>
    </row>
    <row r="312" ht="12.75" customHeight="1">
      <c r="A312" s="37"/>
      <c r="B312" s="37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F312" s="37"/>
      <c r="AG312" s="37"/>
      <c r="AH312" s="37"/>
      <c r="AI312" s="37"/>
      <c r="AJ312" s="37"/>
      <c r="AK312" s="37"/>
    </row>
    <row r="313" ht="12.75" customHeight="1">
      <c r="A313" s="37"/>
      <c r="B313" s="37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F313" s="37"/>
      <c r="AG313" s="37"/>
      <c r="AH313" s="37"/>
      <c r="AI313" s="37"/>
      <c r="AJ313" s="37"/>
      <c r="AK313" s="37"/>
    </row>
    <row r="314" ht="12.75" customHeight="1">
      <c r="A314" s="37"/>
      <c r="B314" s="37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F314" s="37"/>
      <c r="AG314" s="37"/>
      <c r="AH314" s="37"/>
      <c r="AI314" s="37"/>
      <c r="AJ314" s="37"/>
      <c r="AK314" s="37"/>
    </row>
    <row r="315" ht="12.75" customHeight="1">
      <c r="A315" s="37"/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F315" s="37"/>
      <c r="AG315" s="37"/>
      <c r="AH315" s="37"/>
      <c r="AI315" s="37"/>
      <c r="AJ315" s="37"/>
      <c r="AK315" s="37"/>
    </row>
    <row r="316" ht="12.75" customHeight="1">
      <c r="A316" s="37"/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F316" s="37"/>
      <c r="AG316" s="37"/>
      <c r="AH316" s="37"/>
      <c r="AI316" s="37"/>
      <c r="AJ316" s="37"/>
      <c r="AK316" s="37"/>
    </row>
    <row r="317" ht="12.75" customHeight="1">
      <c r="A317" s="37"/>
      <c r="B317" s="37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F317" s="37"/>
      <c r="AG317" s="37"/>
      <c r="AH317" s="37"/>
      <c r="AI317" s="37"/>
      <c r="AJ317" s="37"/>
      <c r="AK317" s="37"/>
    </row>
    <row r="318" ht="12.75" customHeight="1">
      <c r="A318" s="37"/>
      <c r="B318" s="37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F318" s="37"/>
      <c r="AG318" s="37"/>
      <c r="AH318" s="37"/>
      <c r="AI318" s="37"/>
      <c r="AJ318" s="37"/>
      <c r="AK318" s="37"/>
    </row>
    <row r="319" ht="12.75" customHeight="1">
      <c r="A319" s="37"/>
      <c r="B319" s="37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F319" s="37"/>
      <c r="AG319" s="37"/>
      <c r="AH319" s="37"/>
      <c r="AI319" s="37"/>
      <c r="AJ319" s="37"/>
      <c r="AK319" s="37"/>
    </row>
    <row r="320" ht="12.75" customHeight="1">
      <c r="A320" s="37"/>
      <c r="B320" s="37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F320" s="37"/>
      <c r="AG320" s="37"/>
      <c r="AH320" s="37"/>
      <c r="AI320" s="37"/>
      <c r="AJ320" s="37"/>
      <c r="AK320" s="37"/>
    </row>
    <row r="321" ht="12.75" customHeight="1">
      <c r="A321" s="37"/>
      <c r="B321" s="37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F321" s="37"/>
      <c r="AG321" s="37"/>
      <c r="AH321" s="37"/>
      <c r="AI321" s="37"/>
      <c r="AJ321" s="37"/>
      <c r="AK321" s="37"/>
    </row>
    <row r="322" ht="12.75" customHeight="1">
      <c r="A322" s="37"/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F322" s="37"/>
      <c r="AG322" s="37"/>
      <c r="AH322" s="37"/>
      <c r="AI322" s="37"/>
      <c r="AJ322" s="37"/>
      <c r="AK322" s="37"/>
    </row>
    <row r="323" ht="12.75" customHeight="1">
      <c r="A323" s="37"/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F323" s="37"/>
      <c r="AG323" s="37"/>
      <c r="AH323" s="37"/>
      <c r="AI323" s="37"/>
      <c r="AJ323" s="37"/>
      <c r="AK323" s="37"/>
    </row>
    <row r="324" ht="12.75" customHeight="1">
      <c r="A324" s="37"/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F324" s="37"/>
      <c r="AG324" s="37"/>
      <c r="AH324" s="37"/>
      <c r="AI324" s="37"/>
      <c r="AJ324" s="37"/>
      <c r="AK324" s="37"/>
    </row>
    <row r="325" ht="12.75" customHeight="1">
      <c r="A325" s="37"/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F325" s="37"/>
      <c r="AG325" s="37"/>
      <c r="AH325" s="37"/>
      <c r="AI325" s="37"/>
      <c r="AJ325" s="37"/>
      <c r="AK325" s="37"/>
    </row>
    <row r="326" ht="12.75" customHeight="1">
      <c r="A326" s="37"/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F326" s="37"/>
      <c r="AG326" s="37"/>
      <c r="AH326" s="37"/>
      <c r="AI326" s="37"/>
      <c r="AJ326" s="37"/>
      <c r="AK326" s="37"/>
    </row>
    <row r="327" ht="12.75" customHeight="1">
      <c r="A327" s="37"/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F327" s="37"/>
      <c r="AG327" s="37"/>
      <c r="AH327" s="37"/>
      <c r="AI327" s="37"/>
      <c r="AJ327" s="37"/>
      <c r="AK327" s="37"/>
    </row>
    <row r="328" ht="12.75" customHeight="1">
      <c r="A328" s="37"/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F328" s="37"/>
      <c r="AG328" s="37"/>
      <c r="AH328" s="37"/>
      <c r="AI328" s="37"/>
      <c r="AJ328" s="37"/>
      <c r="AK328" s="37"/>
    </row>
    <row r="329" ht="12.75" customHeight="1">
      <c r="A329" s="37"/>
      <c r="B329" s="37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F329" s="37"/>
      <c r="AG329" s="37"/>
      <c r="AH329" s="37"/>
      <c r="AI329" s="37"/>
      <c r="AJ329" s="37"/>
      <c r="AK329" s="37"/>
    </row>
    <row r="330" ht="12.75" customHeight="1">
      <c r="A330" s="37"/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F330" s="37"/>
      <c r="AG330" s="37"/>
      <c r="AH330" s="37"/>
      <c r="AI330" s="37"/>
      <c r="AJ330" s="37"/>
      <c r="AK330" s="37"/>
    </row>
    <row r="331" ht="12.75" customHeight="1">
      <c r="A331" s="37"/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F331" s="37"/>
      <c r="AG331" s="37"/>
      <c r="AH331" s="37"/>
      <c r="AI331" s="37"/>
      <c r="AJ331" s="37"/>
      <c r="AK331" s="37"/>
    </row>
    <row r="332" ht="12.75" customHeight="1">
      <c r="A332" s="37"/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F332" s="37"/>
      <c r="AG332" s="37"/>
      <c r="AH332" s="37"/>
      <c r="AI332" s="37"/>
      <c r="AJ332" s="37"/>
      <c r="AK332" s="37"/>
    </row>
    <row r="333" ht="12.75" customHeight="1">
      <c r="A333" s="37"/>
      <c r="B333" s="37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F333" s="37"/>
      <c r="AG333" s="37"/>
      <c r="AH333" s="37"/>
      <c r="AI333" s="37"/>
      <c r="AJ333" s="37"/>
      <c r="AK333" s="37"/>
    </row>
    <row r="334" ht="12.75" customHeight="1">
      <c r="A334" s="37"/>
      <c r="B334" s="37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F334" s="37"/>
      <c r="AG334" s="37"/>
      <c r="AH334" s="37"/>
      <c r="AI334" s="37"/>
      <c r="AJ334" s="37"/>
      <c r="AK334" s="37"/>
    </row>
    <row r="335" ht="12.75" customHeight="1">
      <c r="A335" s="37"/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F335" s="37"/>
      <c r="AG335" s="37"/>
      <c r="AH335" s="37"/>
      <c r="AI335" s="37"/>
      <c r="AJ335" s="37"/>
      <c r="AK335" s="37"/>
    </row>
    <row r="336" ht="12.75" customHeight="1">
      <c r="A336" s="37"/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F336" s="37"/>
      <c r="AG336" s="37"/>
      <c r="AH336" s="37"/>
      <c r="AI336" s="37"/>
      <c r="AJ336" s="37"/>
      <c r="AK336" s="37"/>
    </row>
    <row r="337" ht="12.75" customHeight="1">
      <c r="A337" s="37"/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F337" s="37"/>
      <c r="AG337" s="37"/>
      <c r="AH337" s="37"/>
      <c r="AI337" s="37"/>
      <c r="AJ337" s="37"/>
      <c r="AK337" s="37"/>
    </row>
    <row r="338" ht="12.75" customHeight="1">
      <c r="A338" s="37"/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F338" s="37"/>
      <c r="AG338" s="37"/>
      <c r="AH338" s="37"/>
      <c r="AI338" s="37"/>
      <c r="AJ338" s="37"/>
      <c r="AK338" s="37"/>
    </row>
    <row r="339" ht="12.75" customHeight="1">
      <c r="A339" s="37"/>
      <c r="B339" s="37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F339" s="37"/>
      <c r="AG339" s="37"/>
      <c r="AH339" s="37"/>
      <c r="AI339" s="37"/>
      <c r="AJ339" s="37"/>
      <c r="AK339" s="37"/>
    </row>
    <row r="340" ht="12.75" customHeight="1">
      <c r="A340" s="37"/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F340" s="37"/>
      <c r="AG340" s="37"/>
      <c r="AH340" s="37"/>
      <c r="AI340" s="37"/>
      <c r="AJ340" s="37"/>
      <c r="AK340" s="37"/>
    </row>
    <row r="341" ht="12.75" customHeight="1">
      <c r="A341" s="37"/>
      <c r="B341" s="37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F341" s="37"/>
      <c r="AG341" s="37"/>
      <c r="AH341" s="37"/>
      <c r="AI341" s="37"/>
      <c r="AJ341" s="37"/>
      <c r="AK341" s="37"/>
    </row>
    <row r="342" ht="12.75" customHeight="1">
      <c r="A342" s="37"/>
      <c r="B342" s="37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F342" s="37"/>
      <c r="AG342" s="37"/>
      <c r="AH342" s="37"/>
      <c r="AI342" s="37"/>
      <c r="AJ342" s="37"/>
      <c r="AK342" s="37"/>
    </row>
    <row r="343" ht="12.75" customHeight="1">
      <c r="A343" s="37"/>
      <c r="B343" s="37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F343" s="37"/>
      <c r="AG343" s="37"/>
      <c r="AH343" s="37"/>
      <c r="AI343" s="37"/>
      <c r="AJ343" s="37"/>
      <c r="AK343" s="37"/>
    </row>
    <row r="344" ht="12.75" customHeight="1">
      <c r="A344" s="37"/>
      <c r="B344" s="37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F344" s="37"/>
      <c r="AG344" s="37"/>
      <c r="AH344" s="37"/>
      <c r="AI344" s="37"/>
      <c r="AJ344" s="37"/>
      <c r="AK344" s="37"/>
    </row>
    <row r="345" ht="12.75" customHeight="1">
      <c r="A345" s="37"/>
      <c r="B345" s="37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F345" s="37"/>
      <c r="AG345" s="37"/>
      <c r="AH345" s="37"/>
      <c r="AI345" s="37"/>
      <c r="AJ345" s="37"/>
      <c r="AK345" s="37"/>
    </row>
    <row r="346" ht="12.75" customHeight="1">
      <c r="A346" s="37"/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F346" s="37"/>
      <c r="AG346" s="37"/>
      <c r="AH346" s="37"/>
      <c r="AI346" s="37"/>
      <c r="AJ346" s="37"/>
      <c r="AK346" s="37"/>
    </row>
    <row r="347" ht="12.75" customHeight="1">
      <c r="A347" s="37"/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F347" s="37"/>
      <c r="AG347" s="37"/>
      <c r="AH347" s="37"/>
      <c r="AI347" s="37"/>
      <c r="AJ347" s="37"/>
      <c r="AK347" s="37"/>
    </row>
    <row r="348" ht="12.75" customHeight="1">
      <c r="A348" s="37"/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F348" s="37"/>
      <c r="AG348" s="37"/>
      <c r="AH348" s="37"/>
      <c r="AI348" s="37"/>
      <c r="AJ348" s="37"/>
      <c r="AK348" s="37"/>
    </row>
    <row r="349" ht="12.75" customHeight="1">
      <c r="A349" s="37"/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F349" s="37"/>
      <c r="AG349" s="37"/>
      <c r="AH349" s="37"/>
      <c r="AI349" s="37"/>
      <c r="AJ349" s="37"/>
      <c r="AK349" s="37"/>
    </row>
    <row r="350" ht="12.75" customHeight="1">
      <c r="A350" s="37"/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F350" s="37"/>
      <c r="AG350" s="37"/>
      <c r="AH350" s="37"/>
      <c r="AI350" s="37"/>
      <c r="AJ350" s="37"/>
      <c r="AK350" s="37"/>
    </row>
    <row r="351" ht="12.75" customHeight="1">
      <c r="A351" s="37"/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F351" s="37"/>
      <c r="AG351" s="37"/>
      <c r="AH351" s="37"/>
      <c r="AI351" s="37"/>
      <c r="AJ351" s="37"/>
      <c r="AK351" s="37"/>
    </row>
    <row r="352" ht="12.75" customHeight="1">
      <c r="A352" s="37"/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F352" s="37"/>
      <c r="AG352" s="37"/>
      <c r="AH352" s="37"/>
      <c r="AI352" s="37"/>
      <c r="AJ352" s="37"/>
      <c r="AK352" s="37"/>
    </row>
    <row r="353" ht="12.75" customHeight="1">
      <c r="A353" s="37"/>
      <c r="B353" s="37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  <c r="AF353" s="37"/>
      <c r="AG353" s="37"/>
      <c r="AH353" s="37"/>
      <c r="AI353" s="37"/>
      <c r="AJ353" s="37"/>
      <c r="AK353" s="37"/>
    </row>
    <row r="354" ht="12.75" customHeight="1">
      <c r="A354" s="37"/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F354" s="37"/>
      <c r="AG354" s="37"/>
      <c r="AH354" s="37"/>
      <c r="AI354" s="37"/>
      <c r="AJ354" s="37"/>
      <c r="AK354" s="37"/>
    </row>
    <row r="355" ht="12.75" customHeight="1">
      <c r="A355" s="37"/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F355" s="37"/>
      <c r="AG355" s="37"/>
      <c r="AH355" s="37"/>
      <c r="AI355" s="37"/>
      <c r="AJ355" s="37"/>
      <c r="AK355" s="37"/>
    </row>
    <row r="356" ht="12.75" customHeight="1">
      <c r="A356" s="37"/>
      <c r="B356" s="37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F356" s="37"/>
      <c r="AG356" s="37"/>
      <c r="AH356" s="37"/>
      <c r="AI356" s="37"/>
      <c r="AJ356" s="37"/>
      <c r="AK356" s="37"/>
    </row>
    <row r="357" ht="12.75" customHeight="1">
      <c r="A357" s="37"/>
      <c r="B357" s="37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F357" s="37"/>
      <c r="AG357" s="37"/>
      <c r="AH357" s="37"/>
      <c r="AI357" s="37"/>
      <c r="AJ357" s="37"/>
      <c r="AK357" s="37"/>
    </row>
    <row r="358" ht="12.75" customHeight="1">
      <c r="A358" s="37"/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F358" s="37"/>
      <c r="AG358" s="37"/>
      <c r="AH358" s="37"/>
      <c r="AI358" s="37"/>
      <c r="AJ358" s="37"/>
      <c r="AK358" s="37"/>
    </row>
    <row r="359" ht="12.75" customHeight="1">
      <c r="A359" s="37"/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  <c r="AA359" s="37"/>
      <c r="AB359" s="37"/>
      <c r="AC359" s="37"/>
      <c r="AD359" s="37"/>
      <c r="AE359" s="37"/>
      <c r="AF359" s="37"/>
      <c r="AG359" s="37"/>
      <c r="AH359" s="37"/>
      <c r="AI359" s="37"/>
      <c r="AJ359" s="37"/>
      <c r="AK359" s="37"/>
    </row>
    <row r="360" ht="12.75" customHeight="1">
      <c r="A360" s="37"/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  <c r="AF360" s="37"/>
      <c r="AG360" s="37"/>
      <c r="AH360" s="37"/>
      <c r="AI360" s="37"/>
      <c r="AJ360" s="37"/>
      <c r="AK360" s="37"/>
    </row>
    <row r="361" ht="12.75" customHeight="1">
      <c r="A361" s="37"/>
      <c r="B361" s="37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F361" s="37"/>
      <c r="AG361" s="37"/>
      <c r="AH361" s="37"/>
      <c r="AI361" s="37"/>
      <c r="AJ361" s="37"/>
      <c r="AK361" s="37"/>
    </row>
    <row r="362" ht="12.75" customHeight="1">
      <c r="A362" s="37"/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F362" s="37"/>
      <c r="AG362" s="37"/>
      <c r="AH362" s="37"/>
      <c r="AI362" s="37"/>
      <c r="AJ362" s="37"/>
      <c r="AK362" s="37"/>
    </row>
    <row r="363" ht="12.75" customHeight="1">
      <c r="A363" s="37"/>
      <c r="B363" s="37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F363" s="37"/>
      <c r="AG363" s="37"/>
      <c r="AH363" s="37"/>
      <c r="AI363" s="37"/>
      <c r="AJ363" s="37"/>
      <c r="AK363" s="37"/>
    </row>
    <row r="364" ht="12.75" customHeight="1">
      <c r="A364" s="37"/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  <c r="AE364" s="37"/>
      <c r="AF364" s="37"/>
      <c r="AG364" s="37"/>
      <c r="AH364" s="37"/>
      <c r="AI364" s="37"/>
      <c r="AJ364" s="37"/>
      <c r="AK364" s="37"/>
    </row>
    <row r="365" ht="12.75" customHeight="1">
      <c r="A365" s="37"/>
      <c r="B365" s="37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  <c r="AA365" s="37"/>
      <c r="AB365" s="37"/>
      <c r="AC365" s="37"/>
      <c r="AD365" s="37"/>
      <c r="AE365" s="37"/>
      <c r="AF365" s="37"/>
      <c r="AG365" s="37"/>
      <c r="AH365" s="37"/>
      <c r="AI365" s="37"/>
      <c r="AJ365" s="37"/>
      <c r="AK365" s="37"/>
    </row>
    <row r="366" ht="12.75" customHeight="1">
      <c r="A366" s="37"/>
      <c r="B366" s="37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F366" s="37"/>
      <c r="AG366" s="37"/>
      <c r="AH366" s="37"/>
      <c r="AI366" s="37"/>
      <c r="AJ366" s="37"/>
      <c r="AK366" s="37"/>
    </row>
    <row r="367" ht="12.75" customHeight="1">
      <c r="A367" s="37"/>
      <c r="B367" s="37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  <c r="AA367" s="37"/>
      <c r="AB367" s="37"/>
      <c r="AC367" s="37"/>
      <c r="AD367" s="37"/>
      <c r="AE367" s="37"/>
      <c r="AF367" s="37"/>
      <c r="AG367" s="37"/>
      <c r="AH367" s="37"/>
      <c r="AI367" s="37"/>
      <c r="AJ367" s="37"/>
      <c r="AK367" s="37"/>
    </row>
    <row r="368" ht="12.75" customHeight="1">
      <c r="A368" s="37"/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  <c r="AE368" s="37"/>
      <c r="AF368" s="37"/>
      <c r="AG368" s="37"/>
      <c r="AH368" s="37"/>
      <c r="AI368" s="37"/>
      <c r="AJ368" s="37"/>
      <c r="AK368" s="37"/>
    </row>
    <row r="369" ht="12.75" customHeight="1">
      <c r="A369" s="37"/>
      <c r="B369" s="37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  <c r="AA369" s="37"/>
      <c r="AB369" s="37"/>
      <c r="AC369" s="37"/>
      <c r="AD369" s="37"/>
      <c r="AE369" s="37"/>
      <c r="AF369" s="37"/>
      <c r="AG369" s="37"/>
      <c r="AH369" s="37"/>
      <c r="AI369" s="37"/>
      <c r="AJ369" s="37"/>
      <c r="AK369" s="37"/>
    </row>
    <row r="370" ht="12.75" customHeight="1">
      <c r="A370" s="37"/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  <c r="AA370" s="37"/>
      <c r="AB370" s="37"/>
      <c r="AC370" s="37"/>
      <c r="AD370" s="37"/>
      <c r="AE370" s="37"/>
      <c r="AF370" s="37"/>
      <c r="AG370" s="37"/>
      <c r="AH370" s="37"/>
      <c r="AI370" s="37"/>
      <c r="AJ370" s="37"/>
      <c r="AK370" s="37"/>
    </row>
    <row r="371" ht="12.75" customHeight="1">
      <c r="A371" s="37"/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  <c r="AA371" s="37"/>
      <c r="AB371" s="37"/>
      <c r="AC371" s="37"/>
      <c r="AD371" s="37"/>
      <c r="AE371" s="37"/>
      <c r="AF371" s="37"/>
      <c r="AG371" s="37"/>
      <c r="AH371" s="37"/>
      <c r="AI371" s="37"/>
      <c r="AJ371" s="37"/>
      <c r="AK371" s="37"/>
    </row>
    <row r="372" ht="12.75" customHeight="1">
      <c r="A372" s="37"/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F372" s="37"/>
      <c r="AG372" s="37"/>
      <c r="AH372" s="37"/>
      <c r="AI372" s="37"/>
      <c r="AJ372" s="37"/>
      <c r="AK372" s="37"/>
    </row>
    <row r="373" ht="12.75" customHeight="1">
      <c r="A373" s="37"/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F373" s="37"/>
      <c r="AG373" s="37"/>
      <c r="AH373" s="37"/>
      <c r="AI373" s="37"/>
      <c r="AJ373" s="37"/>
      <c r="AK373" s="37"/>
    </row>
    <row r="374" ht="12.75" customHeight="1">
      <c r="A374" s="37"/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F374" s="37"/>
      <c r="AG374" s="37"/>
      <c r="AH374" s="37"/>
      <c r="AI374" s="37"/>
      <c r="AJ374" s="37"/>
      <c r="AK374" s="37"/>
    </row>
    <row r="375" ht="12.75" customHeight="1">
      <c r="A375" s="37"/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F375" s="37"/>
      <c r="AG375" s="37"/>
      <c r="AH375" s="37"/>
      <c r="AI375" s="37"/>
      <c r="AJ375" s="37"/>
      <c r="AK375" s="37"/>
    </row>
    <row r="376" ht="12.75" customHeight="1">
      <c r="A376" s="37"/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7"/>
      <c r="AF376" s="37"/>
      <c r="AG376" s="37"/>
      <c r="AH376" s="37"/>
      <c r="AI376" s="37"/>
      <c r="AJ376" s="37"/>
      <c r="AK376" s="37"/>
    </row>
    <row r="377" ht="12.75" customHeight="1">
      <c r="A377" s="37"/>
      <c r="B377" s="37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  <c r="AF377" s="37"/>
      <c r="AG377" s="37"/>
      <c r="AH377" s="37"/>
      <c r="AI377" s="37"/>
      <c r="AJ377" s="37"/>
      <c r="AK377" s="37"/>
    </row>
    <row r="378" ht="12.75" customHeight="1">
      <c r="A378" s="37"/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  <c r="AA378" s="37"/>
      <c r="AB378" s="37"/>
      <c r="AC378" s="37"/>
      <c r="AD378" s="37"/>
      <c r="AE378" s="37"/>
      <c r="AF378" s="37"/>
      <c r="AG378" s="37"/>
      <c r="AH378" s="37"/>
      <c r="AI378" s="37"/>
      <c r="AJ378" s="37"/>
      <c r="AK378" s="37"/>
    </row>
    <row r="379" ht="12.75" customHeight="1">
      <c r="A379" s="37"/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  <c r="AA379" s="37"/>
      <c r="AB379" s="37"/>
      <c r="AC379" s="37"/>
      <c r="AD379" s="37"/>
      <c r="AE379" s="37"/>
      <c r="AF379" s="37"/>
      <c r="AG379" s="37"/>
      <c r="AH379" s="37"/>
      <c r="AI379" s="37"/>
      <c r="AJ379" s="37"/>
      <c r="AK379" s="37"/>
    </row>
    <row r="380" ht="12.75" customHeight="1">
      <c r="A380" s="37"/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  <c r="AA380" s="37"/>
      <c r="AB380" s="37"/>
      <c r="AC380" s="37"/>
      <c r="AD380" s="37"/>
      <c r="AE380" s="37"/>
      <c r="AF380" s="37"/>
      <c r="AG380" s="37"/>
      <c r="AH380" s="37"/>
      <c r="AI380" s="37"/>
      <c r="AJ380" s="37"/>
      <c r="AK380" s="37"/>
    </row>
    <row r="381" ht="12.75" customHeight="1">
      <c r="A381" s="37"/>
      <c r="B381" s="37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  <c r="AA381" s="37"/>
      <c r="AB381" s="37"/>
      <c r="AC381" s="37"/>
      <c r="AD381" s="37"/>
      <c r="AE381" s="37"/>
      <c r="AF381" s="37"/>
      <c r="AG381" s="37"/>
      <c r="AH381" s="37"/>
      <c r="AI381" s="37"/>
      <c r="AJ381" s="37"/>
      <c r="AK381" s="37"/>
    </row>
    <row r="382" ht="12.75" customHeight="1">
      <c r="A382" s="37"/>
      <c r="B382" s="37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  <c r="AA382" s="37"/>
      <c r="AB382" s="37"/>
      <c r="AC382" s="37"/>
      <c r="AD382" s="37"/>
      <c r="AE382" s="37"/>
      <c r="AF382" s="37"/>
      <c r="AG382" s="37"/>
      <c r="AH382" s="37"/>
      <c r="AI382" s="37"/>
      <c r="AJ382" s="37"/>
      <c r="AK382" s="37"/>
    </row>
    <row r="383" ht="12.75" customHeight="1">
      <c r="A383" s="37"/>
      <c r="B383" s="37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  <c r="AA383" s="37"/>
      <c r="AB383" s="37"/>
      <c r="AC383" s="37"/>
      <c r="AD383" s="37"/>
      <c r="AE383" s="37"/>
      <c r="AF383" s="37"/>
      <c r="AG383" s="37"/>
      <c r="AH383" s="37"/>
      <c r="AI383" s="37"/>
      <c r="AJ383" s="37"/>
      <c r="AK383" s="37"/>
    </row>
    <row r="384" ht="12.75" customHeight="1">
      <c r="A384" s="37"/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  <c r="AA384" s="37"/>
      <c r="AB384" s="37"/>
      <c r="AC384" s="37"/>
      <c r="AD384" s="37"/>
      <c r="AE384" s="37"/>
      <c r="AF384" s="37"/>
      <c r="AG384" s="37"/>
      <c r="AH384" s="37"/>
      <c r="AI384" s="37"/>
      <c r="AJ384" s="37"/>
      <c r="AK384" s="37"/>
    </row>
    <row r="385" ht="12.75" customHeight="1">
      <c r="A385" s="37"/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  <c r="AA385" s="37"/>
      <c r="AB385" s="37"/>
      <c r="AC385" s="37"/>
      <c r="AD385" s="37"/>
      <c r="AE385" s="37"/>
      <c r="AF385" s="37"/>
      <c r="AG385" s="37"/>
      <c r="AH385" s="37"/>
      <c r="AI385" s="37"/>
      <c r="AJ385" s="37"/>
      <c r="AK385" s="37"/>
    </row>
    <row r="386" ht="12.75" customHeight="1">
      <c r="A386" s="37"/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  <c r="AA386" s="37"/>
      <c r="AB386" s="37"/>
      <c r="AC386" s="37"/>
      <c r="AD386" s="37"/>
      <c r="AE386" s="37"/>
      <c r="AF386" s="37"/>
      <c r="AG386" s="37"/>
      <c r="AH386" s="37"/>
      <c r="AI386" s="37"/>
      <c r="AJ386" s="37"/>
      <c r="AK386" s="37"/>
    </row>
    <row r="387" ht="12.75" customHeight="1">
      <c r="A387" s="37"/>
      <c r="B387" s="37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  <c r="AA387" s="37"/>
      <c r="AB387" s="37"/>
      <c r="AC387" s="37"/>
      <c r="AD387" s="37"/>
      <c r="AE387" s="37"/>
      <c r="AF387" s="37"/>
      <c r="AG387" s="37"/>
      <c r="AH387" s="37"/>
      <c r="AI387" s="37"/>
      <c r="AJ387" s="37"/>
      <c r="AK387" s="37"/>
    </row>
    <row r="388" ht="12.75" customHeight="1">
      <c r="A388" s="37"/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  <c r="AA388" s="37"/>
      <c r="AB388" s="37"/>
      <c r="AC388" s="37"/>
      <c r="AD388" s="37"/>
      <c r="AE388" s="37"/>
      <c r="AF388" s="37"/>
      <c r="AG388" s="37"/>
      <c r="AH388" s="37"/>
      <c r="AI388" s="37"/>
      <c r="AJ388" s="37"/>
      <c r="AK388" s="37"/>
    </row>
    <row r="389" ht="12.75" customHeight="1">
      <c r="A389" s="37"/>
      <c r="B389" s="37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  <c r="AA389" s="37"/>
      <c r="AB389" s="37"/>
      <c r="AC389" s="37"/>
      <c r="AD389" s="37"/>
      <c r="AE389" s="37"/>
      <c r="AF389" s="37"/>
      <c r="AG389" s="37"/>
      <c r="AH389" s="37"/>
      <c r="AI389" s="37"/>
      <c r="AJ389" s="37"/>
      <c r="AK389" s="37"/>
    </row>
    <row r="390" ht="12.75" customHeight="1">
      <c r="A390" s="37"/>
      <c r="B390" s="37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  <c r="AA390" s="37"/>
      <c r="AB390" s="37"/>
      <c r="AC390" s="37"/>
      <c r="AD390" s="37"/>
      <c r="AE390" s="37"/>
      <c r="AF390" s="37"/>
      <c r="AG390" s="37"/>
      <c r="AH390" s="37"/>
      <c r="AI390" s="37"/>
      <c r="AJ390" s="37"/>
      <c r="AK390" s="37"/>
    </row>
    <row r="391" ht="12.75" customHeight="1">
      <c r="A391" s="37"/>
      <c r="B391" s="37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  <c r="AA391" s="37"/>
      <c r="AB391" s="37"/>
      <c r="AC391" s="37"/>
      <c r="AD391" s="37"/>
      <c r="AE391" s="37"/>
      <c r="AF391" s="37"/>
      <c r="AG391" s="37"/>
      <c r="AH391" s="37"/>
      <c r="AI391" s="37"/>
      <c r="AJ391" s="37"/>
      <c r="AK391" s="37"/>
    </row>
    <row r="392" ht="12.75" customHeight="1">
      <c r="A392" s="37"/>
      <c r="B392" s="37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  <c r="AE392" s="37"/>
      <c r="AF392" s="37"/>
      <c r="AG392" s="37"/>
      <c r="AH392" s="37"/>
      <c r="AI392" s="37"/>
      <c r="AJ392" s="37"/>
      <c r="AK392" s="37"/>
    </row>
    <row r="393" ht="12.75" customHeight="1">
      <c r="A393" s="37"/>
      <c r="B393" s="37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  <c r="AA393" s="37"/>
      <c r="AB393" s="37"/>
      <c r="AC393" s="37"/>
      <c r="AD393" s="37"/>
      <c r="AE393" s="37"/>
      <c r="AF393" s="37"/>
      <c r="AG393" s="37"/>
      <c r="AH393" s="37"/>
      <c r="AI393" s="37"/>
      <c r="AJ393" s="37"/>
      <c r="AK393" s="37"/>
    </row>
    <row r="394" ht="12.75" customHeight="1">
      <c r="A394" s="37"/>
      <c r="B394" s="37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  <c r="AA394" s="37"/>
      <c r="AB394" s="37"/>
      <c r="AC394" s="37"/>
      <c r="AD394" s="37"/>
      <c r="AE394" s="37"/>
      <c r="AF394" s="37"/>
      <c r="AG394" s="37"/>
      <c r="AH394" s="37"/>
      <c r="AI394" s="37"/>
      <c r="AJ394" s="37"/>
      <c r="AK394" s="37"/>
    </row>
    <row r="395" ht="12.75" customHeight="1">
      <c r="A395" s="37"/>
      <c r="B395" s="37"/>
      <c r="C395" s="37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  <c r="AA395" s="37"/>
      <c r="AB395" s="37"/>
      <c r="AC395" s="37"/>
      <c r="AD395" s="37"/>
      <c r="AE395" s="37"/>
      <c r="AF395" s="37"/>
      <c r="AG395" s="37"/>
      <c r="AH395" s="37"/>
      <c r="AI395" s="37"/>
      <c r="AJ395" s="37"/>
      <c r="AK395" s="37"/>
    </row>
    <row r="396" ht="12.75" customHeight="1">
      <c r="A396" s="37"/>
      <c r="B396" s="37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  <c r="AA396" s="37"/>
      <c r="AB396" s="37"/>
      <c r="AC396" s="37"/>
      <c r="AD396" s="37"/>
      <c r="AE396" s="37"/>
      <c r="AF396" s="37"/>
      <c r="AG396" s="37"/>
      <c r="AH396" s="37"/>
      <c r="AI396" s="37"/>
      <c r="AJ396" s="37"/>
      <c r="AK396" s="37"/>
    </row>
    <row r="397" ht="12.75" customHeight="1">
      <c r="A397" s="37"/>
      <c r="B397" s="37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  <c r="AA397" s="37"/>
      <c r="AB397" s="37"/>
      <c r="AC397" s="37"/>
      <c r="AD397" s="37"/>
      <c r="AE397" s="37"/>
      <c r="AF397" s="37"/>
      <c r="AG397" s="37"/>
      <c r="AH397" s="37"/>
      <c r="AI397" s="37"/>
      <c r="AJ397" s="37"/>
      <c r="AK397" s="37"/>
    </row>
    <row r="398" ht="12.75" customHeight="1">
      <c r="A398" s="37"/>
      <c r="B398" s="37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  <c r="AA398" s="37"/>
      <c r="AB398" s="37"/>
      <c r="AC398" s="37"/>
      <c r="AD398" s="37"/>
      <c r="AE398" s="37"/>
      <c r="AF398" s="37"/>
      <c r="AG398" s="37"/>
      <c r="AH398" s="37"/>
      <c r="AI398" s="37"/>
      <c r="AJ398" s="37"/>
      <c r="AK398" s="37"/>
    </row>
    <row r="399" ht="12.75" customHeight="1">
      <c r="A399" s="37"/>
      <c r="B399" s="37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  <c r="AA399" s="37"/>
      <c r="AB399" s="37"/>
      <c r="AC399" s="37"/>
      <c r="AD399" s="37"/>
      <c r="AE399" s="37"/>
      <c r="AF399" s="37"/>
      <c r="AG399" s="37"/>
      <c r="AH399" s="37"/>
      <c r="AI399" s="37"/>
      <c r="AJ399" s="37"/>
      <c r="AK399" s="37"/>
    </row>
    <row r="400" ht="12.75" customHeight="1">
      <c r="A400" s="37"/>
      <c r="B400" s="37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  <c r="AA400" s="37"/>
      <c r="AB400" s="37"/>
      <c r="AC400" s="37"/>
      <c r="AD400" s="37"/>
      <c r="AE400" s="37"/>
      <c r="AF400" s="37"/>
      <c r="AG400" s="37"/>
      <c r="AH400" s="37"/>
      <c r="AI400" s="37"/>
      <c r="AJ400" s="37"/>
      <c r="AK400" s="37"/>
    </row>
    <row r="401" ht="12.75" customHeight="1">
      <c r="A401" s="37"/>
      <c r="B401" s="37"/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  <c r="AA401" s="37"/>
      <c r="AB401" s="37"/>
      <c r="AC401" s="37"/>
      <c r="AD401" s="37"/>
      <c r="AE401" s="37"/>
      <c r="AF401" s="37"/>
      <c r="AG401" s="37"/>
      <c r="AH401" s="37"/>
      <c r="AI401" s="37"/>
      <c r="AJ401" s="37"/>
      <c r="AK401" s="37"/>
    </row>
    <row r="402" ht="12.75" customHeight="1">
      <c r="A402" s="37"/>
      <c r="B402" s="37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  <c r="AE402" s="37"/>
      <c r="AF402" s="37"/>
      <c r="AG402" s="37"/>
      <c r="AH402" s="37"/>
      <c r="AI402" s="37"/>
      <c r="AJ402" s="37"/>
      <c r="AK402" s="37"/>
    </row>
    <row r="403" ht="12.75" customHeight="1">
      <c r="A403" s="37"/>
      <c r="B403" s="37"/>
      <c r="C403" s="37"/>
      <c r="D403" s="37"/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  <c r="AA403" s="37"/>
      <c r="AB403" s="37"/>
      <c r="AC403" s="37"/>
      <c r="AD403" s="37"/>
      <c r="AE403" s="37"/>
      <c r="AF403" s="37"/>
      <c r="AG403" s="37"/>
      <c r="AH403" s="37"/>
      <c r="AI403" s="37"/>
      <c r="AJ403" s="37"/>
      <c r="AK403" s="37"/>
    </row>
    <row r="404" ht="12.75" customHeight="1">
      <c r="A404" s="37"/>
      <c r="B404" s="37"/>
      <c r="C404" s="37"/>
      <c r="D404" s="37"/>
      <c r="E404" s="37"/>
      <c r="F404" s="37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  <c r="AA404" s="37"/>
      <c r="AB404" s="37"/>
      <c r="AC404" s="37"/>
      <c r="AD404" s="37"/>
      <c r="AE404" s="37"/>
      <c r="AF404" s="37"/>
      <c r="AG404" s="37"/>
      <c r="AH404" s="37"/>
      <c r="AI404" s="37"/>
      <c r="AJ404" s="37"/>
      <c r="AK404" s="37"/>
    </row>
    <row r="405" ht="12.75" customHeight="1">
      <c r="A405" s="37"/>
      <c r="B405" s="37"/>
      <c r="C405" s="37"/>
      <c r="D405" s="37"/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  <c r="AA405" s="37"/>
      <c r="AB405" s="37"/>
      <c r="AC405" s="37"/>
      <c r="AD405" s="37"/>
      <c r="AE405" s="37"/>
      <c r="AF405" s="37"/>
      <c r="AG405" s="37"/>
      <c r="AH405" s="37"/>
      <c r="AI405" s="37"/>
      <c r="AJ405" s="37"/>
      <c r="AK405" s="37"/>
    </row>
    <row r="406" ht="12.75" customHeight="1">
      <c r="A406" s="37"/>
      <c r="B406" s="37"/>
      <c r="C406" s="37"/>
      <c r="D406" s="37"/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  <c r="AA406" s="37"/>
      <c r="AB406" s="37"/>
      <c r="AC406" s="37"/>
      <c r="AD406" s="37"/>
      <c r="AE406" s="37"/>
      <c r="AF406" s="37"/>
      <c r="AG406" s="37"/>
      <c r="AH406" s="37"/>
      <c r="AI406" s="37"/>
      <c r="AJ406" s="37"/>
      <c r="AK406" s="37"/>
    </row>
    <row r="407" ht="12.75" customHeight="1">
      <c r="A407" s="37"/>
      <c r="B407" s="37"/>
      <c r="C407" s="37"/>
      <c r="D407" s="37"/>
      <c r="E407" s="37"/>
      <c r="F407" s="37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  <c r="AA407" s="37"/>
      <c r="AB407" s="37"/>
      <c r="AC407" s="37"/>
      <c r="AD407" s="37"/>
      <c r="AE407" s="37"/>
      <c r="AF407" s="37"/>
      <c r="AG407" s="37"/>
      <c r="AH407" s="37"/>
      <c r="AI407" s="37"/>
      <c r="AJ407" s="37"/>
      <c r="AK407" s="37"/>
    </row>
    <row r="408" ht="12.75" customHeight="1">
      <c r="A408" s="37"/>
      <c r="B408" s="37"/>
      <c r="C408" s="37"/>
      <c r="D408" s="37"/>
      <c r="E408" s="37"/>
      <c r="F408" s="37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  <c r="AA408" s="37"/>
      <c r="AB408" s="37"/>
      <c r="AC408" s="37"/>
      <c r="AD408" s="37"/>
      <c r="AE408" s="37"/>
      <c r="AF408" s="37"/>
      <c r="AG408" s="37"/>
      <c r="AH408" s="37"/>
      <c r="AI408" s="37"/>
      <c r="AJ408" s="37"/>
      <c r="AK408" s="37"/>
    </row>
    <row r="409" ht="12.75" customHeight="1">
      <c r="A409" s="37"/>
      <c r="B409" s="37"/>
      <c r="C409" s="37"/>
      <c r="D409" s="37"/>
      <c r="E409" s="37"/>
      <c r="F409" s="37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  <c r="AA409" s="37"/>
      <c r="AB409" s="37"/>
      <c r="AC409" s="37"/>
      <c r="AD409" s="37"/>
      <c r="AE409" s="37"/>
      <c r="AF409" s="37"/>
      <c r="AG409" s="37"/>
      <c r="AH409" s="37"/>
      <c r="AI409" s="37"/>
      <c r="AJ409" s="37"/>
      <c r="AK409" s="37"/>
    </row>
    <row r="410" ht="12.75" customHeight="1">
      <c r="A410" s="37"/>
      <c r="B410" s="37"/>
      <c r="C410" s="37"/>
      <c r="D410" s="37"/>
      <c r="E410" s="37"/>
      <c r="F410" s="37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  <c r="AA410" s="37"/>
      <c r="AB410" s="37"/>
      <c r="AC410" s="37"/>
      <c r="AD410" s="37"/>
      <c r="AE410" s="37"/>
      <c r="AF410" s="37"/>
      <c r="AG410" s="37"/>
      <c r="AH410" s="37"/>
      <c r="AI410" s="37"/>
      <c r="AJ410" s="37"/>
      <c r="AK410" s="37"/>
    </row>
    <row r="411" ht="12.75" customHeight="1">
      <c r="A411" s="37"/>
      <c r="B411" s="37"/>
      <c r="C411" s="37"/>
      <c r="D411" s="37"/>
      <c r="E411" s="37"/>
      <c r="F411" s="37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  <c r="AA411" s="37"/>
      <c r="AB411" s="37"/>
      <c r="AC411" s="37"/>
      <c r="AD411" s="37"/>
      <c r="AE411" s="37"/>
      <c r="AF411" s="37"/>
      <c r="AG411" s="37"/>
      <c r="AH411" s="37"/>
      <c r="AI411" s="37"/>
      <c r="AJ411" s="37"/>
      <c r="AK411" s="37"/>
    </row>
    <row r="412" ht="12.75" customHeight="1">
      <c r="A412" s="37"/>
      <c r="B412" s="37"/>
      <c r="C412" s="37"/>
      <c r="D412" s="37"/>
      <c r="E412" s="37"/>
      <c r="F412" s="37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  <c r="AA412" s="37"/>
      <c r="AB412" s="37"/>
      <c r="AC412" s="37"/>
      <c r="AD412" s="37"/>
      <c r="AE412" s="37"/>
      <c r="AF412" s="37"/>
      <c r="AG412" s="37"/>
      <c r="AH412" s="37"/>
      <c r="AI412" s="37"/>
      <c r="AJ412" s="37"/>
      <c r="AK412" s="37"/>
    </row>
    <row r="413" ht="12.75" customHeight="1">
      <c r="A413" s="37"/>
      <c r="B413" s="37"/>
      <c r="C413" s="37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  <c r="AA413" s="37"/>
      <c r="AB413" s="37"/>
      <c r="AC413" s="37"/>
      <c r="AD413" s="37"/>
      <c r="AE413" s="37"/>
      <c r="AF413" s="37"/>
      <c r="AG413" s="37"/>
      <c r="AH413" s="37"/>
      <c r="AI413" s="37"/>
      <c r="AJ413" s="37"/>
      <c r="AK413" s="37"/>
    </row>
    <row r="414" ht="12.75" customHeight="1">
      <c r="A414" s="37"/>
      <c r="B414" s="37"/>
      <c r="C414" s="37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  <c r="AA414" s="37"/>
      <c r="AB414" s="37"/>
      <c r="AC414" s="37"/>
      <c r="AD414" s="37"/>
      <c r="AE414" s="37"/>
      <c r="AF414" s="37"/>
      <c r="AG414" s="37"/>
      <c r="AH414" s="37"/>
      <c r="AI414" s="37"/>
      <c r="AJ414" s="37"/>
      <c r="AK414" s="37"/>
    </row>
    <row r="415" ht="12.75" customHeight="1">
      <c r="A415" s="37"/>
      <c r="B415" s="37"/>
      <c r="C415" s="37"/>
      <c r="D415" s="37"/>
      <c r="E415" s="37"/>
      <c r="F415" s="37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  <c r="AA415" s="37"/>
      <c r="AB415" s="37"/>
      <c r="AC415" s="37"/>
      <c r="AD415" s="37"/>
      <c r="AE415" s="37"/>
      <c r="AF415" s="37"/>
      <c r="AG415" s="37"/>
      <c r="AH415" s="37"/>
      <c r="AI415" s="37"/>
      <c r="AJ415" s="37"/>
      <c r="AK415" s="37"/>
    </row>
    <row r="416" ht="12.75" customHeight="1">
      <c r="A416" s="37"/>
      <c r="B416" s="37"/>
      <c r="C416" s="37"/>
      <c r="D416" s="37"/>
      <c r="E416" s="37"/>
      <c r="F416" s="37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  <c r="AA416" s="37"/>
      <c r="AB416" s="37"/>
      <c r="AC416" s="37"/>
      <c r="AD416" s="37"/>
      <c r="AE416" s="37"/>
      <c r="AF416" s="37"/>
      <c r="AG416" s="37"/>
      <c r="AH416" s="37"/>
      <c r="AI416" s="37"/>
      <c r="AJ416" s="37"/>
      <c r="AK416" s="37"/>
    </row>
    <row r="417" ht="12.75" customHeight="1">
      <c r="A417" s="37"/>
      <c r="B417" s="37"/>
      <c r="C417" s="37"/>
      <c r="D417" s="37"/>
      <c r="E417" s="37"/>
      <c r="F417" s="37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  <c r="AA417" s="37"/>
      <c r="AB417" s="37"/>
      <c r="AC417" s="37"/>
      <c r="AD417" s="37"/>
      <c r="AE417" s="37"/>
      <c r="AF417" s="37"/>
      <c r="AG417" s="37"/>
      <c r="AH417" s="37"/>
      <c r="AI417" s="37"/>
      <c r="AJ417" s="37"/>
      <c r="AK417" s="37"/>
    </row>
    <row r="418" ht="12.75" customHeight="1">
      <c r="A418" s="37"/>
      <c r="B418" s="37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  <c r="AA418" s="37"/>
      <c r="AB418" s="37"/>
      <c r="AC418" s="37"/>
      <c r="AD418" s="37"/>
      <c r="AE418" s="37"/>
      <c r="AF418" s="37"/>
      <c r="AG418" s="37"/>
      <c r="AH418" s="37"/>
      <c r="AI418" s="37"/>
      <c r="AJ418" s="37"/>
      <c r="AK418" s="37"/>
    </row>
    <row r="419" ht="12.75" customHeight="1">
      <c r="A419" s="37"/>
      <c r="B419" s="37"/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  <c r="AA419" s="37"/>
      <c r="AB419" s="37"/>
      <c r="AC419" s="37"/>
      <c r="AD419" s="37"/>
      <c r="AE419" s="37"/>
      <c r="AF419" s="37"/>
      <c r="AG419" s="37"/>
      <c r="AH419" s="37"/>
      <c r="AI419" s="37"/>
      <c r="AJ419" s="37"/>
      <c r="AK419" s="37"/>
    </row>
    <row r="420" ht="12.75" customHeight="1">
      <c r="A420" s="37"/>
      <c r="B420" s="37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  <c r="AA420" s="37"/>
      <c r="AB420" s="37"/>
      <c r="AC420" s="37"/>
      <c r="AD420" s="37"/>
      <c r="AE420" s="37"/>
      <c r="AF420" s="37"/>
      <c r="AG420" s="37"/>
      <c r="AH420" s="37"/>
      <c r="AI420" s="37"/>
      <c r="AJ420" s="37"/>
      <c r="AK420" s="37"/>
    </row>
    <row r="421" ht="12.75" customHeight="1">
      <c r="A421" s="37"/>
      <c r="B421" s="37"/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  <c r="AA421" s="37"/>
      <c r="AB421" s="37"/>
      <c r="AC421" s="37"/>
      <c r="AD421" s="37"/>
      <c r="AE421" s="37"/>
      <c r="AF421" s="37"/>
      <c r="AG421" s="37"/>
      <c r="AH421" s="37"/>
      <c r="AI421" s="37"/>
      <c r="AJ421" s="37"/>
      <c r="AK421" s="37"/>
    </row>
    <row r="422" ht="12.75" customHeight="1">
      <c r="A422" s="37"/>
      <c r="B422" s="37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  <c r="AA422" s="37"/>
      <c r="AB422" s="37"/>
      <c r="AC422" s="37"/>
      <c r="AD422" s="37"/>
      <c r="AE422" s="37"/>
      <c r="AF422" s="37"/>
      <c r="AG422" s="37"/>
      <c r="AH422" s="37"/>
      <c r="AI422" s="37"/>
      <c r="AJ422" s="37"/>
      <c r="AK422" s="37"/>
    </row>
    <row r="423" ht="12.75" customHeight="1">
      <c r="A423" s="37"/>
      <c r="B423" s="37"/>
      <c r="C423" s="37"/>
      <c r="D423" s="37"/>
      <c r="E423" s="37"/>
      <c r="F423" s="37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  <c r="AA423" s="37"/>
      <c r="AB423" s="37"/>
      <c r="AC423" s="37"/>
      <c r="AD423" s="37"/>
      <c r="AE423" s="37"/>
      <c r="AF423" s="37"/>
      <c r="AG423" s="37"/>
      <c r="AH423" s="37"/>
      <c r="AI423" s="37"/>
      <c r="AJ423" s="37"/>
      <c r="AK423" s="37"/>
    </row>
    <row r="424" ht="12.75" customHeight="1">
      <c r="A424" s="37"/>
      <c r="B424" s="37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  <c r="AA424" s="37"/>
      <c r="AB424" s="37"/>
      <c r="AC424" s="37"/>
      <c r="AD424" s="37"/>
      <c r="AE424" s="37"/>
      <c r="AF424" s="37"/>
      <c r="AG424" s="37"/>
      <c r="AH424" s="37"/>
      <c r="AI424" s="37"/>
      <c r="AJ424" s="37"/>
      <c r="AK424" s="37"/>
    </row>
    <row r="425" ht="12.75" customHeight="1">
      <c r="A425" s="37"/>
      <c r="B425" s="37"/>
      <c r="C425" s="37"/>
      <c r="D425" s="37"/>
      <c r="E425" s="37"/>
      <c r="F425" s="37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  <c r="AA425" s="37"/>
      <c r="AB425" s="37"/>
      <c r="AC425" s="37"/>
      <c r="AD425" s="37"/>
      <c r="AE425" s="37"/>
      <c r="AF425" s="37"/>
      <c r="AG425" s="37"/>
      <c r="AH425" s="37"/>
      <c r="AI425" s="37"/>
      <c r="AJ425" s="37"/>
      <c r="AK425" s="37"/>
    </row>
    <row r="426" ht="12.75" customHeight="1">
      <c r="A426" s="37"/>
      <c r="B426" s="37"/>
      <c r="C426" s="37"/>
      <c r="D426" s="37"/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  <c r="AA426" s="37"/>
      <c r="AB426" s="37"/>
      <c r="AC426" s="37"/>
      <c r="AD426" s="37"/>
      <c r="AE426" s="37"/>
      <c r="AF426" s="37"/>
      <c r="AG426" s="37"/>
      <c r="AH426" s="37"/>
      <c r="AI426" s="37"/>
      <c r="AJ426" s="37"/>
      <c r="AK426" s="37"/>
    </row>
    <row r="427" ht="12.75" customHeight="1">
      <c r="A427" s="37"/>
      <c r="B427" s="37"/>
      <c r="C427" s="37"/>
      <c r="D427" s="37"/>
      <c r="E427" s="37"/>
      <c r="F427" s="37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  <c r="AA427" s="37"/>
      <c r="AB427" s="37"/>
      <c r="AC427" s="37"/>
      <c r="AD427" s="37"/>
      <c r="AE427" s="37"/>
      <c r="AF427" s="37"/>
      <c r="AG427" s="37"/>
      <c r="AH427" s="37"/>
      <c r="AI427" s="37"/>
      <c r="AJ427" s="37"/>
      <c r="AK427" s="37"/>
    </row>
    <row r="428" ht="12.75" customHeight="1">
      <c r="A428" s="37"/>
      <c r="B428" s="37"/>
      <c r="C428" s="37"/>
      <c r="D428" s="37"/>
      <c r="E428" s="37"/>
      <c r="F428" s="37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  <c r="AA428" s="37"/>
      <c r="AB428" s="37"/>
      <c r="AC428" s="37"/>
      <c r="AD428" s="37"/>
      <c r="AE428" s="37"/>
      <c r="AF428" s="37"/>
      <c r="AG428" s="37"/>
      <c r="AH428" s="37"/>
      <c r="AI428" s="37"/>
      <c r="AJ428" s="37"/>
      <c r="AK428" s="37"/>
    </row>
    <row r="429" ht="12.75" customHeight="1">
      <c r="A429" s="37"/>
      <c r="B429" s="37"/>
      <c r="C429" s="37"/>
      <c r="D429" s="37"/>
      <c r="E429" s="37"/>
      <c r="F429" s="37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  <c r="AA429" s="37"/>
      <c r="AB429" s="37"/>
      <c r="AC429" s="37"/>
      <c r="AD429" s="37"/>
      <c r="AE429" s="37"/>
      <c r="AF429" s="37"/>
      <c r="AG429" s="37"/>
      <c r="AH429" s="37"/>
      <c r="AI429" s="37"/>
      <c r="AJ429" s="37"/>
      <c r="AK429" s="37"/>
    </row>
    <row r="430" ht="12.75" customHeight="1">
      <c r="A430" s="37"/>
      <c r="B430" s="37"/>
      <c r="C430" s="37"/>
      <c r="D430" s="37"/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  <c r="AA430" s="37"/>
      <c r="AB430" s="37"/>
      <c r="AC430" s="37"/>
      <c r="AD430" s="37"/>
      <c r="AE430" s="37"/>
      <c r="AF430" s="37"/>
      <c r="AG430" s="37"/>
      <c r="AH430" s="37"/>
      <c r="AI430" s="37"/>
      <c r="AJ430" s="37"/>
      <c r="AK430" s="37"/>
    </row>
    <row r="431" ht="12.75" customHeight="1">
      <c r="A431" s="37"/>
      <c r="B431" s="37"/>
      <c r="C431" s="37"/>
      <c r="D431" s="37"/>
      <c r="E431" s="37"/>
      <c r="F431" s="37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  <c r="AA431" s="37"/>
      <c r="AB431" s="37"/>
      <c r="AC431" s="37"/>
      <c r="AD431" s="37"/>
      <c r="AE431" s="37"/>
      <c r="AF431" s="37"/>
      <c r="AG431" s="37"/>
      <c r="AH431" s="37"/>
      <c r="AI431" s="37"/>
      <c r="AJ431" s="37"/>
      <c r="AK431" s="37"/>
    </row>
    <row r="432" ht="12.75" customHeight="1">
      <c r="A432" s="37"/>
      <c r="B432" s="37"/>
      <c r="C432" s="37"/>
      <c r="D432" s="37"/>
      <c r="E432" s="37"/>
      <c r="F432" s="37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  <c r="AA432" s="37"/>
      <c r="AB432" s="37"/>
      <c r="AC432" s="37"/>
      <c r="AD432" s="37"/>
      <c r="AE432" s="37"/>
      <c r="AF432" s="37"/>
      <c r="AG432" s="37"/>
      <c r="AH432" s="37"/>
      <c r="AI432" s="37"/>
      <c r="AJ432" s="37"/>
      <c r="AK432" s="37"/>
    </row>
    <row r="433" ht="12.75" customHeight="1">
      <c r="A433" s="37"/>
      <c r="B433" s="37"/>
      <c r="C433" s="37"/>
      <c r="D433" s="37"/>
      <c r="E433" s="37"/>
      <c r="F433" s="37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  <c r="AA433" s="37"/>
      <c r="AB433" s="37"/>
      <c r="AC433" s="37"/>
      <c r="AD433" s="37"/>
      <c r="AE433" s="37"/>
      <c r="AF433" s="37"/>
      <c r="AG433" s="37"/>
      <c r="AH433" s="37"/>
      <c r="AI433" s="37"/>
      <c r="AJ433" s="37"/>
      <c r="AK433" s="37"/>
    </row>
    <row r="434" ht="12.75" customHeight="1">
      <c r="A434" s="37"/>
      <c r="B434" s="37"/>
      <c r="C434" s="37"/>
      <c r="D434" s="37"/>
      <c r="E434" s="37"/>
      <c r="F434" s="37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  <c r="AA434" s="37"/>
      <c r="AB434" s="37"/>
      <c r="AC434" s="37"/>
      <c r="AD434" s="37"/>
      <c r="AE434" s="37"/>
      <c r="AF434" s="37"/>
      <c r="AG434" s="37"/>
      <c r="AH434" s="37"/>
      <c r="AI434" s="37"/>
      <c r="AJ434" s="37"/>
      <c r="AK434" s="37"/>
    </row>
    <row r="435" ht="12.75" customHeight="1">
      <c r="A435" s="37"/>
      <c r="B435" s="37"/>
      <c r="C435" s="37"/>
      <c r="D435" s="37"/>
      <c r="E435" s="37"/>
      <c r="F435" s="37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  <c r="AA435" s="37"/>
      <c r="AB435" s="37"/>
      <c r="AC435" s="37"/>
      <c r="AD435" s="37"/>
      <c r="AE435" s="37"/>
      <c r="AF435" s="37"/>
      <c r="AG435" s="37"/>
      <c r="AH435" s="37"/>
      <c r="AI435" s="37"/>
      <c r="AJ435" s="37"/>
      <c r="AK435" s="37"/>
    </row>
    <row r="436" ht="12.75" customHeight="1">
      <c r="A436" s="37"/>
      <c r="B436" s="37"/>
      <c r="C436" s="37"/>
      <c r="D436" s="37"/>
      <c r="E436" s="37"/>
      <c r="F436" s="37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  <c r="AA436" s="37"/>
      <c r="AB436" s="37"/>
      <c r="AC436" s="37"/>
      <c r="AD436" s="37"/>
      <c r="AE436" s="37"/>
      <c r="AF436" s="37"/>
      <c r="AG436" s="37"/>
      <c r="AH436" s="37"/>
      <c r="AI436" s="37"/>
      <c r="AJ436" s="37"/>
      <c r="AK436" s="37"/>
    </row>
    <row r="437" ht="12.75" customHeight="1">
      <c r="A437" s="37"/>
      <c r="B437" s="37"/>
      <c r="C437" s="37"/>
      <c r="D437" s="37"/>
      <c r="E437" s="37"/>
      <c r="F437" s="37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  <c r="AA437" s="37"/>
      <c r="AB437" s="37"/>
      <c r="AC437" s="37"/>
      <c r="AD437" s="37"/>
      <c r="AE437" s="37"/>
      <c r="AF437" s="37"/>
      <c r="AG437" s="37"/>
      <c r="AH437" s="37"/>
      <c r="AI437" s="37"/>
      <c r="AJ437" s="37"/>
      <c r="AK437" s="37"/>
    </row>
    <row r="438" ht="12.75" customHeight="1">
      <c r="A438" s="37"/>
      <c r="B438" s="37"/>
      <c r="C438" s="37"/>
      <c r="D438" s="37"/>
      <c r="E438" s="37"/>
      <c r="F438" s="37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  <c r="AA438" s="37"/>
      <c r="AB438" s="37"/>
      <c r="AC438" s="37"/>
      <c r="AD438" s="37"/>
      <c r="AE438" s="37"/>
      <c r="AF438" s="37"/>
      <c r="AG438" s="37"/>
      <c r="AH438" s="37"/>
      <c r="AI438" s="37"/>
      <c r="AJ438" s="37"/>
      <c r="AK438" s="37"/>
    </row>
    <row r="439" ht="12.75" customHeight="1">
      <c r="A439" s="37"/>
      <c r="B439" s="37"/>
      <c r="C439" s="37"/>
      <c r="D439" s="37"/>
      <c r="E439" s="37"/>
      <c r="F439" s="37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  <c r="AA439" s="37"/>
      <c r="AB439" s="37"/>
      <c r="AC439" s="37"/>
      <c r="AD439" s="37"/>
      <c r="AE439" s="37"/>
      <c r="AF439" s="37"/>
      <c r="AG439" s="37"/>
      <c r="AH439" s="37"/>
      <c r="AI439" s="37"/>
      <c r="AJ439" s="37"/>
      <c r="AK439" s="37"/>
    </row>
    <row r="440" ht="12.75" customHeight="1">
      <c r="A440" s="37"/>
      <c r="B440" s="37"/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  <c r="AA440" s="37"/>
      <c r="AB440" s="37"/>
      <c r="AC440" s="37"/>
      <c r="AD440" s="37"/>
      <c r="AE440" s="37"/>
      <c r="AF440" s="37"/>
      <c r="AG440" s="37"/>
      <c r="AH440" s="37"/>
      <c r="AI440" s="37"/>
      <c r="AJ440" s="37"/>
      <c r="AK440" s="37"/>
    </row>
    <row r="441" ht="12.75" customHeight="1">
      <c r="A441" s="37"/>
      <c r="B441" s="37"/>
      <c r="C441" s="37"/>
      <c r="D441" s="37"/>
      <c r="E441" s="37"/>
      <c r="F441" s="37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  <c r="AA441" s="37"/>
      <c r="AB441" s="37"/>
      <c r="AC441" s="37"/>
      <c r="AD441" s="37"/>
      <c r="AE441" s="37"/>
      <c r="AF441" s="37"/>
      <c r="AG441" s="37"/>
      <c r="AH441" s="37"/>
      <c r="AI441" s="37"/>
      <c r="AJ441" s="37"/>
      <c r="AK441" s="37"/>
    </row>
    <row r="442" ht="12.75" customHeight="1">
      <c r="A442" s="37"/>
      <c r="B442" s="37"/>
      <c r="C442" s="37"/>
      <c r="D442" s="37"/>
      <c r="E442" s="37"/>
      <c r="F442" s="37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  <c r="AA442" s="37"/>
      <c r="AB442" s="37"/>
      <c r="AC442" s="37"/>
      <c r="AD442" s="37"/>
      <c r="AE442" s="37"/>
      <c r="AF442" s="37"/>
      <c r="AG442" s="37"/>
      <c r="AH442" s="37"/>
      <c r="AI442" s="37"/>
      <c r="AJ442" s="37"/>
      <c r="AK442" s="37"/>
    </row>
    <row r="443" ht="12.75" customHeight="1">
      <c r="A443" s="37"/>
      <c r="B443" s="37"/>
      <c r="C443" s="37"/>
      <c r="D443" s="37"/>
      <c r="E443" s="37"/>
      <c r="F443" s="37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  <c r="AA443" s="37"/>
      <c r="AB443" s="37"/>
      <c r="AC443" s="37"/>
      <c r="AD443" s="37"/>
      <c r="AE443" s="37"/>
      <c r="AF443" s="37"/>
      <c r="AG443" s="37"/>
      <c r="AH443" s="37"/>
      <c r="AI443" s="37"/>
      <c r="AJ443" s="37"/>
      <c r="AK443" s="37"/>
    </row>
    <row r="444" ht="12.75" customHeight="1">
      <c r="A444" s="37"/>
      <c r="B444" s="37"/>
      <c r="C444" s="37"/>
      <c r="D444" s="37"/>
      <c r="E444" s="37"/>
      <c r="F444" s="37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  <c r="AA444" s="37"/>
      <c r="AB444" s="37"/>
      <c r="AC444" s="37"/>
      <c r="AD444" s="37"/>
      <c r="AE444" s="37"/>
      <c r="AF444" s="37"/>
      <c r="AG444" s="37"/>
      <c r="AH444" s="37"/>
      <c r="AI444" s="37"/>
      <c r="AJ444" s="37"/>
      <c r="AK444" s="37"/>
    </row>
    <row r="445" ht="12.75" customHeight="1">
      <c r="A445" s="37"/>
      <c r="B445" s="37"/>
      <c r="C445" s="37"/>
      <c r="D445" s="37"/>
      <c r="E445" s="37"/>
      <c r="F445" s="37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  <c r="AA445" s="37"/>
      <c r="AB445" s="37"/>
      <c r="AC445" s="37"/>
      <c r="AD445" s="37"/>
      <c r="AE445" s="37"/>
      <c r="AF445" s="37"/>
      <c r="AG445" s="37"/>
      <c r="AH445" s="37"/>
      <c r="AI445" s="37"/>
      <c r="AJ445" s="37"/>
      <c r="AK445" s="37"/>
    </row>
    <row r="446" ht="12.75" customHeight="1">
      <c r="A446" s="37"/>
      <c r="B446" s="37"/>
      <c r="C446" s="37"/>
      <c r="D446" s="37"/>
      <c r="E446" s="37"/>
      <c r="F446" s="37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  <c r="AA446" s="37"/>
      <c r="AB446" s="37"/>
      <c r="AC446" s="37"/>
      <c r="AD446" s="37"/>
      <c r="AE446" s="37"/>
      <c r="AF446" s="37"/>
      <c r="AG446" s="37"/>
      <c r="AH446" s="37"/>
      <c r="AI446" s="37"/>
      <c r="AJ446" s="37"/>
      <c r="AK446" s="37"/>
    </row>
    <row r="447" ht="12.75" customHeight="1">
      <c r="A447" s="37"/>
      <c r="B447" s="37"/>
      <c r="C447" s="37"/>
      <c r="D447" s="37"/>
      <c r="E447" s="37"/>
      <c r="F447" s="37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  <c r="AA447" s="37"/>
      <c r="AB447" s="37"/>
      <c r="AC447" s="37"/>
      <c r="AD447" s="37"/>
      <c r="AE447" s="37"/>
      <c r="AF447" s="37"/>
      <c r="AG447" s="37"/>
      <c r="AH447" s="37"/>
      <c r="AI447" s="37"/>
      <c r="AJ447" s="37"/>
      <c r="AK447" s="37"/>
    </row>
    <row r="448" ht="12.75" customHeight="1">
      <c r="A448" s="37"/>
      <c r="B448" s="37"/>
      <c r="C448" s="37"/>
      <c r="D448" s="37"/>
      <c r="E448" s="37"/>
      <c r="F448" s="37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  <c r="AA448" s="37"/>
      <c r="AB448" s="37"/>
      <c r="AC448" s="37"/>
      <c r="AD448" s="37"/>
      <c r="AE448" s="37"/>
      <c r="AF448" s="37"/>
      <c r="AG448" s="37"/>
      <c r="AH448" s="37"/>
      <c r="AI448" s="37"/>
      <c r="AJ448" s="37"/>
      <c r="AK448" s="37"/>
    </row>
    <row r="449" ht="12.75" customHeight="1">
      <c r="A449" s="37"/>
      <c r="B449" s="37"/>
      <c r="C449" s="37"/>
      <c r="D449" s="37"/>
      <c r="E449" s="37"/>
      <c r="F449" s="37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  <c r="AA449" s="37"/>
      <c r="AB449" s="37"/>
      <c r="AC449" s="37"/>
      <c r="AD449" s="37"/>
      <c r="AE449" s="37"/>
      <c r="AF449" s="37"/>
      <c r="AG449" s="37"/>
      <c r="AH449" s="37"/>
      <c r="AI449" s="37"/>
      <c r="AJ449" s="37"/>
      <c r="AK449" s="37"/>
    </row>
    <row r="450" ht="12.75" customHeight="1">
      <c r="A450" s="37"/>
      <c r="B450" s="37"/>
      <c r="C450" s="37"/>
      <c r="D450" s="37"/>
      <c r="E450" s="37"/>
      <c r="F450" s="37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  <c r="AA450" s="37"/>
      <c r="AB450" s="37"/>
      <c r="AC450" s="37"/>
      <c r="AD450" s="37"/>
      <c r="AE450" s="37"/>
      <c r="AF450" s="37"/>
      <c r="AG450" s="37"/>
      <c r="AH450" s="37"/>
      <c r="AI450" s="37"/>
      <c r="AJ450" s="37"/>
      <c r="AK450" s="37"/>
    </row>
    <row r="451" ht="12.75" customHeight="1">
      <c r="A451" s="37"/>
      <c r="B451" s="37"/>
      <c r="C451" s="37"/>
      <c r="D451" s="37"/>
      <c r="E451" s="37"/>
      <c r="F451" s="37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  <c r="AA451" s="37"/>
      <c r="AB451" s="37"/>
      <c r="AC451" s="37"/>
      <c r="AD451" s="37"/>
      <c r="AE451" s="37"/>
      <c r="AF451" s="37"/>
      <c r="AG451" s="37"/>
      <c r="AH451" s="37"/>
      <c r="AI451" s="37"/>
      <c r="AJ451" s="37"/>
      <c r="AK451" s="37"/>
    </row>
    <row r="452" ht="12.75" customHeight="1">
      <c r="A452" s="37"/>
      <c r="B452" s="37"/>
      <c r="C452" s="37"/>
      <c r="D452" s="37"/>
      <c r="E452" s="37"/>
      <c r="F452" s="37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  <c r="AA452" s="37"/>
      <c r="AB452" s="37"/>
      <c r="AC452" s="37"/>
      <c r="AD452" s="37"/>
      <c r="AE452" s="37"/>
      <c r="AF452" s="37"/>
      <c r="AG452" s="37"/>
      <c r="AH452" s="37"/>
      <c r="AI452" s="37"/>
      <c r="AJ452" s="37"/>
      <c r="AK452" s="37"/>
    </row>
    <row r="453" ht="12.75" customHeight="1">
      <c r="A453" s="37"/>
      <c r="B453" s="37"/>
      <c r="C453" s="37"/>
      <c r="D453" s="37"/>
      <c r="E453" s="37"/>
      <c r="F453" s="37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  <c r="AA453" s="37"/>
      <c r="AB453" s="37"/>
      <c r="AC453" s="37"/>
      <c r="AD453" s="37"/>
      <c r="AE453" s="37"/>
      <c r="AF453" s="37"/>
      <c r="AG453" s="37"/>
      <c r="AH453" s="37"/>
      <c r="AI453" s="37"/>
      <c r="AJ453" s="37"/>
      <c r="AK453" s="37"/>
    </row>
    <row r="454" ht="12.75" customHeight="1">
      <c r="A454" s="37"/>
      <c r="B454" s="37"/>
      <c r="C454" s="37"/>
      <c r="D454" s="37"/>
      <c r="E454" s="37"/>
      <c r="F454" s="37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  <c r="AA454" s="37"/>
      <c r="AB454" s="37"/>
      <c r="AC454" s="37"/>
      <c r="AD454" s="37"/>
      <c r="AE454" s="37"/>
      <c r="AF454" s="37"/>
      <c r="AG454" s="37"/>
      <c r="AH454" s="37"/>
      <c r="AI454" s="37"/>
      <c r="AJ454" s="37"/>
      <c r="AK454" s="37"/>
    </row>
    <row r="455" ht="12.75" customHeight="1">
      <c r="A455" s="37"/>
      <c r="B455" s="37"/>
      <c r="C455" s="37"/>
      <c r="D455" s="37"/>
      <c r="E455" s="37"/>
      <c r="F455" s="37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  <c r="AA455" s="37"/>
      <c r="AB455" s="37"/>
      <c r="AC455" s="37"/>
      <c r="AD455" s="37"/>
      <c r="AE455" s="37"/>
      <c r="AF455" s="37"/>
      <c r="AG455" s="37"/>
      <c r="AH455" s="37"/>
      <c r="AI455" s="37"/>
      <c r="AJ455" s="37"/>
      <c r="AK455" s="37"/>
    </row>
    <row r="456" ht="12.75" customHeight="1">
      <c r="A456" s="37"/>
      <c r="B456" s="37"/>
      <c r="C456" s="37"/>
      <c r="D456" s="37"/>
      <c r="E456" s="37"/>
      <c r="F456" s="37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  <c r="AA456" s="37"/>
      <c r="AB456" s="37"/>
      <c r="AC456" s="37"/>
      <c r="AD456" s="37"/>
      <c r="AE456" s="37"/>
      <c r="AF456" s="37"/>
      <c r="AG456" s="37"/>
      <c r="AH456" s="37"/>
      <c r="AI456" s="37"/>
      <c r="AJ456" s="37"/>
      <c r="AK456" s="37"/>
    </row>
    <row r="457" ht="12.75" customHeight="1">
      <c r="A457" s="37"/>
      <c r="B457" s="37"/>
      <c r="C457" s="37"/>
      <c r="D457" s="37"/>
      <c r="E457" s="37"/>
      <c r="F457" s="37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  <c r="AA457" s="37"/>
      <c r="AB457" s="37"/>
      <c r="AC457" s="37"/>
      <c r="AD457" s="37"/>
      <c r="AE457" s="37"/>
      <c r="AF457" s="37"/>
      <c r="AG457" s="37"/>
      <c r="AH457" s="37"/>
      <c r="AI457" s="37"/>
      <c r="AJ457" s="37"/>
      <c r="AK457" s="37"/>
    </row>
    <row r="458" ht="12.75" customHeight="1">
      <c r="A458" s="37"/>
      <c r="B458" s="37"/>
      <c r="C458" s="37"/>
      <c r="D458" s="37"/>
      <c r="E458" s="37"/>
      <c r="F458" s="37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  <c r="AA458" s="37"/>
      <c r="AB458" s="37"/>
      <c r="AC458" s="37"/>
      <c r="AD458" s="37"/>
      <c r="AE458" s="37"/>
      <c r="AF458" s="37"/>
      <c r="AG458" s="37"/>
      <c r="AH458" s="37"/>
      <c r="AI458" s="37"/>
      <c r="AJ458" s="37"/>
      <c r="AK458" s="37"/>
    </row>
    <row r="459" ht="12.75" customHeight="1">
      <c r="A459" s="37"/>
      <c r="B459" s="37"/>
      <c r="C459" s="37"/>
      <c r="D459" s="37"/>
      <c r="E459" s="37"/>
      <c r="F459" s="37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  <c r="AA459" s="37"/>
      <c r="AB459" s="37"/>
      <c r="AC459" s="37"/>
      <c r="AD459" s="37"/>
      <c r="AE459" s="37"/>
      <c r="AF459" s="37"/>
      <c r="AG459" s="37"/>
      <c r="AH459" s="37"/>
      <c r="AI459" s="37"/>
      <c r="AJ459" s="37"/>
      <c r="AK459" s="37"/>
    </row>
    <row r="460" ht="12.75" customHeight="1">
      <c r="A460" s="37"/>
      <c r="B460" s="37"/>
      <c r="C460" s="37"/>
      <c r="D460" s="37"/>
      <c r="E460" s="37"/>
      <c r="F460" s="37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  <c r="AA460" s="37"/>
      <c r="AB460" s="37"/>
      <c r="AC460" s="37"/>
      <c r="AD460" s="37"/>
      <c r="AE460" s="37"/>
      <c r="AF460" s="37"/>
      <c r="AG460" s="37"/>
      <c r="AH460" s="37"/>
      <c r="AI460" s="37"/>
      <c r="AJ460" s="37"/>
      <c r="AK460" s="37"/>
    </row>
    <row r="461" ht="12.75" customHeight="1">
      <c r="A461" s="37"/>
      <c r="B461" s="37"/>
      <c r="C461" s="37"/>
      <c r="D461" s="37"/>
      <c r="E461" s="37"/>
      <c r="F461" s="37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  <c r="AA461" s="37"/>
      <c r="AB461" s="37"/>
      <c r="AC461" s="37"/>
      <c r="AD461" s="37"/>
      <c r="AE461" s="37"/>
      <c r="AF461" s="37"/>
      <c r="AG461" s="37"/>
      <c r="AH461" s="37"/>
      <c r="AI461" s="37"/>
      <c r="AJ461" s="37"/>
      <c r="AK461" s="37"/>
    </row>
    <row r="462" ht="12.75" customHeight="1">
      <c r="A462" s="37"/>
      <c r="B462" s="37"/>
      <c r="C462" s="37"/>
      <c r="D462" s="37"/>
      <c r="E462" s="37"/>
      <c r="F462" s="37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  <c r="AA462" s="37"/>
      <c r="AB462" s="37"/>
      <c r="AC462" s="37"/>
      <c r="AD462" s="37"/>
      <c r="AE462" s="37"/>
      <c r="AF462" s="37"/>
      <c r="AG462" s="37"/>
      <c r="AH462" s="37"/>
      <c r="AI462" s="37"/>
      <c r="AJ462" s="37"/>
      <c r="AK462" s="37"/>
    </row>
    <row r="463" ht="12.75" customHeight="1">
      <c r="A463" s="37"/>
      <c r="B463" s="37"/>
      <c r="C463" s="37"/>
      <c r="D463" s="37"/>
      <c r="E463" s="37"/>
      <c r="F463" s="37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  <c r="AA463" s="37"/>
      <c r="AB463" s="37"/>
      <c r="AC463" s="37"/>
      <c r="AD463" s="37"/>
      <c r="AE463" s="37"/>
      <c r="AF463" s="37"/>
      <c r="AG463" s="37"/>
      <c r="AH463" s="37"/>
      <c r="AI463" s="37"/>
      <c r="AJ463" s="37"/>
      <c r="AK463" s="37"/>
    </row>
    <row r="464" ht="12.75" customHeight="1">
      <c r="A464" s="37"/>
      <c r="B464" s="37"/>
      <c r="C464" s="37"/>
      <c r="D464" s="37"/>
      <c r="E464" s="37"/>
      <c r="F464" s="37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  <c r="AA464" s="37"/>
      <c r="AB464" s="37"/>
      <c r="AC464" s="37"/>
      <c r="AD464" s="37"/>
      <c r="AE464" s="37"/>
      <c r="AF464" s="37"/>
      <c r="AG464" s="37"/>
      <c r="AH464" s="37"/>
      <c r="AI464" s="37"/>
      <c r="AJ464" s="37"/>
      <c r="AK464" s="37"/>
    </row>
    <row r="465" ht="12.75" customHeight="1">
      <c r="A465" s="37"/>
      <c r="B465" s="37"/>
      <c r="C465" s="37"/>
      <c r="D465" s="37"/>
      <c r="E465" s="37"/>
      <c r="F465" s="37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  <c r="AA465" s="37"/>
      <c r="AB465" s="37"/>
      <c r="AC465" s="37"/>
      <c r="AD465" s="37"/>
      <c r="AE465" s="37"/>
      <c r="AF465" s="37"/>
      <c r="AG465" s="37"/>
      <c r="AH465" s="37"/>
      <c r="AI465" s="37"/>
      <c r="AJ465" s="37"/>
      <c r="AK465" s="37"/>
    </row>
    <row r="466" ht="12.75" customHeight="1">
      <c r="A466" s="37"/>
      <c r="B466" s="37"/>
      <c r="C466" s="37"/>
      <c r="D466" s="37"/>
      <c r="E466" s="37"/>
      <c r="F466" s="37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  <c r="AA466" s="37"/>
      <c r="AB466" s="37"/>
      <c r="AC466" s="37"/>
      <c r="AD466" s="37"/>
      <c r="AE466" s="37"/>
      <c r="AF466" s="37"/>
      <c r="AG466" s="37"/>
      <c r="AH466" s="37"/>
      <c r="AI466" s="37"/>
      <c r="AJ466" s="37"/>
      <c r="AK466" s="37"/>
    </row>
    <row r="467" ht="12.75" customHeight="1">
      <c r="A467" s="37"/>
      <c r="B467" s="37"/>
      <c r="C467" s="37"/>
      <c r="D467" s="37"/>
      <c r="E467" s="37"/>
      <c r="F467" s="37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  <c r="AA467" s="37"/>
      <c r="AB467" s="37"/>
      <c r="AC467" s="37"/>
      <c r="AD467" s="37"/>
      <c r="AE467" s="37"/>
      <c r="AF467" s="37"/>
      <c r="AG467" s="37"/>
      <c r="AH467" s="37"/>
      <c r="AI467" s="37"/>
      <c r="AJ467" s="37"/>
      <c r="AK467" s="37"/>
    </row>
    <row r="468" ht="12.75" customHeight="1">
      <c r="A468" s="37"/>
      <c r="B468" s="37"/>
      <c r="C468" s="37"/>
      <c r="D468" s="37"/>
      <c r="E468" s="37"/>
      <c r="F468" s="37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  <c r="AA468" s="37"/>
      <c r="AB468" s="37"/>
      <c r="AC468" s="37"/>
      <c r="AD468" s="37"/>
      <c r="AE468" s="37"/>
      <c r="AF468" s="37"/>
      <c r="AG468" s="37"/>
      <c r="AH468" s="37"/>
      <c r="AI468" s="37"/>
      <c r="AJ468" s="37"/>
      <c r="AK468" s="37"/>
    </row>
    <row r="469" ht="12.75" customHeight="1">
      <c r="A469" s="37"/>
      <c r="B469" s="37"/>
      <c r="C469" s="37"/>
      <c r="D469" s="37"/>
      <c r="E469" s="37"/>
      <c r="F469" s="37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  <c r="AA469" s="37"/>
      <c r="AB469" s="37"/>
      <c r="AC469" s="37"/>
      <c r="AD469" s="37"/>
      <c r="AE469" s="37"/>
      <c r="AF469" s="37"/>
      <c r="AG469" s="37"/>
      <c r="AH469" s="37"/>
      <c r="AI469" s="37"/>
      <c r="AJ469" s="37"/>
      <c r="AK469" s="37"/>
    </row>
    <row r="470" ht="12.75" customHeight="1">
      <c r="A470" s="37"/>
      <c r="B470" s="37"/>
      <c r="C470" s="37"/>
      <c r="D470" s="37"/>
      <c r="E470" s="37"/>
      <c r="F470" s="37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  <c r="AA470" s="37"/>
      <c r="AB470" s="37"/>
      <c r="AC470" s="37"/>
      <c r="AD470" s="37"/>
      <c r="AE470" s="37"/>
      <c r="AF470" s="37"/>
      <c r="AG470" s="37"/>
      <c r="AH470" s="37"/>
      <c r="AI470" s="37"/>
      <c r="AJ470" s="37"/>
      <c r="AK470" s="37"/>
    </row>
    <row r="471" ht="12.75" customHeight="1">
      <c r="A471" s="37"/>
      <c r="B471" s="37"/>
      <c r="C471" s="37"/>
      <c r="D471" s="37"/>
      <c r="E471" s="37"/>
      <c r="F471" s="37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  <c r="AA471" s="37"/>
      <c r="AB471" s="37"/>
      <c r="AC471" s="37"/>
      <c r="AD471" s="37"/>
      <c r="AE471" s="37"/>
      <c r="AF471" s="37"/>
      <c r="AG471" s="37"/>
      <c r="AH471" s="37"/>
      <c r="AI471" s="37"/>
      <c r="AJ471" s="37"/>
      <c r="AK471" s="37"/>
    </row>
    <row r="472" ht="12.75" customHeight="1">
      <c r="A472" s="37"/>
      <c r="B472" s="37"/>
      <c r="C472" s="37"/>
      <c r="D472" s="37"/>
      <c r="E472" s="37"/>
      <c r="F472" s="37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  <c r="AA472" s="37"/>
      <c r="AB472" s="37"/>
      <c r="AC472" s="37"/>
      <c r="AD472" s="37"/>
      <c r="AE472" s="37"/>
      <c r="AF472" s="37"/>
      <c r="AG472" s="37"/>
      <c r="AH472" s="37"/>
      <c r="AI472" s="37"/>
      <c r="AJ472" s="37"/>
      <c r="AK472" s="37"/>
    </row>
    <row r="473" ht="12.75" customHeight="1">
      <c r="A473" s="37"/>
      <c r="B473" s="37"/>
      <c r="C473" s="37"/>
      <c r="D473" s="37"/>
      <c r="E473" s="37"/>
      <c r="F473" s="37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  <c r="AA473" s="37"/>
      <c r="AB473" s="37"/>
      <c r="AC473" s="37"/>
      <c r="AD473" s="37"/>
      <c r="AE473" s="37"/>
      <c r="AF473" s="37"/>
      <c r="AG473" s="37"/>
      <c r="AH473" s="37"/>
      <c r="AI473" s="37"/>
      <c r="AJ473" s="37"/>
      <c r="AK473" s="37"/>
    </row>
    <row r="474" ht="12.75" customHeight="1">
      <c r="A474" s="37"/>
      <c r="B474" s="37"/>
      <c r="C474" s="37"/>
      <c r="D474" s="37"/>
      <c r="E474" s="37"/>
      <c r="F474" s="37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  <c r="AA474" s="37"/>
      <c r="AB474" s="37"/>
      <c r="AC474" s="37"/>
      <c r="AD474" s="37"/>
      <c r="AE474" s="37"/>
      <c r="AF474" s="37"/>
      <c r="AG474" s="37"/>
      <c r="AH474" s="37"/>
      <c r="AI474" s="37"/>
      <c r="AJ474" s="37"/>
      <c r="AK474" s="37"/>
    </row>
    <row r="475" ht="12.75" customHeight="1">
      <c r="A475" s="37"/>
      <c r="B475" s="37"/>
      <c r="C475" s="37"/>
      <c r="D475" s="37"/>
      <c r="E475" s="37"/>
      <c r="F475" s="37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  <c r="AA475" s="37"/>
      <c r="AB475" s="37"/>
      <c r="AC475" s="37"/>
      <c r="AD475" s="37"/>
      <c r="AE475" s="37"/>
      <c r="AF475" s="37"/>
      <c r="AG475" s="37"/>
      <c r="AH475" s="37"/>
      <c r="AI475" s="37"/>
      <c r="AJ475" s="37"/>
      <c r="AK475" s="37"/>
    </row>
    <row r="476" ht="12.75" customHeight="1">
      <c r="A476" s="37"/>
      <c r="B476" s="37"/>
      <c r="C476" s="37"/>
      <c r="D476" s="37"/>
      <c r="E476" s="37"/>
      <c r="F476" s="37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  <c r="AA476" s="37"/>
      <c r="AB476" s="37"/>
      <c r="AC476" s="37"/>
      <c r="AD476" s="37"/>
      <c r="AE476" s="37"/>
      <c r="AF476" s="37"/>
      <c r="AG476" s="37"/>
      <c r="AH476" s="37"/>
      <c r="AI476" s="37"/>
      <c r="AJ476" s="37"/>
      <c r="AK476" s="37"/>
    </row>
    <row r="477" ht="12.75" customHeight="1">
      <c r="A477" s="37"/>
      <c r="B477" s="37"/>
      <c r="C477" s="37"/>
      <c r="D477" s="37"/>
      <c r="E477" s="37"/>
      <c r="F477" s="37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  <c r="AA477" s="37"/>
      <c r="AB477" s="37"/>
      <c r="AC477" s="37"/>
      <c r="AD477" s="37"/>
      <c r="AE477" s="37"/>
      <c r="AF477" s="37"/>
      <c r="AG477" s="37"/>
      <c r="AH477" s="37"/>
      <c r="AI477" s="37"/>
      <c r="AJ477" s="37"/>
      <c r="AK477" s="37"/>
    </row>
    <row r="478" ht="12.75" customHeight="1">
      <c r="A478" s="37"/>
      <c r="B478" s="37"/>
      <c r="C478" s="37"/>
      <c r="D478" s="37"/>
      <c r="E478" s="37"/>
      <c r="F478" s="37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  <c r="AA478" s="37"/>
      <c r="AB478" s="37"/>
      <c r="AC478" s="37"/>
      <c r="AD478" s="37"/>
      <c r="AE478" s="37"/>
      <c r="AF478" s="37"/>
      <c r="AG478" s="37"/>
      <c r="AH478" s="37"/>
      <c r="AI478" s="37"/>
      <c r="AJ478" s="37"/>
      <c r="AK478" s="37"/>
    </row>
    <row r="479" ht="12.75" customHeight="1">
      <c r="A479" s="37"/>
      <c r="B479" s="37"/>
      <c r="C479" s="37"/>
      <c r="D479" s="37"/>
      <c r="E479" s="37"/>
      <c r="F479" s="37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  <c r="AA479" s="37"/>
      <c r="AB479" s="37"/>
      <c r="AC479" s="37"/>
      <c r="AD479" s="37"/>
      <c r="AE479" s="37"/>
      <c r="AF479" s="37"/>
      <c r="AG479" s="37"/>
      <c r="AH479" s="37"/>
      <c r="AI479" s="37"/>
      <c r="AJ479" s="37"/>
      <c r="AK479" s="37"/>
    </row>
    <row r="480" ht="12.75" customHeight="1">
      <c r="A480" s="37"/>
      <c r="B480" s="37"/>
      <c r="C480" s="37"/>
      <c r="D480" s="37"/>
      <c r="E480" s="37"/>
      <c r="F480" s="37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  <c r="AA480" s="37"/>
      <c r="AB480" s="37"/>
      <c r="AC480" s="37"/>
      <c r="AD480" s="37"/>
      <c r="AE480" s="37"/>
      <c r="AF480" s="37"/>
      <c r="AG480" s="37"/>
      <c r="AH480" s="37"/>
      <c r="AI480" s="37"/>
      <c r="AJ480" s="37"/>
      <c r="AK480" s="37"/>
    </row>
    <row r="481" ht="12.75" customHeight="1">
      <c r="A481" s="37"/>
      <c r="B481" s="37"/>
      <c r="C481" s="37"/>
      <c r="D481" s="37"/>
      <c r="E481" s="37"/>
      <c r="F481" s="37"/>
      <c r="G481" s="37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  <c r="AA481" s="37"/>
      <c r="AB481" s="37"/>
      <c r="AC481" s="37"/>
      <c r="AD481" s="37"/>
      <c r="AE481" s="37"/>
      <c r="AF481" s="37"/>
      <c r="AG481" s="37"/>
      <c r="AH481" s="37"/>
      <c r="AI481" s="37"/>
      <c r="AJ481" s="37"/>
      <c r="AK481" s="37"/>
    </row>
    <row r="482" ht="12.75" customHeight="1">
      <c r="A482" s="37"/>
      <c r="B482" s="37"/>
      <c r="C482" s="37"/>
      <c r="D482" s="37"/>
      <c r="E482" s="37"/>
      <c r="F482" s="37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  <c r="AA482" s="37"/>
      <c r="AB482" s="37"/>
      <c r="AC482" s="37"/>
      <c r="AD482" s="37"/>
      <c r="AE482" s="37"/>
      <c r="AF482" s="37"/>
      <c r="AG482" s="37"/>
      <c r="AH482" s="37"/>
      <c r="AI482" s="37"/>
      <c r="AJ482" s="37"/>
      <c r="AK482" s="37"/>
    </row>
    <row r="483" ht="12.75" customHeight="1">
      <c r="A483" s="37"/>
      <c r="B483" s="37"/>
      <c r="C483" s="37"/>
      <c r="D483" s="37"/>
      <c r="E483" s="37"/>
      <c r="F483" s="37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  <c r="AA483" s="37"/>
      <c r="AB483" s="37"/>
      <c r="AC483" s="37"/>
      <c r="AD483" s="37"/>
      <c r="AE483" s="37"/>
      <c r="AF483" s="37"/>
      <c r="AG483" s="37"/>
      <c r="AH483" s="37"/>
      <c r="AI483" s="37"/>
      <c r="AJ483" s="37"/>
      <c r="AK483" s="37"/>
    </row>
    <row r="484" ht="12.75" customHeight="1">
      <c r="A484" s="37"/>
      <c r="B484" s="37"/>
      <c r="C484" s="37"/>
      <c r="D484" s="37"/>
      <c r="E484" s="37"/>
      <c r="F484" s="37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  <c r="AA484" s="37"/>
      <c r="AB484" s="37"/>
      <c r="AC484" s="37"/>
      <c r="AD484" s="37"/>
      <c r="AE484" s="37"/>
      <c r="AF484" s="37"/>
      <c r="AG484" s="37"/>
      <c r="AH484" s="37"/>
      <c r="AI484" s="37"/>
      <c r="AJ484" s="37"/>
      <c r="AK484" s="37"/>
    </row>
    <row r="485" ht="12.75" customHeight="1">
      <c r="A485" s="37"/>
      <c r="B485" s="37"/>
      <c r="C485" s="37"/>
      <c r="D485" s="37"/>
      <c r="E485" s="37"/>
      <c r="F485" s="37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  <c r="AA485" s="37"/>
      <c r="AB485" s="37"/>
      <c r="AC485" s="37"/>
      <c r="AD485" s="37"/>
      <c r="AE485" s="37"/>
      <c r="AF485" s="37"/>
      <c r="AG485" s="37"/>
      <c r="AH485" s="37"/>
      <c r="AI485" s="37"/>
      <c r="AJ485" s="37"/>
      <c r="AK485" s="37"/>
    </row>
    <row r="486" ht="12.75" customHeight="1">
      <c r="A486" s="37"/>
      <c r="B486" s="37"/>
      <c r="C486" s="37"/>
      <c r="D486" s="37"/>
      <c r="E486" s="37"/>
      <c r="F486" s="37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  <c r="AA486" s="37"/>
      <c r="AB486" s="37"/>
      <c r="AC486" s="37"/>
      <c r="AD486" s="37"/>
      <c r="AE486" s="37"/>
      <c r="AF486" s="37"/>
      <c r="AG486" s="37"/>
      <c r="AH486" s="37"/>
      <c r="AI486" s="37"/>
      <c r="AJ486" s="37"/>
      <c r="AK486" s="37"/>
    </row>
    <row r="487" ht="12.75" customHeight="1">
      <c r="A487" s="37"/>
      <c r="B487" s="37"/>
      <c r="C487" s="37"/>
      <c r="D487" s="37"/>
      <c r="E487" s="37"/>
      <c r="F487" s="37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  <c r="AA487" s="37"/>
      <c r="AB487" s="37"/>
      <c r="AC487" s="37"/>
      <c r="AD487" s="37"/>
      <c r="AE487" s="37"/>
      <c r="AF487" s="37"/>
      <c r="AG487" s="37"/>
      <c r="AH487" s="37"/>
      <c r="AI487" s="37"/>
      <c r="AJ487" s="37"/>
      <c r="AK487" s="37"/>
    </row>
    <row r="488" ht="12.75" customHeight="1">
      <c r="A488" s="37"/>
      <c r="B488" s="37"/>
      <c r="C488" s="37"/>
      <c r="D488" s="37"/>
      <c r="E488" s="37"/>
      <c r="F488" s="37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  <c r="AA488" s="37"/>
      <c r="AB488" s="37"/>
      <c r="AC488" s="37"/>
      <c r="AD488" s="37"/>
      <c r="AE488" s="37"/>
      <c r="AF488" s="37"/>
      <c r="AG488" s="37"/>
      <c r="AH488" s="37"/>
      <c r="AI488" s="37"/>
      <c r="AJ488" s="37"/>
      <c r="AK488" s="37"/>
    </row>
    <row r="489" ht="12.75" customHeight="1">
      <c r="A489" s="37"/>
      <c r="B489" s="37"/>
      <c r="C489" s="37"/>
      <c r="D489" s="37"/>
      <c r="E489" s="37"/>
      <c r="F489" s="37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  <c r="AA489" s="37"/>
      <c r="AB489" s="37"/>
      <c r="AC489" s="37"/>
      <c r="AD489" s="37"/>
      <c r="AE489" s="37"/>
      <c r="AF489" s="37"/>
      <c r="AG489" s="37"/>
      <c r="AH489" s="37"/>
      <c r="AI489" s="37"/>
      <c r="AJ489" s="37"/>
      <c r="AK489" s="37"/>
    </row>
    <row r="490" ht="12.75" customHeight="1">
      <c r="A490" s="37"/>
      <c r="B490" s="37"/>
      <c r="C490" s="37"/>
      <c r="D490" s="37"/>
      <c r="E490" s="37"/>
      <c r="F490" s="37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  <c r="AA490" s="37"/>
      <c r="AB490" s="37"/>
      <c r="AC490" s="37"/>
      <c r="AD490" s="37"/>
      <c r="AE490" s="37"/>
      <c r="AF490" s="37"/>
      <c r="AG490" s="37"/>
      <c r="AH490" s="37"/>
      <c r="AI490" s="37"/>
      <c r="AJ490" s="37"/>
      <c r="AK490" s="37"/>
    </row>
    <row r="491" ht="12.75" customHeight="1">
      <c r="A491" s="37"/>
      <c r="B491" s="37"/>
      <c r="C491" s="37"/>
      <c r="D491" s="37"/>
      <c r="E491" s="37"/>
      <c r="F491" s="37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  <c r="AA491" s="37"/>
      <c r="AB491" s="37"/>
      <c r="AC491" s="37"/>
      <c r="AD491" s="37"/>
      <c r="AE491" s="37"/>
      <c r="AF491" s="37"/>
      <c r="AG491" s="37"/>
      <c r="AH491" s="37"/>
      <c r="AI491" s="37"/>
      <c r="AJ491" s="37"/>
      <c r="AK491" s="37"/>
    </row>
    <row r="492" ht="12.75" customHeight="1">
      <c r="A492" s="37"/>
      <c r="B492" s="37"/>
      <c r="C492" s="37"/>
      <c r="D492" s="37"/>
      <c r="E492" s="37"/>
      <c r="F492" s="37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  <c r="AA492" s="37"/>
      <c r="AB492" s="37"/>
      <c r="AC492" s="37"/>
      <c r="AD492" s="37"/>
      <c r="AE492" s="37"/>
      <c r="AF492" s="37"/>
      <c r="AG492" s="37"/>
      <c r="AH492" s="37"/>
      <c r="AI492" s="37"/>
      <c r="AJ492" s="37"/>
      <c r="AK492" s="37"/>
    </row>
    <row r="493" ht="12.75" customHeight="1">
      <c r="A493" s="37"/>
      <c r="B493" s="37"/>
      <c r="C493" s="37"/>
      <c r="D493" s="37"/>
      <c r="E493" s="37"/>
      <c r="F493" s="37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  <c r="AA493" s="37"/>
      <c r="AB493" s="37"/>
      <c r="AC493" s="37"/>
      <c r="AD493" s="37"/>
      <c r="AE493" s="37"/>
      <c r="AF493" s="37"/>
      <c r="AG493" s="37"/>
      <c r="AH493" s="37"/>
      <c r="AI493" s="37"/>
      <c r="AJ493" s="37"/>
      <c r="AK493" s="37"/>
    </row>
    <row r="494" ht="12.75" customHeight="1">
      <c r="A494" s="37"/>
      <c r="B494" s="37"/>
      <c r="C494" s="37"/>
      <c r="D494" s="37"/>
      <c r="E494" s="37"/>
      <c r="F494" s="37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  <c r="AA494" s="37"/>
      <c r="AB494" s="37"/>
      <c r="AC494" s="37"/>
      <c r="AD494" s="37"/>
      <c r="AE494" s="37"/>
      <c r="AF494" s="37"/>
      <c r="AG494" s="37"/>
      <c r="AH494" s="37"/>
      <c r="AI494" s="37"/>
      <c r="AJ494" s="37"/>
      <c r="AK494" s="37"/>
    </row>
    <row r="495" ht="12.75" customHeight="1">
      <c r="A495" s="37"/>
      <c r="B495" s="37"/>
      <c r="C495" s="37"/>
      <c r="D495" s="37"/>
      <c r="E495" s="37"/>
      <c r="F495" s="37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  <c r="AA495" s="37"/>
      <c r="AB495" s="37"/>
      <c r="AC495" s="37"/>
      <c r="AD495" s="37"/>
      <c r="AE495" s="37"/>
      <c r="AF495" s="37"/>
      <c r="AG495" s="37"/>
      <c r="AH495" s="37"/>
      <c r="AI495" s="37"/>
      <c r="AJ495" s="37"/>
      <c r="AK495" s="37"/>
    </row>
    <row r="496" ht="12.75" customHeight="1">
      <c r="A496" s="37"/>
      <c r="B496" s="37"/>
      <c r="C496" s="37"/>
      <c r="D496" s="37"/>
      <c r="E496" s="37"/>
      <c r="F496" s="37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  <c r="AA496" s="37"/>
      <c r="AB496" s="37"/>
      <c r="AC496" s="37"/>
      <c r="AD496" s="37"/>
      <c r="AE496" s="37"/>
      <c r="AF496" s="37"/>
      <c r="AG496" s="37"/>
      <c r="AH496" s="37"/>
      <c r="AI496" s="37"/>
      <c r="AJ496" s="37"/>
      <c r="AK496" s="37"/>
    </row>
    <row r="497" ht="12.75" customHeight="1">
      <c r="A497" s="37"/>
      <c r="B497" s="37"/>
      <c r="C497" s="37"/>
      <c r="D497" s="37"/>
      <c r="E497" s="37"/>
      <c r="F497" s="37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  <c r="AA497" s="37"/>
      <c r="AB497" s="37"/>
      <c r="AC497" s="37"/>
      <c r="AD497" s="37"/>
      <c r="AE497" s="37"/>
      <c r="AF497" s="37"/>
      <c r="AG497" s="37"/>
      <c r="AH497" s="37"/>
      <c r="AI497" s="37"/>
      <c r="AJ497" s="37"/>
      <c r="AK497" s="37"/>
    </row>
    <row r="498" ht="12.75" customHeight="1">
      <c r="A498" s="37"/>
      <c r="B498" s="37"/>
      <c r="C498" s="37"/>
      <c r="D498" s="37"/>
      <c r="E498" s="37"/>
      <c r="F498" s="37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  <c r="AA498" s="37"/>
      <c r="AB498" s="37"/>
      <c r="AC498" s="37"/>
      <c r="AD498" s="37"/>
      <c r="AE498" s="37"/>
      <c r="AF498" s="37"/>
      <c r="AG498" s="37"/>
      <c r="AH498" s="37"/>
      <c r="AI498" s="37"/>
      <c r="AJ498" s="37"/>
      <c r="AK498" s="37"/>
    </row>
    <row r="499" ht="12.75" customHeight="1">
      <c r="A499" s="37"/>
      <c r="B499" s="37"/>
      <c r="C499" s="37"/>
      <c r="D499" s="37"/>
      <c r="E499" s="37"/>
      <c r="F499" s="37"/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  <c r="AA499" s="37"/>
      <c r="AB499" s="37"/>
      <c r="AC499" s="37"/>
      <c r="AD499" s="37"/>
      <c r="AE499" s="37"/>
      <c r="AF499" s="37"/>
      <c r="AG499" s="37"/>
      <c r="AH499" s="37"/>
      <c r="AI499" s="37"/>
      <c r="AJ499" s="37"/>
      <c r="AK499" s="37"/>
    </row>
    <row r="500" ht="12.75" customHeight="1">
      <c r="A500" s="37"/>
      <c r="B500" s="37"/>
      <c r="C500" s="37"/>
      <c r="D500" s="37"/>
      <c r="E500" s="37"/>
      <c r="F500" s="37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  <c r="AA500" s="37"/>
      <c r="AB500" s="37"/>
      <c r="AC500" s="37"/>
      <c r="AD500" s="37"/>
      <c r="AE500" s="37"/>
      <c r="AF500" s="37"/>
      <c r="AG500" s="37"/>
      <c r="AH500" s="37"/>
      <c r="AI500" s="37"/>
      <c r="AJ500" s="37"/>
      <c r="AK500" s="37"/>
    </row>
    <row r="501" ht="12.75" customHeight="1">
      <c r="A501" s="37"/>
      <c r="B501" s="37"/>
      <c r="C501" s="37"/>
      <c r="D501" s="37"/>
      <c r="E501" s="37"/>
      <c r="F501" s="37"/>
      <c r="G501" s="37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  <c r="AA501" s="37"/>
      <c r="AB501" s="37"/>
      <c r="AC501" s="37"/>
      <c r="AD501" s="37"/>
      <c r="AE501" s="37"/>
      <c r="AF501" s="37"/>
      <c r="AG501" s="37"/>
      <c r="AH501" s="37"/>
      <c r="AI501" s="37"/>
      <c r="AJ501" s="37"/>
      <c r="AK501" s="37"/>
    </row>
    <row r="502" ht="12.75" customHeight="1">
      <c r="A502" s="37"/>
      <c r="B502" s="37"/>
      <c r="C502" s="37"/>
      <c r="D502" s="37"/>
      <c r="E502" s="37"/>
      <c r="F502" s="37"/>
      <c r="G502" s="37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7"/>
      <c r="AA502" s="37"/>
      <c r="AB502" s="37"/>
      <c r="AC502" s="37"/>
      <c r="AD502" s="37"/>
      <c r="AE502" s="37"/>
      <c r="AF502" s="37"/>
      <c r="AG502" s="37"/>
      <c r="AH502" s="37"/>
      <c r="AI502" s="37"/>
      <c r="AJ502" s="37"/>
      <c r="AK502" s="37"/>
    </row>
    <row r="503" ht="12.75" customHeight="1">
      <c r="A503" s="37"/>
      <c r="B503" s="37"/>
      <c r="C503" s="37"/>
      <c r="D503" s="37"/>
      <c r="E503" s="37"/>
      <c r="F503" s="37"/>
      <c r="G503" s="37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7"/>
      <c r="AA503" s="37"/>
      <c r="AB503" s="37"/>
      <c r="AC503" s="37"/>
      <c r="AD503" s="37"/>
      <c r="AE503" s="37"/>
      <c r="AF503" s="37"/>
      <c r="AG503" s="37"/>
      <c r="AH503" s="37"/>
      <c r="AI503" s="37"/>
      <c r="AJ503" s="37"/>
      <c r="AK503" s="37"/>
    </row>
    <row r="504" ht="12.75" customHeight="1">
      <c r="A504" s="37"/>
      <c r="B504" s="37"/>
      <c r="C504" s="37"/>
      <c r="D504" s="37"/>
      <c r="E504" s="37"/>
      <c r="F504" s="37"/>
      <c r="G504" s="37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  <c r="AA504" s="37"/>
      <c r="AB504" s="37"/>
      <c r="AC504" s="37"/>
      <c r="AD504" s="37"/>
      <c r="AE504" s="37"/>
      <c r="AF504" s="37"/>
      <c r="AG504" s="37"/>
      <c r="AH504" s="37"/>
      <c r="AI504" s="37"/>
      <c r="AJ504" s="37"/>
      <c r="AK504" s="37"/>
    </row>
    <row r="505" ht="12.75" customHeight="1">
      <c r="A505" s="37"/>
      <c r="B505" s="37"/>
      <c r="C505" s="37"/>
      <c r="D505" s="37"/>
      <c r="E505" s="37"/>
      <c r="F505" s="37"/>
      <c r="G505" s="37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  <c r="AA505" s="37"/>
      <c r="AB505" s="37"/>
      <c r="AC505" s="37"/>
      <c r="AD505" s="37"/>
      <c r="AE505" s="37"/>
      <c r="AF505" s="37"/>
      <c r="AG505" s="37"/>
      <c r="AH505" s="37"/>
      <c r="AI505" s="37"/>
      <c r="AJ505" s="37"/>
      <c r="AK505" s="37"/>
    </row>
    <row r="506" ht="12.75" customHeight="1">
      <c r="A506" s="37"/>
      <c r="B506" s="37"/>
      <c r="C506" s="37"/>
      <c r="D506" s="37"/>
      <c r="E506" s="37"/>
      <c r="F506" s="37"/>
      <c r="G506" s="37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  <c r="AA506" s="37"/>
      <c r="AB506" s="37"/>
      <c r="AC506" s="37"/>
      <c r="AD506" s="37"/>
      <c r="AE506" s="37"/>
      <c r="AF506" s="37"/>
      <c r="AG506" s="37"/>
      <c r="AH506" s="37"/>
      <c r="AI506" s="37"/>
      <c r="AJ506" s="37"/>
      <c r="AK506" s="37"/>
    </row>
    <row r="507" ht="12.75" customHeight="1">
      <c r="A507" s="37"/>
      <c r="B507" s="37"/>
      <c r="C507" s="37"/>
      <c r="D507" s="37"/>
      <c r="E507" s="37"/>
      <c r="F507" s="37"/>
      <c r="G507" s="37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  <c r="AA507" s="37"/>
      <c r="AB507" s="37"/>
      <c r="AC507" s="37"/>
      <c r="AD507" s="37"/>
      <c r="AE507" s="37"/>
      <c r="AF507" s="37"/>
      <c r="AG507" s="37"/>
      <c r="AH507" s="37"/>
      <c r="AI507" s="37"/>
      <c r="AJ507" s="37"/>
      <c r="AK507" s="37"/>
    </row>
    <row r="508" ht="12.75" customHeight="1">
      <c r="A508" s="37"/>
      <c r="B508" s="37"/>
      <c r="C508" s="37"/>
      <c r="D508" s="37"/>
      <c r="E508" s="37"/>
      <c r="F508" s="37"/>
      <c r="G508" s="37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  <c r="AA508" s="37"/>
      <c r="AB508" s="37"/>
      <c r="AC508" s="37"/>
      <c r="AD508" s="37"/>
      <c r="AE508" s="37"/>
      <c r="AF508" s="37"/>
      <c r="AG508" s="37"/>
      <c r="AH508" s="37"/>
      <c r="AI508" s="37"/>
      <c r="AJ508" s="37"/>
      <c r="AK508" s="37"/>
    </row>
    <row r="509" ht="12.75" customHeight="1">
      <c r="A509" s="37"/>
      <c r="B509" s="37"/>
      <c r="C509" s="37"/>
      <c r="D509" s="37"/>
      <c r="E509" s="37"/>
      <c r="F509" s="37"/>
      <c r="G509" s="37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  <c r="AA509" s="37"/>
      <c r="AB509" s="37"/>
      <c r="AC509" s="37"/>
      <c r="AD509" s="37"/>
      <c r="AE509" s="37"/>
      <c r="AF509" s="37"/>
      <c r="AG509" s="37"/>
      <c r="AH509" s="37"/>
      <c r="AI509" s="37"/>
      <c r="AJ509" s="37"/>
      <c r="AK509" s="37"/>
    </row>
    <row r="510" ht="12.75" customHeight="1">
      <c r="A510" s="37"/>
      <c r="B510" s="37"/>
      <c r="C510" s="37"/>
      <c r="D510" s="37"/>
      <c r="E510" s="37"/>
      <c r="F510" s="37"/>
      <c r="G510" s="37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  <c r="AA510" s="37"/>
      <c r="AB510" s="37"/>
      <c r="AC510" s="37"/>
      <c r="AD510" s="37"/>
      <c r="AE510" s="37"/>
      <c r="AF510" s="37"/>
      <c r="AG510" s="37"/>
      <c r="AH510" s="37"/>
      <c r="AI510" s="37"/>
      <c r="AJ510" s="37"/>
      <c r="AK510" s="37"/>
    </row>
    <row r="511" ht="12.75" customHeight="1">
      <c r="A511" s="37"/>
      <c r="B511" s="37"/>
      <c r="C511" s="37"/>
      <c r="D511" s="37"/>
      <c r="E511" s="37"/>
      <c r="F511" s="37"/>
      <c r="G511" s="37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  <c r="AA511" s="37"/>
      <c r="AB511" s="37"/>
      <c r="AC511" s="37"/>
      <c r="AD511" s="37"/>
      <c r="AE511" s="37"/>
      <c r="AF511" s="37"/>
      <c r="AG511" s="37"/>
      <c r="AH511" s="37"/>
      <c r="AI511" s="37"/>
      <c r="AJ511" s="37"/>
      <c r="AK511" s="37"/>
    </row>
    <row r="512" ht="12.75" customHeight="1">
      <c r="A512" s="37"/>
      <c r="B512" s="37"/>
      <c r="C512" s="37"/>
      <c r="D512" s="37"/>
      <c r="E512" s="37"/>
      <c r="F512" s="37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  <c r="AA512" s="37"/>
      <c r="AB512" s="37"/>
      <c r="AC512" s="37"/>
      <c r="AD512" s="37"/>
      <c r="AE512" s="37"/>
      <c r="AF512" s="37"/>
      <c r="AG512" s="37"/>
      <c r="AH512" s="37"/>
      <c r="AI512" s="37"/>
      <c r="AJ512" s="37"/>
      <c r="AK512" s="37"/>
    </row>
    <row r="513" ht="12.75" customHeight="1">
      <c r="A513" s="37"/>
      <c r="B513" s="37"/>
      <c r="C513" s="37"/>
      <c r="D513" s="37"/>
      <c r="E513" s="37"/>
      <c r="F513" s="37"/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  <c r="AA513" s="37"/>
      <c r="AB513" s="37"/>
      <c r="AC513" s="37"/>
      <c r="AD513" s="37"/>
      <c r="AE513" s="37"/>
      <c r="AF513" s="37"/>
      <c r="AG513" s="37"/>
      <c r="AH513" s="37"/>
      <c r="AI513" s="37"/>
      <c r="AJ513" s="37"/>
      <c r="AK513" s="37"/>
    </row>
    <row r="514" ht="12.75" customHeight="1">
      <c r="A514" s="37"/>
      <c r="B514" s="37"/>
      <c r="C514" s="37"/>
      <c r="D514" s="37"/>
      <c r="E514" s="37"/>
      <c r="F514" s="37"/>
      <c r="G514" s="37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  <c r="AA514" s="37"/>
      <c r="AB514" s="37"/>
      <c r="AC514" s="37"/>
      <c r="AD514" s="37"/>
      <c r="AE514" s="37"/>
      <c r="AF514" s="37"/>
      <c r="AG514" s="37"/>
      <c r="AH514" s="37"/>
      <c r="AI514" s="37"/>
      <c r="AJ514" s="37"/>
      <c r="AK514" s="37"/>
    </row>
    <row r="515" ht="12.75" customHeight="1">
      <c r="A515" s="37"/>
      <c r="B515" s="37"/>
      <c r="C515" s="37"/>
      <c r="D515" s="37"/>
      <c r="E515" s="37"/>
      <c r="F515" s="37"/>
      <c r="G515" s="37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  <c r="AA515" s="37"/>
      <c r="AB515" s="37"/>
      <c r="AC515" s="37"/>
      <c r="AD515" s="37"/>
      <c r="AE515" s="37"/>
      <c r="AF515" s="37"/>
      <c r="AG515" s="37"/>
      <c r="AH515" s="37"/>
      <c r="AI515" s="37"/>
      <c r="AJ515" s="37"/>
      <c r="AK515" s="37"/>
    </row>
    <row r="516" ht="12.75" customHeight="1">
      <c r="A516" s="37"/>
      <c r="B516" s="37"/>
      <c r="C516" s="37"/>
      <c r="D516" s="37"/>
      <c r="E516" s="37"/>
      <c r="F516" s="37"/>
      <c r="G516" s="37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  <c r="AA516" s="37"/>
      <c r="AB516" s="37"/>
      <c r="AC516" s="37"/>
      <c r="AD516" s="37"/>
      <c r="AE516" s="37"/>
      <c r="AF516" s="37"/>
      <c r="AG516" s="37"/>
      <c r="AH516" s="37"/>
      <c r="AI516" s="37"/>
      <c r="AJ516" s="37"/>
      <c r="AK516" s="37"/>
    </row>
    <row r="517" ht="12.75" customHeight="1">
      <c r="A517" s="37"/>
      <c r="B517" s="37"/>
      <c r="C517" s="37"/>
      <c r="D517" s="37"/>
      <c r="E517" s="37"/>
      <c r="F517" s="37"/>
      <c r="G517" s="37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7"/>
      <c r="AA517" s="37"/>
      <c r="AB517" s="37"/>
      <c r="AC517" s="37"/>
      <c r="AD517" s="37"/>
      <c r="AE517" s="37"/>
      <c r="AF517" s="37"/>
      <c r="AG517" s="37"/>
      <c r="AH517" s="37"/>
      <c r="AI517" s="37"/>
      <c r="AJ517" s="37"/>
      <c r="AK517" s="37"/>
    </row>
    <row r="518" ht="12.75" customHeight="1">
      <c r="A518" s="37"/>
      <c r="B518" s="37"/>
      <c r="C518" s="37"/>
      <c r="D518" s="37"/>
      <c r="E518" s="37"/>
      <c r="F518" s="37"/>
      <c r="G518" s="37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7"/>
      <c r="AA518" s="37"/>
      <c r="AB518" s="37"/>
      <c r="AC518" s="37"/>
      <c r="AD518" s="37"/>
      <c r="AE518" s="37"/>
      <c r="AF518" s="37"/>
      <c r="AG518" s="37"/>
      <c r="AH518" s="37"/>
      <c r="AI518" s="37"/>
      <c r="AJ518" s="37"/>
      <c r="AK518" s="37"/>
    </row>
    <row r="519" ht="12.75" customHeight="1">
      <c r="A519" s="37"/>
      <c r="B519" s="37"/>
      <c r="C519" s="37"/>
      <c r="D519" s="37"/>
      <c r="E519" s="37"/>
      <c r="F519" s="37"/>
      <c r="G519" s="37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  <c r="AA519" s="37"/>
      <c r="AB519" s="37"/>
      <c r="AC519" s="37"/>
      <c r="AD519" s="37"/>
      <c r="AE519" s="37"/>
      <c r="AF519" s="37"/>
      <c r="AG519" s="37"/>
      <c r="AH519" s="37"/>
      <c r="AI519" s="37"/>
      <c r="AJ519" s="37"/>
      <c r="AK519" s="37"/>
    </row>
    <row r="520" ht="12.75" customHeight="1">
      <c r="A520" s="37"/>
      <c r="B520" s="37"/>
      <c r="C520" s="37"/>
      <c r="D520" s="37"/>
      <c r="E520" s="37"/>
      <c r="F520" s="37"/>
      <c r="G520" s="37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  <c r="AA520" s="37"/>
      <c r="AB520" s="37"/>
      <c r="AC520" s="37"/>
      <c r="AD520" s="37"/>
      <c r="AE520" s="37"/>
      <c r="AF520" s="37"/>
      <c r="AG520" s="37"/>
      <c r="AH520" s="37"/>
      <c r="AI520" s="37"/>
      <c r="AJ520" s="37"/>
      <c r="AK520" s="37"/>
    </row>
    <row r="521" ht="12.75" customHeight="1">
      <c r="A521" s="37"/>
      <c r="B521" s="37"/>
      <c r="C521" s="37"/>
      <c r="D521" s="37"/>
      <c r="E521" s="37"/>
      <c r="F521" s="37"/>
      <c r="G521" s="37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  <c r="AA521" s="37"/>
      <c r="AB521" s="37"/>
      <c r="AC521" s="37"/>
      <c r="AD521" s="37"/>
      <c r="AE521" s="37"/>
      <c r="AF521" s="37"/>
      <c r="AG521" s="37"/>
      <c r="AH521" s="37"/>
      <c r="AI521" s="37"/>
      <c r="AJ521" s="37"/>
      <c r="AK521" s="37"/>
    </row>
    <row r="522" ht="12.75" customHeight="1">
      <c r="A522" s="37"/>
      <c r="B522" s="37"/>
      <c r="C522" s="37"/>
      <c r="D522" s="37"/>
      <c r="E522" s="37"/>
      <c r="F522" s="37"/>
      <c r="G522" s="37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  <c r="AA522" s="37"/>
      <c r="AB522" s="37"/>
      <c r="AC522" s="37"/>
      <c r="AD522" s="37"/>
      <c r="AE522" s="37"/>
      <c r="AF522" s="37"/>
      <c r="AG522" s="37"/>
      <c r="AH522" s="37"/>
      <c r="AI522" s="37"/>
      <c r="AJ522" s="37"/>
      <c r="AK522" s="37"/>
    </row>
    <row r="523" ht="12.75" customHeight="1">
      <c r="A523" s="37"/>
      <c r="B523" s="37"/>
      <c r="C523" s="37"/>
      <c r="D523" s="37"/>
      <c r="E523" s="37"/>
      <c r="F523" s="37"/>
      <c r="G523" s="37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  <c r="AA523" s="37"/>
      <c r="AB523" s="37"/>
      <c r="AC523" s="37"/>
      <c r="AD523" s="37"/>
      <c r="AE523" s="37"/>
      <c r="AF523" s="37"/>
      <c r="AG523" s="37"/>
      <c r="AH523" s="37"/>
      <c r="AI523" s="37"/>
      <c r="AJ523" s="37"/>
      <c r="AK523" s="37"/>
    </row>
    <row r="524" ht="12.75" customHeight="1">
      <c r="A524" s="37"/>
      <c r="B524" s="37"/>
      <c r="C524" s="37"/>
      <c r="D524" s="37"/>
      <c r="E524" s="37"/>
      <c r="F524" s="37"/>
      <c r="G524" s="37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37"/>
      <c r="Z524" s="37"/>
      <c r="AA524" s="37"/>
      <c r="AB524" s="37"/>
      <c r="AC524" s="37"/>
      <c r="AD524" s="37"/>
      <c r="AE524" s="37"/>
      <c r="AF524" s="37"/>
      <c r="AG524" s="37"/>
      <c r="AH524" s="37"/>
      <c r="AI524" s="37"/>
      <c r="AJ524" s="37"/>
      <c r="AK524" s="37"/>
    </row>
    <row r="525" ht="12.75" customHeight="1">
      <c r="A525" s="37"/>
      <c r="B525" s="37"/>
      <c r="C525" s="37"/>
      <c r="D525" s="37"/>
      <c r="E525" s="37"/>
      <c r="F525" s="37"/>
      <c r="G525" s="37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37"/>
      <c r="Z525" s="37"/>
      <c r="AA525" s="37"/>
      <c r="AB525" s="37"/>
      <c r="AC525" s="37"/>
      <c r="AD525" s="37"/>
      <c r="AE525" s="37"/>
      <c r="AF525" s="37"/>
      <c r="AG525" s="37"/>
      <c r="AH525" s="37"/>
      <c r="AI525" s="37"/>
      <c r="AJ525" s="37"/>
      <c r="AK525" s="37"/>
    </row>
    <row r="526" ht="12.75" customHeight="1">
      <c r="A526" s="37"/>
      <c r="B526" s="37"/>
      <c r="C526" s="37"/>
      <c r="D526" s="37"/>
      <c r="E526" s="37"/>
      <c r="F526" s="37"/>
      <c r="G526" s="37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37"/>
      <c r="Z526" s="37"/>
      <c r="AA526" s="37"/>
      <c r="AB526" s="37"/>
      <c r="AC526" s="37"/>
      <c r="AD526" s="37"/>
      <c r="AE526" s="37"/>
      <c r="AF526" s="37"/>
      <c r="AG526" s="37"/>
      <c r="AH526" s="37"/>
      <c r="AI526" s="37"/>
      <c r="AJ526" s="37"/>
      <c r="AK526" s="37"/>
    </row>
    <row r="527" ht="12.75" customHeight="1">
      <c r="A527" s="37"/>
      <c r="B527" s="37"/>
      <c r="C527" s="37"/>
      <c r="D527" s="37"/>
      <c r="E527" s="37"/>
      <c r="F527" s="37"/>
      <c r="G527" s="37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37"/>
      <c r="Z527" s="37"/>
      <c r="AA527" s="37"/>
      <c r="AB527" s="37"/>
      <c r="AC527" s="37"/>
      <c r="AD527" s="37"/>
      <c r="AE527" s="37"/>
      <c r="AF527" s="37"/>
      <c r="AG527" s="37"/>
      <c r="AH527" s="37"/>
      <c r="AI527" s="37"/>
      <c r="AJ527" s="37"/>
      <c r="AK527" s="37"/>
    </row>
    <row r="528" ht="12.75" customHeight="1">
      <c r="A528" s="37"/>
      <c r="B528" s="37"/>
      <c r="C528" s="37"/>
      <c r="D528" s="37"/>
      <c r="E528" s="37"/>
      <c r="F528" s="37"/>
      <c r="G528" s="37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7"/>
      <c r="Z528" s="37"/>
      <c r="AA528" s="37"/>
      <c r="AB528" s="37"/>
      <c r="AC528" s="37"/>
      <c r="AD528" s="37"/>
      <c r="AE528" s="37"/>
      <c r="AF528" s="37"/>
      <c r="AG528" s="37"/>
      <c r="AH528" s="37"/>
      <c r="AI528" s="37"/>
      <c r="AJ528" s="37"/>
      <c r="AK528" s="37"/>
    </row>
    <row r="529" ht="12.75" customHeight="1">
      <c r="A529" s="37"/>
      <c r="B529" s="37"/>
      <c r="C529" s="37"/>
      <c r="D529" s="37"/>
      <c r="E529" s="37"/>
      <c r="F529" s="37"/>
      <c r="G529" s="37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37"/>
      <c r="Z529" s="37"/>
      <c r="AA529" s="37"/>
      <c r="AB529" s="37"/>
      <c r="AC529" s="37"/>
      <c r="AD529" s="37"/>
      <c r="AE529" s="37"/>
      <c r="AF529" s="37"/>
      <c r="AG529" s="37"/>
      <c r="AH529" s="37"/>
      <c r="AI529" s="37"/>
      <c r="AJ529" s="37"/>
      <c r="AK529" s="37"/>
    </row>
    <row r="530" ht="12.75" customHeight="1">
      <c r="A530" s="37"/>
      <c r="B530" s="37"/>
      <c r="C530" s="37"/>
      <c r="D530" s="37"/>
      <c r="E530" s="37"/>
      <c r="F530" s="37"/>
      <c r="G530" s="37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37"/>
      <c r="Z530" s="37"/>
      <c r="AA530" s="37"/>
      <c r="AB530" s="37"/>
      <c r="AC530" s="37"/>
      <c r="AD530" s="37"/>
      <c r="AE530" s="37"/>
      <c r="AF530" s="37"/>
      <c r="AG530" s="37"/>
      <c r="AH530" s="37"/>
      <c r="AI530" s="37"/>
      <c r="AJ530" s="37"/>
      <c r="AK530" s="37"/>
    </row>
    <row r="531" ht="12.75" customHeight="1">
      <c r="A531" s="37"/>
      <c r="B531" s="37"/>
      <c r="C531" s="37"/>
      <c r="D531" s="37"/>
      <c r="E531" s="37"/>
      <c r="F531" s="37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37"/>
      <c r="Z531" s="37"/>
      <c r="AA531" s="37"/>
      <c r="AB531" s="37"/>
      <c r="AC531" s="37"/>
      <c r="AD531" s="37"/>
      <c r="AE531" s="37"/>
      <c r="AF531" s="37"/>
      <c r="AG531" s="37"/>
      <c r="AH531" s="37"/>
      <c r="AI531" s="37"/>
      <c r="AJ531" s="37"/>
      <c r="AK531" s="37"/>
    </row>
    <row r="532" ht="12.75" customHeight="1">
      <c r="A532" s="37"/>
      <c r="B532" s="37"/>
      <c r="C532" s="37"/>
      <c r="D532" s="37"/>
      <c r="E532" s="37"/>
      <c r="F532" s="37"/>
      <c r="G532" s="37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7"/>
      <c r="Z532" s="37"/>
      <c r="AA532" s="37"/>
      <c r="AB532" s="37"/>
      <c r="AC532" s="37"/>
      <c r="AD532" s="37"/>
      <c r="AE532" s="37"/>
      <c r="AF532" s="37"/>
      <c r="AG532" s="37"/>
      <c r="AH532" s="37"/>
      <c r="AI532" s="37"/>
      <c r="AJ532" s="37"/>
      <c r="AK532" s="37"/>
    </row>
    <row r="533" ht="12.75" customHeight="1">
      <c r="A533" s="37"/>
      <c r="B533" s="37"/>
      <c r="C533" s="37"/>
      <c r="D533" s="37"/>
      <c r="E533" s="37"/>
      <c r="F533" s="37"/>
      <c r="G533" s="37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37"/>
      <c r="Z533" s="37"/>
      <c r="AA533" s="37"/>
      <c r="AB533" s="37"/>
      <c r="AC533" s="37"/>
      <c r="AD533" s="37"/>
      <c r="AE533" s="37"/>
      <c r="AF533" s="37"/>
      <c r="AG533" s="37"/>
      <c r="AH533" s="37"/>
      <c r="AI533" s="37"/>
      <c r="AJ533" s="37"/>
      <c r="AK533" s="37"/>
    </row>
    <row r="534" ht="12.75" customHeight="1">
      <c r="A534" s="37"/>
      <c r="B534" s="37"/>
      <c r="C534" s="37"/>
      <c r="D534" s="37"/>
      <c r="E534" s="37"/>
      <c r="F534" s="37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37"/>
      <c r="Z534" s="37"/>
      <c r="AA534" s="37"/>
      <c r="AB534" s="37"/>
      <c r="AC534" s="37"/>
      <c r="AD534" s="37"/>
      <c r="AE534" s="37"/>
      <c r="AF534" s="37"/>
      <c r="AG534" s="37"/>
      <c r="AH534" s="37"/>
      <c r="AI534" s="37"/>
      <c r="AJ534" s="37"/>
      <c r="AK534" s="37"/>
    </row>
    <row r="535" ht="12.75" customHeight="1">
      <c r="A535" s="37"/>
      <c r="B535" s="37"/>
      <c r="C535" s="37"/>
      <c r="D535" s="37"/>
      <c r="E535" s="37"/>
      <c r="F535" s="37"/>
      <c r="G535" s="37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7"/>
      <c r="AA535" s="37"/>
      <c r="AB535" s="37"/>
      <c r="AC535" s="37"/>
      <c r="AD535" s="37"/>
      <c r="AE535" s="37"/>
      <c r="AF535" s="37"/>
      <c r="AG535" s="37"/>
      <c r="AH535" s="37"/>
      <c r="AI535" s="37"/>
      <c r="AJ535" s="37"/>
      <c r="AK535" s="37"/>
    </row>
    <row r="536" ht="12.75" customHeight="1">
      <c r="A536" s="37"/>
      <c r="B536" s="37"/>
      <c r="C536" s="37"/>
      <c r="D536" s="37"/>
      <c r="E536" s="37"/>
      <c r="F536" s="37"/>
      <c r="G536" s="37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37"/>
      <c r="Z536" s="37"/>
      <c r="AA536" s="37"/>
      <c r="AB536" s="37"/>
      <c r="AC536" s="37"/>
      <c r="AD536" s="37"/>
      <c r="AE536" s="37"/>
      <c r="AF536" s="37"/>
      <c r="AG536" s="37"/>
      <c r="AH536" s="37"/>
      <c r="AI536" s="37"/>
      <c r="AJ536" s="37"/>
      <c r="AK536" s="37"/>
    </row>
    <row r="537" ht="12.75" customHeight="1">
      <c r="A537" s="37"/>
      <c r="B537" s="37"/>
      <c r="C537" s="37"/>
      <c r="D537" s="37"/>
      <c r="E537" s="37"/>
      <c r="F537" s="37"/>
      <c r="G537" s="37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37"/>
      <c r="Z537" s="37"/>
      <c r="AA537" s="37"/>
      <c r="AB537" s="37"/>
      <c r="AC537" s="37"/>
      <c r="AD537" s="37"/>
      <c r="AE537" s="37"/>
      <c r="AF537" s="37"/>
      <c r="AG537" s="37"/>
      <c r="AH537" s="37"/>
      <c r="AI537" s="37"/>
      <c r="AJ537" s="37"/>
      <c r="AK537" s="37"/>
    </row>
    <row r="538" ht="12.75" customHeight="1">
      <c r="A538" s="37"/>
      <c r="B538" s="37"/>
      <c r="C538" s="37"/>
      <c r="D538" s="37"/>
      <c r="E538" s="37"/>
      <c r="F538" s="37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37"/>
      <c r="Z538" s="37"/>
      <c r="AA538" s="37"/>
      <c r="AB538" s="37"/>
      <c r="AC538" s="37"/>
      <c r="AD538" s="37"/>
      <c r="AE538" s="37"/>
      <c r="AF538" s="37"/>
      <c r="AG538" s="37"/>
      <c r="AH538" s="37"/>
      <c r="AI538" s="37"/>
      <c r="AJ538" s="37"/>
      <c r="AK538" s="37"/>
    </row>
    <row r="539" ht="12.75" customHeight="1">
      <c r="A539" s="37"/>
      <c r="B539" s="37"/>
      <c r="C539" s="37"/>
      <c r="D539" s="37"/>
      <c r="E539" s="37"/>
      <c r="F539" s="37"/>
      <c r="G539" s="37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7"/>
      <c r="AA539" s="37"/>
      <c r="AB539" s="37"/>
      <c r="AC539" s="37"/>
      <c r="AD539" s="37"/>
      <c r="AE539" s="37"/>
      <c r="AF539" s="37"/>
      <c r="AG539" s="37"/>
      <c r="AH539" s="37"/>
      <c r="AI539" s="37"/>
      <c r="AJ539" s="37"/>
      <c r="AK539" s="37"/>
    </row>
    <row r="540" ht="12.75" customHeight="1">
      <c r="A540" s="37"/>
      <c r="B540" s="37"/>
      <c r="C540" s="37"/>
      <c r="D540" s="37"/>
      <c r="E540" s="37"/>
      <c r="F540" s="37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7"/>
      <c r="AA540" s="37"/>
      <c r="AB540" s="37"/>
      <c r="AC540" s="37"/>
      <c r="AD540" s="37"/>
      <c r="AE540" s="37"/>
      <c r="AF540" s="37"/>
      <c r="AG540" s="37"/>
      <c r="AH540" s="37"/>
      <c r="AI540" s="37"/>
      <c r="AJ540" s="37"/>
      <c r="AK540" s="37"/>
    </row>
    <row r="541" ht="12.75" customHeight="1">
      <c r="A541" s="37"/>
      <c r="B541" s="37"/>
      <c r="C541" s="37"/>
      <c r="D541" s="37"/>
      <c r="E541" s="37"/>
      <c r="F541" s="37"/>
      <c r="G541" s="37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  <c r="Y541" s="37"/>
      <c r="Z541" s="37"/>
      <c r="AA541" s="37"/>
      <c r="AB541" s="37"/>
      <c r="AC541" s="37"/>
      <c r="AD541" s="37"/>
      <c r="AE541" s="37"/>
      <c r="AF541" s="37"/>
      <c r="AG541" s="37"/>
      <c r="AH541" s="37"/>
      <c r="AI541" s="37"/>
      <c r="AJ541" s="37"/>
      <c r="AK541" s="37"/>
    </row>
    <row r="542" ht="12.75" customHeight="1">
      <c r="A542" s="37"/>
      <c r="B542" s="37"/>
      <c r="C542" s="37"/>
      <c r="D542" s="37"/>
      <c r="E542" s="37"/>
      <c r="F542" s="37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  <c r="Y542" s="37"/>
      <c r="Z542" s="37"/>
      <c r="AA542" s="37"/>
      <c r="AB542" s="37"/>
      <c r="AC542" s="37"/>
      <c r="AD542" s="37"/>
      <c r="AE542" s="37"/>
      <c r="AF542" s="37"/>
      <c r="AG542" s="37"/>
      <c r="AH542" s="37"/>
      <c r="AI542" s="37"/>
      <c r="AJ542" s="37"/>
      <c r="AK542" s="37"/>
    </row>
    <row r="543" ht="12.75" customHeight="1">
      <c r="A543" s="37"/>
      <c r="B543" s="37"/>
      <c r="C543" s="37"/>
      <c r="D543" s="37"/>
      <c r="E543" s="37"/>
      <c r="F543" s="37"/>
      <c r="G543" s="37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  <c r="Y543" s="37"/>
      <c r="Z543" s="37"/>
      <c r="AA543" s="37"/>
      <c r="AB543" s="37"/>
      <c r="AC543" s="37"/>
      <c r="AD543" s="37"/>
      <c r="AE543" s="37"/>
      <c r="AF543" s="37"/>
      <c r="AG543" s="37"/>
      <c r="AH543" s="37"/>
      <c r="AI543" s="37"/>
      <c r="AJ543" s="37"/>
      <c r="AK543" s="37"/>
    </row>
    <row r="544" ht="12.75" customHeight="1">
      <c r="A544" s="37"/>
      <c r="B544" s="37"/>
      <c r="C544" s="37"/>
      <c r="D544" s="37"/>
      <c r="E544" s="37"/>
      <c r="F544" s="37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37"/>
      <c r="Z544" s="37"/>
      <c r="AA544" s="37"/>
      <c r="AB544" s="37"/>
      <c r="AC544" s="37"/>
      <c r="AD544" s="37"/>
      <c r="AE544" s="37"/>
      <c r="AF544" s="37"/>
      <c r="AG544" s="37"/>
      <c r="AH544" s="37"/>
      <c r="AI544" s="37"/>
      <c r="AJ544" s="37"/>
      <c r="AK544" s="37"/>
    </row>
    <row r="545" ht="12.75" customHeight="1">
      <c r="A545" s="37"/>
      <c r="B545" s="37"/>
      <c r="C545" s="37"/>
      <c r="D545" s="37"/>
      <c r="E545" s="37"/>
      <c r="F545" s="37"/>
      <c r="G545" s="37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37"/>
      <c r="Z545" s="37"/>
      <c r="AA545" s="37"/>
      <c r="AB545" s="37"/>
      <c r="AC545" s="37"/>
      <c r="AD545" s="37"/>
      <c r="AE545" s="37"/>
      <c r="AF545" s="37"/>
      <c r="AG545" s="37"/>
      <c r="AH545" s="37"/>
      <c r="AI545" s="37"/>
      <c r="AJ545" s="37"/>
      <c r="AK545" s="37"/>
    </row>
    <row r="546" ht="12.75" customHeight="1">
      <c r="A546" s="37"/>
      <c r="B546" s="37"/>
      <c r="C546" s="37"/>
      <c r="D546" s="37"/>
      <c r="E546" s="37"/>
      <c r="F546" s="37"/>
      <c r="G546" s="37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  <c r="Y546" s="37"/>
      <c r="Z546" s="37"/>
      <c r="AA546" s="37"/>
      <c r="AB546" s="37"/>
      <c r="AC546" s="37"/>
      <c r="AD546" s="37"/>
      <c r="AE546" s="37"/>
      <c r="AF546" s="37"/>
      <c r="AG546" s="37"/>
      <c r="AH546" s="37"/>
      <c r="AI546" s="37"/>
      <c r="AJ546" s="37"/>
      <c r="AK546" s="37"/>
    </row>
    <row r="547" ht="12.75" customHeight="1">
      <c r="A547" s="37"/>
      <c r="B547" s="37"/>
      <c r="C547" s="37"/>
      <c r="D547" s="37"/>
      <c r="E547" s="37"/>
      <c r="F547" s="37"/>
      <c r="G547" s="37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  <c r="Y547" s="37"/>
      <c r="Z547" s="37"/>
      <c r="AA547" s="37"/>
      <c r="AB547" s="37"/>
      <c r="AC547" s="37"/>
      <c r="AD547" s="37"/>
      <c r="AE547" s="37"/>
      <c r="AF547" s="37"/>
      <c r="AG547" s="37"/>
      <c r="AH547" s="37"/>
      <c r="AI547" s="37"/>
      <c r="AJ547" s="37"/>
      <c r="AK547" s="37"/>
    </row>
    <row r="548" ht="12.75" customHeight="1">
      <c r="A548" s="37"/>
      <c r="B548" s="37"/>
      <c r="C548" s="37"/>
      <c r="D548" s="37"/>
      <c r="E548" s="37"/>
      <c r="F548" s="37"/>
      <c r="G548" s="37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37"/>
      <c r="Z548" s="37"/>
      <c r="AA548" s="37"/>
      <c r="AB548" s="37"/>
      <c r="AC548" s="37"/>
      <c r="AD548" s="37"/>
      <c r="AE548" s="37"/>
      <c r="AF548" s="37"/>
      <c r="AG548" s="37"/>
      <c r="AH548" s="37"/>
      <c r="AI548" s="37"/>
      <c r="AJ548" s="37"/>
      <c r="AK548" s="37"/>
    </row>
    <row r="549" ht="12.75" customHeight="1">
      <c r="A549" s="37"/>
      <c r="B549" s="37"/>
      <c r="C549" s="37"/>
      <c r="D549" s="37"/>
      <c r="E549" s="37"/>
      <c r="F549" s="37"/>
      <c r="G549" s="37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  <c r="Y549" s="37"/>
      <c r="Z549" s="37"/>
      <c r="AA549" s="37"/>
      <c r="AB549" s="37"/>
      <c r="AC549" s="37"/>
      <c r="AD549" s="37"/>
      <c r="AE549" s="37"/>
      <c r="AF549" s="37"/>
      <c r="AG549" s="37"/>
      <c r="AH549" s="37"/>
      <c r="AI549" s="37"/>
      <c r="AJ549" s="37"/>
      <c r="AK549" s="37"/>
    </row>
    <row r="550" ht="12.75" customHeight="1">
      <c r="A550" s="37"/>
      <c r="B550" s="37"/>
      <c r="C550" s="37"/>
      <c r="D550" s="37"/>
      <c r="E550" s="37"/>
      <c r="F550" s="37"/>
      <c r="G550" s="37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37"/>
      <c r="Z550" s="37"/>
      <c r="AA550" s="37"/>
      <c r="AB550" s="37"/>
      <c r="AC550" s="37"/>
      <c r="AD550" s="37"/>
      <c r="AE550" s="37"/>
      <c r="AF550" s="37"/>
      <c r="AG550" s="37"/>
      <c r="AH550" s="37"/>
      <c r="AI550" s="37"/>
      <c r="AJ550" s="37"/>
      <c r="AK550" s="37"/>
    </row>
    <row r="551" ht="12.75" customHeight="1">
      <c r="A551" s="37"/>
      <c r="B551" s="37"/>
      <c r="C551" s="37"/>
      <c r="D551" s="37"/>
      <c r="E551" s="37"/>
      <c r="F551" s="37"/>
      <c r="G551" s="37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  <c r="Y551" s="37"/>
      <c r="Z551" s="37"/>
      <c r="AA551" s="37"/>
      <c r="AB551" s="37"/>
      <c r="AC551" s="37"/>
      <c r="AD551" s="37"/>
      <c r="AE551" s="37"/>
      <c r="AF551" s="37"/>
      <c r="AG551" s="37"/>
      <c r="AH551" s="37"/>
      <c r="AI551" s="37"/>
      <c r="AJ551" s="37"/>
      <c r="AK551" s="37"/>
    </row>
    <row r="552" ht="12.75" customHeight="1">
      <c r="A552" s="37"/>
      <c r="B552" s="37"/>
      <c r="C552" s="37"/>
      <c r="D552" s="37"/>
      <c r="E552" s="37"/>
      <c r="F552" s="37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37"/>
      <c r="Z552" s="37"/>
      <c r="AA552" s="37"/>
      <c r="AB552" s="37"/>
      <c r="AC552" s="37"/>
      <c r="AD552" s="37"/>
      <c r="AE552" s="37"/>
      <c r="AF552" s="37"/>
      <c r="AG552" s="37"/>
      <c r="AH552" s="37"/>
      <c r="AI552" s="37"/>
      <c r="AJ552" s="37"/>
      <c r="AK552" s="37"/>
    </row>
    <row r="553" ht="12.75" customHeight="1">
      <c r="A553" s="37"/>
      <c r="B553" s="37"/>
      <c r="C553" s="37"/>
      <c r="D553" s="37"/>
      <c r="E553" s="37"/>
      <c r="F553" s="37"/>
      <c r="G553" s="37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37"/>
      <c r="Z553" s="37"/>
      <c r="AA553" s="37"/>
      <c r="AB553" s="37"/>
      <c r="AC553" s="37"/>
      <c r="AD553" s="37"/>
      <c r="AE553" s="37"/>
      <c r="AF553" s="37"/>
      <c r="AG553" s="37"/>
      <c r="AH553" s="37"/>
      <c r="AI553" s="37"/>
      <c r="AJ553" s="37"/>
      <c r="AK553" s="37"/>
    </row>
    <row r="554" ht="12.75" customHeight="1">
      <c r="A554" s="37"/>
      <c r="B554" s="37"/>
      <c r="C554" s="37"/>
      <c r="D554" s="37"/>
      <c r="E554" s="37"/>
      <c r="F554" s="37"/>
      <c r="G554" s="37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37"/>
      <c r="Z554" s="37"/>
      <c r="AA554" s="37"/>
      <c r="AB554" s="37"/>
      <c r="AC554" s="37"/>
      <c r="AD554" s="37"/>
      <c r="AE554" s="37"/>
      <c r="AF554" s="37"/>
      <c r="AG554" s="37"/>
      <c r="AH554" s="37"/>
      <c r="AI554" s="37"/>
      <c r="AJ554" s="37"/>
      <c r="AK554" s="37"/>
    </row>
    <row r="555" ht="12.75" customHeight="1">
      <c r="A555" s="37"/>
      <c r="B555" s="37"/>
      <c r="C555" s="37"/>
      <c r="D555" s="37"/>
      <c r="E555" s="37"/>
      <c r="F555" s="37"/>
      <c r="G555" s="37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37"/>
      <c r="Z555" s="37"/>
      <c r="AA555" s="37"/>
      <c r="AB555" s="37"/>
      <c r="AC555" s="37"/>
      <c r="AD555" s="37"/>
      <c r="AE555" s="37"/>
      <c r="AF555" s="37"/>
      <c r="AG555" s="37"/>
      <c r="AH555" s="37"/>
      <c r="AI555" s="37"/>
      <c r="AJ555" s="37"/>
      <c r="AK555" s="37"/>
    </row>
    <row r="556" ht="12.75" customHeight="1">
      <c r="A556" s="37"/>
      <c r="B556" s="37"/>
      <c r="C556" s="37"/>
      <c r="D556" s="37"/>
      <c r="E556" s="37"/>
      <c r="F556" s="37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37"/>
      <c r="Z556" s="37"/>
      <c r="AA556" s="37"/>
      <c r="AB556" s="37"/>
      <c r="AC556" s="37"/>
      <c r="AD556" s="37"/>
      <c r="AE556" s="37"/>
      <c r="AF556" s="37"/>
      <c r="AG556" s="37"/>
      <c r="AH556" s="37"/>
      <c r="AI556" s="37"/>
      <c r="AJ556" s="37"/>
      <c r="AK556" s="37"/>
    </row>
    <row r="557" ht="12.75" customHeight="1">
      <c r="A557" s="37"/>
      <c r="B557" s="37"/>
      <c r="C557" s="37"/>
      <c r="D557" s="37"/>
      <c r="E557" s="37"/>
      <c r="F557" s="37"/>
      <c r="G557" s="37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37"/>
      <c r="Z557" s="37"/>
      <c r="AA557" s="37"/>
      <c r="AB557" s="37"/>
      <c r="AC557" s="37"/>
      <c r="AD557" s="37"/>
      <c r="AE557" s="37"/>
      <c r="AF557" s="37"/>
      <c r="AG557" s="37"/>
      <c r="AH557" s="37"/>
      <c r="AI557" s="37"/>
      <c r="AJ557" s="37"/>
      <c r="AK557" s="37"/>
    </row>
    <row r="558" ht="12.75" customHeight="1">
      <c r="A558" s="37"/>
      <c r="B558" s="37"/>
      <c r="C558" s="37"/>
      <c r="D558" s="37"/>
      <c r="E558" s="37"/>
      <c r="F558" s="37"/>
      <c r="G558" s="37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37"/>
      <c r="Z558" s="37"/>
      <c r="AA558" s="37"/>
      <c r="AB558" s="37"/>
      <c r="AC558" s="37"/>
      <c r="AD558" s="37"/>
      <c r="AE558" s="37"/>
      <c r="AF558" s="37"/>
      <c r="AG558" s="37"/>
      <c r="AH558" s="37"/>
      <c r="AI558" s="37"/>
      <c r="AJ558" s="37"/>
      <c r="AK558" s="37"/>
    </row>
    <row r="559" ht="12.75" customHeight="1">
      <c r="A559" s="37"/>
      <c r="B559" s="37"/>
      <c r="C559" s="37"/>
      <c r="D559" s="37"/>
      <c r="E559" s="37"/>
      <c r="F559" s="37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37"/>
      <c r="Z559" s="37"/>
      <c r="AA559" s="37"/>
      <c r="AB559" s="37"/>
      <c r="AC559" s="37"/>
      <c r="AD559" s="37"/>
      <c r="AE559" s="37"/>
      <c r="AF559" s="37"/>
      <c r="AG559" s="37"/>
      <c r="AH559" s="37"/>
      <c r="AI559" s="37"/>
      <c r="AJ559" s="37"/>
      <c r="AK559" s="37"/>
    </row>
    <row r="560" ht="12.75" customHeight="1">
      <c r="A560" s="37"/>
      <c r="B560" s="37"/>
      <c r="C560" s="37"/>
      <c r="D560" s="37"/>
      <c r="E560" s="37"/>
      <c r="F560" s="37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37"/>
      <c r="Z560" s="37"/>
      <c r="AA560" s="37"/>
      <c r="AB560" s="37"/>
      <c r="AC560" s="37"/>
      <c r="AD560" s="37"/>
      <c r="AE560" s="37"/>
      <c r="AF560" s="37"/>
      <c r="AG560" s="37"/>
      <c r="AH560" s="37"/>
      <c r="AI560" s="37"/>
      <c r="AJ560" s="37"/>
      <c r="AK560" s="37"/>
    </row>
    <row r="561" ht="12.75" customHeight="1">
      <c r="A561" s="37"/>
      <c r="B561" s="37"/>
      <c r="C561" s="37"/>
      <c r="D561" s="37"/>
      <c r="E561" s="37"/>
      <c r="F561" s="37"/>
      <c r="G561" s="37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37"/>
      <c r="Z561" s="37"/>
      <c r="AA561" s="37"/>
      <c r="AB561" s="37"/>
      <c r="AC561" s="37"/>
      <c r="AD561" s="37"/>
      <c r="AE561" s="37"/>
      <c r="AF561" s="37"/>
      <c r="AG561" s="37"/>
      <c r="AH561" s="37"/>
      <c r="AI561" s="37"/>
      <c r="AJ561" s="37"/>
      <c r="AK561" s="37"/>
    </row>
    <row r="562" ht="12.75" customHeight="1">
      <c r="A562" s="37"/>
      <c r="B562" s="37"/>
      <c r="C562" s="37"/>
      <c r="D562" s="37"/>
      <c r="E562" s="37"/>
      <c r="F562" s="37"/>
      <c r="G562" s="37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  <c r="Y562" s="37"/>
      <c r="Z562" s="37"/>
      <c r="AA562" s="37"/>
      <c r="AB562" s="37"/>
      <c r="AC562" s="37"/>
      <c r="AD562" s="37"/>
      <c r="AE562" s="37"/>
      <c r="AF562" s="37"/>
      <c r="AG562" s="37"/>
      <c r="AH562" s="37"/>
      <c r="AI562" s="37"/>
      <c r="AJ562" s="37"/>
      <c r="AK562" s="37"/>
    </row>
    <row r="563" ht="12.75" customHeight="1">
      <c r="A563" s="37"/>
      <c r="B563" s="37"/>
      <c r="C563" s="37"/>
      <c r="D563" s="37"/>
      <c r="E563" s="37"/>
      <c r="F563" s="37"/>
      <c r="G563" s="37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  <c r="Y563" s="37"/>
      <c r="Z563" s="37"/>
      <c r="AA563" s="37"/>
      <c r="AB563" s="37"/>
      <c r="AC563" s="37"/>
      <c r="AD563" s="37"/>
      <c r="AE563" s="37"/>
      <c r="AF563" s="37"/>
      <c r="AG563" s="37"/>
      <c r="AH563" s="37"/>
      <c r="AI563" s="37"/>
      <c r="AJ563" s="37"/>
      <c r="AK563" s="37"/>
    </row>
    <row r="564" ht="12.75" customHeight="1">
      <c r="A564" s="37"/>
      <c r="B564" s="37"/>
      <c r="C564" s="37"/>
      <c r="D564" s="37"/>
      <c r="E564" s="37"/>
      <c r="F564" s="37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37"/>
      <c r="Z564" s="37"/>
      <c r="AA564" s="37"/>
      <c r="AB564" s="37"/>
      <c r="AC564" s="37"/>
      <c r="AD564" s="37"/>
      <c r="AE564" s="37"/>
      <c r="AF564" s="37"/>
      <c r="AG564" s="37"/>
      <c r="AH564" s="37"/>
      <c r="AI564" s="37"/>
      <c r="AJ564" s="37"/>
      <c r="AK564" s="37"/>
    </row>
    <row r="565" ht="12.75" customHeight="1">
      <c r="A565" s="37"/>
      <c r="B565" s="37"/>
      <c r="C565" s="37"/>
      <c r="D565" s="37"/>
      <c r="E565" s="37"/>
      <c r="F565" s="37"/>
      <c r="G565" s="37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  <c r="Y565" s="37"/>
      <c r="Z565" s="37"/>
      <c r="AA565" s="37"/>
      <c r="AB565" s="37"/>
      <c r="AC565" s="37"/>
      <c r="AD565" s="37"/>
      <c r="AE565" s="37"/>
      <c r="AF565" s="37"/>
      <c r="AG565" s="37"/>
      <c r="AH565" s="37"/>
      <c r="AI565" s="37"/>
      <c r="AJ565" s="37"/>
      <c r="AK565" s="37"/>
    </row>
    <row r="566" ht="12.75" customHeight="1">
      <c r="A566" s="37"/>
      <c r="B566" s="37"/>
      <c r="C566" s="37"/>
      <c r="D566" s="37"/>
      <c r="E566" s="37"/>
      <c r="F566" s="37"/>
      <c r="G566" s="37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37"/>
      <c r="Z566" s="37"/>
      <c r="AA566" s="37"/>
      <c r="AB566" s="37"/>
      <c r="AC566" s="37"/>
      <c r="AD566" s="37"/>
      <c r="AE566" s="37"/>
      <c r="AF566" s="37"/>
      <c r="AG566" s="37"/>
      <c r="AH566" s="37"/>
      <c r="AI566" s="37"/>
      <c r="AJ566" s="37"/>
      <c r="AK566" s="37"/>
    </row>
    <row r="567" ht="12.75" customHeight="1">
      <c r="A567" s="37"/>
      <c r="B567" s="37"/>
      <c r="C567" s="37"/>
      <c r="D567" s="37"/>
      <c r="E567" s="37"/>
      <c r="F567" s="37"/>
      <c r="G567" s="37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  <c r="Y567" s="37"/>
      <c r="Z567" s="37"/>
      <c r="AA567" s="37"/>
      <c r="AB567" s="37"/>
      <c r="AC567" s="37"/>
      <c r="AD567" s="37"/>
      <c r="AE567" s="37"/>
      <c r="AF567" s="37"/>
      <c r="AG567" s="37"/>
      <c r="AH567" s="37"/>
      <c r="AI567" s="37"/>
      <c r="AJ567" s="37"/>
      <c r="AK567" s="37"/>
    </row>
    <row r="568" ht="12.75" customHeight="1">
      <c r="A568" s="37"/>
      <c r="B568" s="37"/>
      <c r="C568" s="37"/>
      <c r="D568" s="37"/>
      <c r="E568" s="37"/>
      <c r="F568" s="37"/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37"/>
      <c r="Z568" s="37"/>
      <c r="AA568" s="37"/>
      <c r="AB568" s="37"/>
      <c r="AC568" s="37"/>
      <c r="AD568" s="37"/>
      <c r="AE568" s="37"/>
      <c r="AF568" s="37"/>
      <c r="AG568" s="37"/>
      <c r="AH568" s="37"/>
      <c r="AI568" s="37"/>
      <c r="AJ568" s="37"/>
      <c r="AK568" s="37"/>
    </row>
    <row r="569" ht="12.75" customHeight="1">
      <c r="A569" s="37"/>
      <c r="B569" s="37"/>
      <c r="C569" s="37"/>
      <c r="D569" s="37"/>
      <c r="E569" s="37"/>
      <c r="F569" s="37"/>
      <c r="G569" s="37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  <c r="Y569" s="37"/>
      <c r="Z569" s="37"/>
      <c r="AA569" s="37"/>
      <c r="AB569" s="37"/>
      <c r="AC569" s="37"/>
      <c r="AD569" s="37"/>
      <c r="AE569" s="37"/>
      <c r="AF569" s="37"/>
      <c r="AG569" s="37"/>
      <c r="AH569" s="37"/>
      <c r="AI569" s="37"/>
      <c r="AJ569" s="37"/>
      <c r="AK569" s="37"/>
    </row>
    <row r="570" ht="12.75" customHeight="1">
      <c r="A570" s="37"/>
      <c r="B570" s="37"/>
      <c r="C570" s="37"/>
      <c r="D570" s="37"/>
      <c r="E570" s="37"/>
      <c r="F570" s="37"/>
      <c r="G570" s="37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  <c r="Y570" s="37"/>
      <c r="Z570" s="37"/>
      <c r="AA570" s="37"/>
      <c r="AB570" s="37"/>
      <c r="AC570" s="37"/>
      <c r="AD570" s="37"/>
      <c r="AE570" s="37"/>
      <c r="AF570" s="37"/>
      <c r="AG570" s="37"/>
      <c r="AH570" s="37"/>
      <c r="AI570" s="37"/>
      <c r="AJ570" s="37"/>
      <c r="AK570" s="37"/>
    </row>
    <row r="571" ht="12.75" customHeight="1">
      <c r="A571" s="37"/>
      <c r="B571" s="37"/>
      <c r="C571" s="37"/>
      <c r="D571" s="37"/>
      <c r="E571" s="37"/>
      <c r="F571" s="37"/>
      <c r="G571" s="37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  <c r="Y571" s="37"/>
      <c r="Z571" s="37"/>
      <c r="AA571" s="37"/>
      <c r="AB571" s="37"/>
      <c r="AC571" s="37"/>
      <c r="AD571" s="37"/>
      <c r="AE571" s="37"/>
      <c r="AF571" s="37"/>
      <c r="AG571" s="37"/>
      <c r="AH571" s="37"/>
      <c r="AI571" s="37"/>
      <c r="AJ571" s="37"/>
      <c r="AK571" s="37"/>
    </row>
    <row r="572" ht="12.75" customHeight="1">
      <c r="A572" s="37"/>
      <c r="B572" s="37"/>
      <c r="C572" s="37"/>
      <c r="D572" s="37"/>
      <c r="E572" s="37"/>
      <c r="F572" s="37"/>
      <c r="G572" s="37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  <c r="Y572" s="37"/>
      <c r="Z572" s="37"/>
      <c r="AA572" s="37"/>
      <c r="AB572" s="37"/>
      <c r="AC572" s="37"/>
      <c r="AD572" s="37"/>
      <c r="AE572" s="37"/>
      <c r="AF572" s="37"/>
      <c r="AG572" s="37"/>
      <c r="AH572" s="37"/>
      <c r="AI572" s="37"/>
      <c r="AJ572" s="37"/>
      <c r="AK572" s="37"/>
    </row>
    <row r="573" ht="12.75" customHeight="1">
      <c r="A573" s="37"/>
      <c r="B573" s="37"/>
      <c r="C573" s="37"/>
      <c r="D573" s="37"/>
      <c r="E573" s="37"/>
      <c r="F573" s="37"/>
      <c r="G573" s="37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  <c r="Y573" s="37"/>
      <c r="Z573" s="37"/>
      <c r="AA573" s="37"/>
      <c r="AB573" s="37"/>
      <c r="AC573" s="37"/>
      <c r="AD573" s="37"/>
      <c r="AE573" s="37"/>
      <c r="AF573" s="37"/>
      <c r="AG573" s="37"/>
      <c r="AH573" s="37"/>
      <c r="AI573" s="37"/>
      <c r="AJ573" s="37"/>
      <c r="AK573" s="37"/>
    </row>
    <row r="574" ht="12.75" customHeight="1">
      <c r="A574" s="37"/>
      <c r="B574" s="37"/>
      <c r="C574" s="37"/>
      <c r="D574" s="37"/>
      <c r="E574" s="37"/>
      <c r="F574" s="37"/>
      <c r="G574" s="37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  <c r="Y574" s="37"/>
      <c r="Z574" s="37"/>
      <c r="AA574" s="37"/>
      <c r="AB574" s="37"/>
      <c r="AC574" s="37"/>
      <c r="AD574" s="37"/>
      <c r="AE574" s="37"/>
      <c r="AF574" s="37"/>
      <c r="AG574" s="37"/>
      <c r="AH574" s="37"/>
      <c r="AI574" s="37"/>
      <c r="AJ574" s="37"/>
      <c r="AK574" s="37"/>
    </row>
    <row r="575" ht="12.75" customHeight="1">
      <c r="A575" s="37"/>
      <c r="B575" s="37"/>
      <c r="C575" s="37"/>
      <c r="D575" s="37"/>
      <c r="E575" s="37"/>
      <c r="F575" s="37"/>
      <c r="G575" s="37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  <c r="Y575" s="37"/>
      <c r="Z575" s="37"/>
      <c r="AA575" s="37"/>
      <c r="AB575" s="37"/>
      <c r="AC575" s="37"/>
      <c r="AD575" s="37"/>
      <c r="AE575" s="37"/>
      <c r="AF575" s="37"/>
      <c r="AG575" s="37"/>
      <c r="AH575" s="37"/>
      <c r="AI575" s="37"/>
      <c r="AJ575" s="37"/>
      <c r="AK575" s="37"/>
    </row>
    <row r="576" ht="12.75" customHeight="1">
      <c r="A576" s="37"/>
      <c r="B576" s="37"/>
      <c r="C576" s="37"/>
      <c r="D576" s="37"/>
      <c r="E576" s="37"/>
      <c r="F576" s="37"/>
      <c r="G576" s="37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37"/>
      <c r="Z576" s="37"/>
      <c r="AA576" s="37"/>
      <c r="AB576" s="37"/>
      <c r="AC576" s="37"/>
      <c r="AD576" s="37"/>
      <c r="AE576" s="37"/>
      <c r="AF576" s="37"/>
      <c r="AG576" s="37"/>
      <c r="AH576" s="37"/>
      <c r="AI576" s="37"/>
      <c r="AJ576" s="37"/>
      <c r="AK576" s="37"/>
    </row>
    <row r="577" ht="12.75" customHeight="1">
      <c r="A577" s="37"/>
      <c r="B577" s="37"/>
      <c r="C577" s="37"/>
      <c r="D577" s="37"/>
      <c r="E577" s="37"/>
      <c r="F577" s="37"/>
      <c r="G577" s="37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  <c r="Y577" s="37"/>
      <c r="Z577" s="37"/>
      <c r="AA577" s="37"/>
      <c r="AB577" s="37"/>
      <c r="AC577" s="37"/>
      <c r="AD577" s="37"/>
      <c r="AE577" s="37"/>
      <c r="AF577" s="37"/>
      <c r="AG577" s="37"/>
      <c r="AH577" s="37"/>
      <c r="AI577" s="37"/>
      <c r="AJ577" s="37"/>
      <c r="AK577" s="37"/>
    </row>
    <row r="578" ht="12.75" customHeight="1">
      <c r="A578" s="37"/>
      <c r="B578" s="37"/>
      <c r="C578" s="37"/>
      <c r="D578" s="37"/>
      <c r="E578" s="37"/>
      <c r="F578" s="37"/>
      <c r="G578" s="37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  <c r="Y578" s="37"/>
      <c r="Z578" s="37"/>
      <c r="AA578" s="37"/>
      <c r="AB578" s="37"/>
      <c r="AC578" s="37"/>
      <c r="AD578" s="37"/>
      <c r="AE578" s="37"/>
      <c r="AF578" s="37"/>
      <c r="AG578" s="37"/>
      <c r="AH578" s="37"/>
      <c r="AI578" s="37"/>
      <c r="AJ578" s="37"/>
      <c r="AK578" s="37"/>
    </row>
    <row r="579" ht="12.75" customHeight="1">
      <c r="A579" s="37"/>
      <c r="B579" s="37"/>
      <c r="C579" s="37"/>
      <c r="D579" s="37"/>
      <c r="E579" s="37"/>
      <c r="F579" s="37"/>
      <c r="G579" s="37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  <c r="Y579" s="37"/>
      <c r="Z579" s="37"/>
      <c r="AA579" s="37"/>
      <c r="AB579" s="37"/>
      <c r="AC579" s="37"/>
      <c r="AD579" s="37"/>
      <c r="AE579" s="37"/>
      <c r="AF579" s="37"/>
      <c r="AG579" s="37"/>
      <c r="AH579" s="37"/>
      <c r="AI579" s="37"/>
      <c r="AJ579" s="37"/>
      <c r="AK579" s="37"/>
    </row>
    <row r="580" ht="12.75" customHeight="1">
      <c r="A580" s="37"/>
      <c r="B580" s="37"/>
      <c r="C580" s="37"/>
      <c r="D580" s="37"/>
      <c r="E580" s="37"/>
      <c r="F580" s="37"/>
      <c r="G580" s="37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37"/>
      <c r="Z580" s="37"/>
      <c r="AA580" s="37"/>
      <c r="AB580" s="37"/>
      <c r="AC580" s="37"/>
      <c r="AD580" s="37"/>
      <c r="AE580" s="37"/>
      <c r="AF580" s="37"/>
      <c r="AG580" s="37"/>
      <c r="AH580" s="37"/>
      <c r="AI580" s="37"/>
      <c r="AJ580" s="37"/>
      <c r="AK580" s="37"/>
    </row>
    <row r="581" ht="12.75" customHeight="1">
      <c r="A581" s="37"/>
      <c r="B581" s="37"/>
      <c r="C581" s="37"/>
      <c r="D581" s="37"/>
      <c r="E581" s="37"/>
      <c r="F581" s="37"/>
      <c r="G581" s="37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  <c r="Y581" s="37"/>
      <c r="Z581" s="37"/>
      <c r="AA581" s="37"/>
      <c r="AB581" s="37"/>
      <c r="AC581" s="37"/>
      <c r="AD581" s="37"/>
      <c r="AE581" s="37"/>
      <c r="AF581" s="37"/>
      <c r="AG581" s="37"/>
      <c r="AH581" s="37"/>
      <c r="AI581" s="37"/>
      <c r="AJ581" s="37"/>
      <c r="AK581" s="37"/>
    </row>
    <row r="582" ht="12.75" customHeight="1">
      <c r="A582" s="37"/>
      <c r="B582" s="37"/>
      <c r="C582" s="37"/>
      <c r="D582" s="37"/>
      <c r="E582" s="37"/>
      <c r="F582" s="37"/>
      <c r="G582" s="37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  <c r="Y582" s="37"/>
      <c r="Z582" s="37"/>
      <c r="AA582" s="37"/>
      <c r="AB582" s="37"/>
      <c r="AC582" s="37"/>
      <c r="AD582" s="37"/>
      <c r="AE582" s="37"/>
      <c r="AF582" s="37"/>
      <c r="AG582" s="37"/>
      <c r="AH582" s="37"/>
      <c r="AI582" s="37"/>
      <c r="AJ582" s="37"/>
      <c r="AK582" s="37"/>
    </row>
    <row r="583" ht="12.75" customHeight="1">
      <c r="A583" s="37"/>
      <c r="B583" s="37"/>
      <c r="C583" s="37"/>
      <c r="D583" s="37"/>
      <c r="E583" s="37"/>
      <c r="F583" s="37"/>
      <c r="G583" s="37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  <c r="Y583" s="37"/>
      <c r="Z583" s="37"/>
      <c r="AA583" s="37"/>
      <c r="AB583" s="37"/>
      <c r="AC583" s="37"/>
      <c r="AD583" s="37"/>
      <c r="AE583" s="37"/>
      <c r="AF583" s="37"/>
      <c r="AG583" s="37"/>
      <c r="AH583" s="37"/>
      <c r="AI583" s="37"/>
      <c r="AJ583" s="37"/>
      <c r="AK583" s="37"/>
    </row>
    <row r="584" ht="12.75" customHeight="1">
      <c r="A584" s="37"/>
      <c r="B584" s="37"/>
      <c r="C584" s="37"/>
      <c r="D584" s="37"/>
      <c r="E584" s="37"/>
      <c r="F584" s="37"/>
      <c r="G584" s="37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  <c r="Y584" s="37"/>
      <c r="Z584" s="37"/>
      <c r="AA584" s="37"/>
      <c r="AB584" s="37"/>
      <c r="AC584" s="37"/>
      <c r="AD584" s="37"/>
      <c r="AE584" s="37"/>
      <c r="AF584" s="37"/>
      <c r="AG584" s="37"/>
      <c r="AH584" s="37"/>
      <c r="AI584" s="37"/>
      <c r="AJ584" s="37"/>
      <c r="AK584" s="37"/>
    </row>
    <row r="585" ht="12.75" customHeight="1">
      <c r="A585" s="37"/>
      <c r="B585" s="37"/>
      <c r="C585" s="37"/>
      <c r="D585" s="37"/>
      <c r="E585" s="37"/>
      <c r="F585" s="37"/>
      <c r="G585" s="37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  <c r="Y585" s="37"/>
      <c r="Z585" s="37"/>
      <c r="AA585" s="37"/>
      <c r="AB585" s="37"/>
      <c r="AC585" s="37"/>
      <c r="AD585" s="37"/>
      <c r="AE585" s="37"/>
      <c r="AF585" s="37"/>
      <c r="AG585" s="37"/>
      <c r="AH585" s="37"/>
      <c r="AI585" s="37"/>
      <c r="AJ585" s="37"/>
      <c r="AK585" s="37"/>
    </row>
    <row r="586" ht="12.75" customHeight="1">
      <c r="A586" s="37"/>
      <c r="B586" s="37"/>
      <c r="C586" s="37"/>
      <c r="D586" s="37"/>
      <c r="E586" s="37"/>
      <c r="F586" s="37"/>
      <c r="G586" s="37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  <c r="Y586" s="37"/>
      <c r="Z586" s="37"/>
      <c r="AA586" s="37"/>
      <c r="AB586" s="37"/>
      <c r="AC586" s="37"/>
      <c r="AD586" s="37"/>
      <c r="AE586" s="37"/>
      <c r="AF586" s="37"/>
      <c r="AG586" s="37"/>
      <c r="AH586" s="37"/>
      <c r="AI586" s="37"/>
      <c r="AJ586" s="37"/>
      <c r="AK586" s="37"/>
    </row>
    <row r="587" ht="12.75" customHeight="1">
      <c r="A587" s="37"/>
      <c r="B587" s="37"/>
      <c r="C587" s="37"/>
      <c r="D587" s="37"/>
      <c r="E587" s="37"/>
      <c r="F587" s="37"/>
      <c r="G587" s="37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  <c r="Y587" s="37"/>
      <c r="Z587" s="37"/>
      <c r="AA587" s="37"/>
      <c r="AB587" s="37"/>
      <c r="AC587" s="37"/>
      <c r="AD587" s="37"/>
      <c r="AE587" s="37"/>
      <c r="AF587" s="37"/>
      <c r="AG587" s="37"/>
      <c r="AH587" s="37"/>
      <c r="AI587" s="37"/>
      <c r="AJ587" s="37"/>
      <c r="AK587" s="37"/>
    </row>
    <row r="588" ht="12.75" customHeight="1">
      <c r="A588" s="37"/>
      <c r="B588" s="37"/>
      <c r="C588" s="37"/>
      <c r="D588" s="37"/>
      <c r="E588" s="37"/>
      <c r="F588" s="37"/>
      <c r="G588" s="37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37"/>
      <c r="Z588" s="37"/>
      <c r="AA588" s="37"/>
      <c r="AB588" s="37"/>
      <c r="AC588" s="37"/>
      <c r="AD588" s="37"/>
      <c r="AE588" s="37"/>
      <c r="AF588" s="37"/>
      <c r="AG588" s="37"/>
      <c r="AH588" s="37"/>
      <c r="AI588" s="37"/>
      <c r="AJ588" s="37"/>
      <c r="AK588" s="37"/>
    </row>
    <row r="589" ht="12.75" customHeight="1">
      <c r="A589" s="37"/>
      <c r="B589" s="37"/>
      <c r="C589" s="37"/>
      <c r="D589" s="37"/>
      <c r="E589" s="37"/>
      <c r="F589" s="37"/>
      <c r="G589" s="37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  <c r="Y589" s="37"/>
      <c r="Z589" s="37"/>
      <c r="AA589" s="37"/>
      <c r="AB589" s="37"/>
      <c r="AC589" s="37"/>
      <c r="AD589" s="37"/>
      <c r="AE589" s="37"/>
      <c r="AF589" s="37"/>
      <c r="AG589" s="37"/>
      <c r="AH589" s="37"/>
      <c r="AI589" s="37"/>
      <c r="AJ589" s="37"/>
      <c r="AK589" s="37"/>
    </row>
    <row r="590" ht="12.75" customHeight="1">
      <c r="A590" s="37"/>
      <c r="B590" s="37"/>
      <c r="C590" s="37"/>
      <c r="D590" s="37"/>
      <c r="E590" s="37"/>
      <c r="F590" s="37"/>
      <c r="G590" s="37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37"/>
      <c r="Z590" s="37"/>
      <c r="AA590" s="37"/>
      <c r="AB590" s="37"/>
      <c r="AC590" s="37"/>
      <c r="AD590" s="37"/>
      <c r="AE590" s="37"/>
      <c r="AF590" s="37"/>
      <c r="AG590" s="37"/>
      <c r="AH590" s="37"/>
      <c r="AI590" s="37"/>
      <c r="AJ590" s="37"/>
      <c r="AK590" s="37"/>
    </row>
    <row r="591" ht="12.75" customHeight="1">
      <c r="A591" s="37"/>
      <c r="B591" s="37"/>
      <c r="C591" s="37"/>
      <c r="D591" s="37"/>
      <c r="E591" s="37"/>
      <c r="F591" s="37"/>
      <c r="G591" s="37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  <c r="Y591" s="37"/>
      <c r="Z591" s="37"/>
      <c r="AA591" s="37"/>
      <c r="AB591" s="37"/>
      <c r="AC591" s="37"/>
      <c r="AD591" s="37"/>
      <c r="AE591" s="37"/>
      <c r="AF591" s="37"/>
      <c r="AG591" s="37"/>
      <c r="AH591" s="37"/>
      <c r="AI591" s="37"/>
      <c r="AJ591" s="37"/>
      <c r="AK591" s="37"/>
    </row>
    <row r="592" ht="12.75" customHeight="1">
      <c r="A592" s="37"/>
      <c r="B592" s="37"/>
      <c r="C592" s="37"/>
      <c r="D592" s="37"/>
      <c r="E592" s="37"/>
      <c r="F592" s="37"/>
      <c r="G592" s="37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  <c r="Y592" s="37"/>
      <c r="Z592" s="37"/>
      <c r="AA592" s="37"/>
      <c r="AB592" s="37"/>
      <c r="AC592" s="37"/>
      <c r="AD592" s="37"/>
      <c r="AE592" s="37"/>
      <c r="AF592" s="37"/>
      <c r="AG592" s="37"/>
      <c r="AH592" s="37"/>
      <c r="AI592" s="37"/>
      <c r="AJ592" s="37"/>
      <c r="AK592" s="37"/>
    </row>
    <row r="593" ht="12.75" customHeight="1">
      <c r="A593" s="37"/>
      <c r="B593" s="37"/>
      <c r="C593" s="37"/>
      <c r="D593" s="37"/>
      <c r="E593" s="37"/>
      <c r="F593" s="37"/>
      <c r="G593" s="37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  <c r="Y593" s="37"/>
      <c r="Z593" s="37"/>
      <c r="AA593" s="37"/>
      <c r="AB593" s="37"/>
      <c r="AC593" s="37"/>
      <c r="AD593" s="37"/>
      <c r="AE593" s="37"/>
      <c r="AF593" s="37"/>
      <c r="AG593" s="37"/>
      <c r="AH593" s="37"/>
      <c r="AI593" s="37"/>
      <c r="AJ593" s="37"/>
      <c r="AK593" s="37"/>
    </row>
    <row r="594" ht="12.75" customHeight="1">
      <c r="A594" s="37"/>
      <c r="B594" s="37"/>
      <c r="C594" s="37"/>
      <c r="D594" s="37"/>
      <c r="E594" s="37"/>
      <c r="F594" s="37"/>
      <c r="G594" s="37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37"/>
      <c r="Z594" s="37"/>
      <c r="AA594" s="37"/>
      <c r="AB594" s="37"/>
      <c r="AC594" s="37"/>
      <c r="AD594" s="37"/>
      <c r="AE594" s="37"/>
      <c r="AF594" s="37"/>
      <c r="AG594" s="37"/>
      <c r="AH594" s="37"/>
      <c r="AI594" s="37"/>
      <c r="AJ594" s="37"/>
      <c r="AK594" s="37"/>
    </row>
    <row r="595" ht="12.75" customHeight="1">
      <c r="A595" s="37"/>
      <c r="B595" s="37"/>
      <c r="C595" s="37"/>
      <c r="D595" s="37"/>
      <c r="E595" s="37"/>
      <c r="F595" s="37"/>
      <c r="G595" s="37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  <c r="Y595" s="37"/>
      <c r="Z595" s="37"/>
      <c r="AA595" s="37"/>
      <c r="AB595" s="37"/>
      <c r="AC595" s="37"/>
      <c r="AD595" s="37"/>
      <c r="AE595" s="37"/>
      <c r="AF595" s="37"/>
      <c r="AG595" s="37"/>
      <c r="AH595" s="37"/>
      <c r="AI595" s="37"/>
      <c r="AJ595" s="37"/>
      <c r="AK595" s="37"/>
    </row>
    <row r="596" ht="12.75" customHeight="1">
      <c r="A596" s="37"/>
      <c r="B596" s="37"/>
      <c r="C596" s="37"/>
      <c r="D596" s="37"/>
      <c r="E596" s="37"/>
      <c r="F596" s="37"/>
      <c r="G596" s="37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  <c r="Y596" s="37"/>
      <c r="Z596" s="37"/>
      <c r="AA596" s="37"/>
      <c r="AB596" s="37"/>
      <c r="AC596" s="37"/>
      <c r="AD596" s="37"/>
      <c r="AE596" s="37"/>
      <c r="AF596" s="37"/>
      <c r="AG596" s="37"/>
      <c r="AH596" s="37"/>
      <c r="AI596" s="37"/>
      <c r="AJ596" s="37"/>
      <c r="AK596" s="37"/>
    </row>
    <row r="597" ht="12.75" customHeight="1">
      <c r="A597" s="37"/>
      <c r="B597" s="37"/>
      <c r="C597" s="37"/>
      <c r="D597" s="37"/>
      <c r="E597" s="37"/>
      <c r="F597" s="37"/>
      <c r="G597" s="37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  <c r="Y597" s="37"/>
      <c r="Z597" s="37"/>
      <c r="AA597" s="37"/>
      <c r="AB597" s="37"/>
      <c r="AC597" s="37"/>
      <c r="AD597" s="37"/>
      <c r="AE597" s="37"/>
      <c r="AF597" s="37"/>
      <c r="AG597" s="37"/>
      <c r="AH597" s="37"/>
      <c r="AI597" s="37"/>
      <c r="AJ597" s="37"/>
      <c r="AK597" s="37"/>
    </row>
    <row r="598" ht="12.75" customHeight="1">
      <c r="A598" s="37"/>
      <c r="B598" s="37"/>
      <c r="C598" s="37"/>
      <c r="D598" s="37"/>
      <c r="E598" s="37"/>
      <c r="F598" s="37"/>
      <c r="G598" s="37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  <c r="Y598" s="37"/>
      <c r="Z598" s="37"/>
      <c r="AA598" s="37"/>
      <c r="AB598" s="37"/>
      <c r="AC598" s="37"/>
      <c r="AD598" s="37"/>
      <c r="AE598" s="37"/>
      <c r="AF598" s="37"/>
      <c r="AG598" s="37"/>
      <c r="AH598" s="37"/>
      <c r="AI598" s="37"/>
      <c r="AJ598" s="37"/>
      <c r="AK598" s="37"/>
    </row>
    <row r="599" ht="12.75" customHeight="1">
      <c r="A599" s="37"/>
      <c r="B599" s="37"/>
      <c r="C599" s="37"/>
      <c r="D599" s="37"/>
      <c r="E599" s="37"/>
      <c r="F599" s="37"/>
      <c r="G599" s="37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  <c r="Y599" s="37"/>
      <c r="Z599" s="37"/>
      <c r="AA599" s="37"/>
      <c r="AB599" s="37"/>
      <c r="AC599" s="37"/>
      <c r="AD599" s="37"/>
      <c r="AE599" s="37"/>
      <c r="AF599" s="37"/>
      <c r="AG599" s="37"/>
      <c r="AH599" s="37"/>
      <c r="AI599" s="37"/>
      <c r="AJ599" s="37"/>
      <c r="AK599" s="37"/>
    </row>
    <row r="600" ht="12.75" customHeight="1">
      <c r="A600" s="37"/>
      <c r="B600" s="37"/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  <c r="Y600" s="37"/>
      <c r="Z600" s="37"/>
      <c r="AA600" s="37"/>
      <c r="AB600" s="37"/>
      <c r="AC600" s="37"/>
      <c r="AD600" s="37"/>
      <c r="AE600" s="37"/>
      <c r="AF600" s="37"/>
      <c r="AG600" s="37"/>
      <c r="AH600" s="37"/>
      <c r="AI600" s="37"/>
      <c r="AJ600" s="37"/>
      <c r="AK600" s="37"/>
    </row>
    <row r="601" ht="12.75" customHeight="1">
      <c r="A601" s="37"/>
      <c r="B601" s="37"/>
      <c r="C601" s="37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37"/>
      <c r="Z601" s="37"/>
      <c r="AA601" s="37"/>
      <c r="AB601" s="37"/>
      <c r="AC601" s="37"/>
      <c r="AD601" s="37"/>
      <c r="AE601" s="37"/>
      <c r="AF601" s="37"/>
      <c r="AG601" s="37"/>
      <c r="AH601" s="37"/>
      <c r="AI601" s="37"/>
      <c r="AJ601" s="37"/>
      <c r="AK601" s="37"/>
    </row>
    <row r="602" ht="12.75" customHeight="1">
      <c r="A602" s="37"/>
      <c r="B602" s="37"/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37"/>
      <c r="Z602" s="37"/>
      <c r="AA602" s="37"/>
      <c r="AB602" s="37"/>
      <c r="AC602" s="37"/>
      <c r="AD602" s="37"/>
      <c r="AE602" s="37"/>
      <c r="AF602" s="37"/>
      <c r="AG602" s="37"/>
      <c r="AH602" s="37"/>
      <c r="AI602" s="37"/>
      <c r="AJ602" s="37"/>
      <c r="AK602" s="37"/>
    </row>
    <row r="603" ht="12.75" customHeight="1">
      <c r="A603" s="37"/>
      <c r="B603" s="37"/>
      <c r="C603" s="37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7"/>
      <c r="Z603" s="37"/>
      <c r="AA603" s="37"/>
      <c r="AB603" s="37"/>
      <c r="AC603" s="37"/>
      <c r="AD603" s="37"/>
      <c r="AE603" s="37"/>
      <c r="AF603" s="37"/>
      <c r="AG603" s="37"/>
      <c r="AH603" s="37"/>
      <c r="AI603" s="37"/>
      <c r="AJ603" s="37"/>
      <c r="AK603" s="37"/>
    </row>
    <row r="604" ht="12.75" customHeight="1">
      <c r="A604" s="37"/>
      <c r="B604" s="37"/>
      <c r="C604" s="37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37"/>
      <c r="Z604" s="37"/>
      <c r="AA604" s="37"/>
      <c r="AB604" s="37"/>
      <c r="AC604" s="37"/>
      <c r="AD604" s="37"/>
      <c r="AE604" s="37"/>
      <c r="AF604" s="37"/>
      <c r="AG604" s="37"/>
      <c r="AH604" s="37"/>
      <c r="AI604" s="37"/>
      <c r="AJ604" s="37"/>
      <c r="AK604" s="37"/>
    </row>
    <row r="605" ht="12.75" customHeight="1">
      <c r="A605" s="37"/>
      <c r="B605" s="37"/>
      <c r="C605" s="37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  <c r="Y605" s="37"/>
      <c r="Z605" s="37"/>
      <c r="AA605" s="37"/>
      <c r="AB605" s="37"/>
      <c r="AC605" s="37"/>
      <c r="AD605" s="37"/>
      <c r="AE605" s="37"/>
      <c r="AF605" s="37"/>
      <c r="AG605" s="37"/>
      <c r="AH605" s="37"/>
      <c r="AI605" s="37"/>
      <c r="AJ605" s="37"/>
      <c r="AK605" s="37"/>
    </row>
    <row r="606" ht="12.75" customHeight="1">
      <c r="A606" s="37"/>
      <c r="B606" s="37"/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37"/>
      <c r="Z606" s="37"/>
      <c r="AA606" s="37"/>
      <c r="AB606" s="37"/>
      <c r="AC606" s="37"/>
      <c r="AD606" s="37"/>
      <c r="AE606" s="37"/>
      <c r="AF606" s="37"/>
      <c r="AG606" s="37"/>
      <c r="AH606" s="37"/>
      <c r="AI606" s="37"/>
      <c r="AJ606" s="37"/>
      <c r="AK606" s="37"/>
    </row>
    <row r="607" ht="12.75" customHeight="1">
      <c r="A607" s="37"/>
      <c r="B607" s="37"/>
      <c r="C607" s="37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  <c r="Y607" s="37"/>
      <c r="Z607" s="37"/>
      <c r="AA607" s="37"/>
      <c r="AB607" s="37"/>
      <c r="AC607" s="37"/>
      <c r="AD607" s="37"/>
      <c r="AE607" s="37"/>
      <c r="AF607" s="37"/>
      <c r="AG607" s="37"/>
      <c r="AH607" s="37"/>
      <c r="AI607" s="37"/>
      <c r="AJ607" s="37"/>
      <c r="AK607" s="37"/>
    </row>
    <row r="608" ht="12.75" customHeight="1">
      <c r="A608" s="37"/>
      <c r="B608" s="37"/>
      <c r="C608" s="37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37"/>
      <c r="Z608" s="37"/>
      <c r="AA608" s="37"/>
      <c r="AB608" s="37"/>
      <c r="AC608" s="37"/>
      <c r="AD608" s="37"/>
      <c r="AE608" s="37"/>
      <c r="AF608" s="37"/>
      <c r="AG608" s="37"/>
      <c r="AH608" s="37"/>
      <c r="AI608" s="37"/>
      <c r="AJ608" s="37"/>
      <c r="AK608" s="37"/>
    </row>
    <row r="609" ht="12.75" customHeight="1">
      <c r="A609" s="37"/>
      <c r="B609" s="37"/>
      <c r="C609" s="37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  <c r="Y609" s="37"/>
      <c r="Z609" s="37"/>
      <c r="AA609" s="37"/>
      <c r="AB609" s="37"/>
      <c r="AC609" s="37"/>
      <c r="AD609" s="37"/>
      <c r="AE609" s="37"/>
      <c r="AF609" s="37"/>
      <c r="AG609" s="37"/>
      <c r="AH609" s="37"/>
      <c r="AI609" s="37"/>
      <c r="AJ609" s="37"/>
      <c r="AK609" s="37"/>
    </row>
    <row r="610" ht="12.75" customHeight="1">
      <c r="A610" s="37"/>
      <c r="B610" s="37"/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37"/>
      <c r="Z610" s="37"/>
      <c r="AA610" s="37"/>
      <c r="AB610" s="37"/>
      <c r="AC610" s="37"/>
      <c r="AD610" s="37"/>
      <c r="AE610" s="37"/>
      <c r="AF610" s="37"/>
      <c r="AG610" s="37"/>
      <c r="AH610" s="37"/>
      <c r="AI610" s="37"/>
      <c r="AJ610" s="37"/>
      <c r="AK610" s="37"/>
    </row>
    <row r="611" ht="12.75" customHeight="1">
      <c r="A611" s="37"/>
      <c r="B611" s="37"/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  <c r="Y611" s="37"/>
      <c r="Z611" s="37"/>
      <c r="AA611" s="37"/>
      <c r="AB611" s="37"/>
      <c r="AC611" s="37"/>
      <c r="AD611" s="37"/>
      <c r="AE611" s="37"/>
      <c r="AF611" s="37"/>
      <c r="AG611" s="37"/>
      <c r="AH611" s="37"/>
      <c r="AI611" s="37"/>
      <c r="AJ611" s="37"/>
      <c r="AK611" s="37"/>
    </row>
    <row r="612" ht="12.75" customHeight="1">
      <c r="A612" s="37"/>
      <c r="B612" s="37"/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37"/>
      <c r="Z612" s="37"/>
      <c r="AA612" s="37"/>
      <c r="AB612" s="37"/>
      <c r="AC612" s="37"/>
      <c r="AD612" s="37"/>
      <c r="AE612" s="37"/>
      <c r="AF612" s="37"/>
      <c r="AG612" s="37"/>
      <c r="AH612" s="37"/>
      <c r="AI612" s="37"/>
      <c r="AJ612" s="37"/>
      <c r="AK612" s="37"/>
    </row>
    <row r="613" ht="12.75" customHeight="1">
      <c r="A613" s="37"/>
      <c r="B613" s="37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  <c r="Y613" s="37"/>
      <c r="Z613" s="37"/>
      <c r="AA613" s="37"/>
      <c r="AB613" s="37"/>
      <c r="AC613" s="37"/>
      <c r="AD613" s="37"/>
      <c r="AE613" s="37"/>
      <c r="AF613" s="37"/>
      <c r="AG613" s="37"/>
      <c r="AH613" s="37"/>
      <c r="AI613" s="37"/>
      <c r="AJ613" s="37"/>
      <c r="AK613" s="37"/>
    </row>
    <row r="614" ht="12.75" customHeight="1">
      <c r="A614" s="37"/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37"/>
      <c r="Z614" s="37"/>
      <c r="AA614" s="37"/>
      <c r="AB614" s="37"/>
      <c r="AC614" s="37"/>
      <c r="AD614" s="37"/>
      <c r="AE614" s="37"/>
      <c r="AF614" s="37"/>
      <c r="AG614" s="37"/>
      <c r="AH614" s="37"/>
      <c r="AI614" s="37"/>
      <c r="AJ614" s="37"/>
      <c r="AK614" s="37"/>
    </row>
    <row r="615" ht="12.75" customHeight="1">
      <c r="A615" s="37"/>
      <c r="B615" s="37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  <c r="Y615" s="37"/>
      <c r="Z615" s="37"/>
      <c r="AA615" s="37"/>
      <c r="AB615" s="37"/>
      <c r="AC615" s="37"/>
      <c r="AD615" s="37"/>
      <c r="AE615" s="37"/>
      <c r="AF615" s="37"/>
      <c r="AG615" s="37"/>
      <c r="AH615" s="37"/>
      <c r="AI615" s="37"/>
      <c r="AJ615" s="37"/>
      <c r="AK615" s="37"/>
    </row>
    <row r="616" ht="12.75" customHeight="1">
      <c r="A616" s="37"/>
      <c r="B616" s="37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37"/>
      <c r="Z616" s="37"/>
      <c r="AA616" s="37"/>
      <c r="AB616" s="37"/>
      <c r="AC616" s="37"/>
      <c r="AD616" s="37"/>
      <c r="AE616" s="37"/>
      <c r="AF616" s="37"/>
      <c r="AG616" s="37"/>
      <c r="AH616" s="37"/>
      <c r="AI616" s="37"/>
      <c r="AJ616" s="37"/>
      <c r="AK616" s="37"/>
    </row>
    <row r="617" ht="12.75" customHeight="1">
      <c r="A617" s="37"/>
      <c r="B617" s="37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  <c r="Y617" s="37"/>
      <c r="Z617" s="37"/>
      <c r="AA617" s="37"/>
      <c r="AB617" s="37"/>
      <c r="AC617" s="37"/>
      <c r="AD617" s="37"/>
      <c r="AE617" s="37"/>
      <c r="AF617" s="37"/>
      <c r="AG617" s="37"/>
      <c r="AH617" s="37"/>
      <c r="AI617" s="37"/>
      <c r="AJ617" s="37"/>
      <c r="AK617" s="37"/>
    </row>
    <row r="618" ht="12.75" customHeight="1">
      <c r="A618" s="37"/>
      <c r="B618" s="37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37"/>
      <c r="Z618" s="37"/>
      <c r="AA618" s="37"/>
      <c r="AB618" s="37"/>
      <c r="AC618" s="37"/>
      <c r="AD618" s="37"/>
      <c r="AE618" s="37"/>
      <c r="AF618" s="37"/>
      <c r="AG618" s="37"/>
      <c r="AH618" s="37"/>
      <c r="AI618" s="37"/>
      <c r="AJ618" s="37"/>
      <c r="AK618" s="37"/>
    </row>
    <row r="619" ht="12.75" customHeight="1">
      <c r="A619" s="37"/>
      <c r="B619" s="37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  <c r="Y619" s="37"/>
      <c r="Z619" s="37"/>
      <c r="AA619" s="37"/>
      <c r="AB619" s="37"/>
      <c r="AC619" s="37"/>
      <c r="AD619" s="37"/>
      <c r="AE619" s="37"/>
      <c r="AF619" s="37"/>
      <c r="AG619" s="37"/>
      <c r="AH619" s="37"/>
      <c r="AI619" s="37"/>
      <c r="AJ619" s="37"/>
      <c r="AK619" s="37"/>
    </row>
    <row r="620" ht="12.75" customHeight="1">
      <c r="A620" s="37"/>
      <c r="B620" s="37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  <c r="Y620" s="37"/>
      <c r="Z620" s="37"/>
      <c r="AA620" s="37"/>
      <c r="AB620" s="37"/>
      <c r="AC620" s="37"/>
      <c r="AD620" s="37"/>
      <c r="AE620" s="37"/>
      <c r="AF620" s="37"/>
      <c r="AG620" s="37"/>
      <c r="AH620" s="37"/>
      <c r="AI620" s="37"/>
      <c r="AJ620" s="37"/>
      <c r="AK620" s="37"/>
    </row>
    <row r="621" ht="12.75" customHeight="1">
      <c r="A621" s="37"/>
      <c r="B621" s="37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  <c r="Y621" s="37"/>
      <c r="Z621" s="37"/>
      <c r="AA621" s="37"/>
      <c r="AB621" s="37"/>
      <c r="AC621" s="37"/>
      <c r="AD621" s="37"/>
      <c r="AE621" s="37"/>
      <c r="AF621" s="37"/>
      <c r="AG621" s="37"/>
      <c r="AH621" s="37"/>
      <c r="AI621" s="37"/>
      <c r="AJ621" s="37"/>
      <c r="AK621" s="37"/>
    </row>
    <row r="622" ht="12.75" customHeight="1">
      <c r="A622" s="37"/>
      <c r="B622" s="37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37"/>
      <c r="Z622" s="37"/>
      <c r="AA622" s="37"/>
      <c r="AB622" s="37"/>
      <c r="AC622" s="37"/>
      <c r="AD622" s="37"/>
      <c r="AE622" s="37"/>
      <c r="AF622" s="37"/>
      <c r="AG622" s="37"/>
      <c r="AH622" s="37"/>
      <c r="AI622" s="37"/>
      <c r="AJ622" s="37"/>
      <c r="AK622" s="37"/>
    </row>
    <row r="623" ht="12.75" customHeight="1">
      <c r="A623" s="37"/>
      <c r="B623" s="37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  <c r="Y623" s="37"/>
      <c r="Z623" s="37"/>
      <c r="AA623" s="37"/>
      <c r="AB623" s="37"/>
      <c r="AC623" s="37"/>
      <c r="AD623" s="37"/>
      <c r="AE623" s="37"/>
      <c r="AF623" s="37"/>
      <c r="AG623" s="37"/>
      <c r="AH623" s="37"/>
      <c r="AI623" s="37"/>
      <c r="AJ623" s="37"/>
      <c r="AK623" s="37"/>
    </row>
    <row r="624" ht="12.75" customHeight="1">
      <c r="A624" s="37"/>
      <c r="B624" s="37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37"/>
      <c r="Z624" s="37"/>
      <c r="AA624" s="37"/>
      <c r="AB624" s="37"/>
      <c r="AC624" s="37"/>
      <c r="AD624" s="37"/>
      <c r="AE624" s="37"/>
      <c r="AF624" s="37"/>
      <c r="AG624" s="37"/>
      <c r="AH624" s="37"/>
      <c r="AI624" s="37"/>
      <c r="AJ624" s="37"/>
      <c r="AK624" s="37"/>
    </row>
    <row r="625" ht="12.75" customHeight="1">
      <c r="A625" s="37"/>
      <c r="B625" s="37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  <c r="Y625" s="37"/>
      <c r="Z625" s="37"/>
      <c r="AA625" s="37"/>
      <c r="AB625" s="37"/>
      <c r="AC625" s="37"/>
      <c r="AD625" s="37"/>
      <c r="AE625" s="37"/>
      <c r="AF625" s="37"/>
      <c r="AG625" s="37"/>
      <c r="AH625" s="37"/>
      <c r="AI625" s="37"/>
      <c r="AJ625" s="37"/>
      <c r="AK625" s="37"/>
    </row>
    <row r="626" ht="12.75" customHeight="1">
      <c r="A626" s="37"/>
      <c r="B626" s="37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37"/>
      <c r="Z626" s="37"/>
      <c r="AA626" s="37"/>
      <c r="AB626" s="37"/>
      <c r="AC626" s="37"/>
      <c r="AD626" s="37"/>
      <c r="AE626" s="37"/>
      <c r="AF626" s="37"/>
      <c r="AG626" s="37"/>
      <c r="AH626" s="37"/>
      <c r="AI626" s="37"/>
      <c r="AJ626" s="37"/>
      <c r="AK626" s="37"/>
    </row>
    <row r="627" ht="12.75" customHeight="1">
      <c r="A627" s="37"/>
      <c r="B627" s="37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37"/>
      <c r="Z627" s="37"/>
      <c r="AA627" s="37"/>
      <c r="AB627" s="37"/>
      <c r="AC627" s="37"/>
      <c r="AD627" s="37"/>
      <c r="AE627" s="37"/>
      <c r="AF627" s="37"/>
      <c r="AG627" s="37"/>
      <c r="AH627" s="37"/>
      <c r="AI627" s="37"/>
      <c r="AJ627" s="37"/>
      <c r="AK627" s="37"/>
    </row>
    <row r="628" ht="12.75" customHeight="1">
      <c r="A628" s="37"/>
      <c r="B628" s="37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  <c r="Y628" s="37"/>
      <c r="Z628" s="37"/>
      <c r="AA628" s="37"/>
      <c r="AB628" s="37"/>
      <c r="AC628" s="37"/>
      <c r="AD628" s="37"/>
      <c r="AE628" s="37"/>
      <c r="AF628" s="37"/>
      <c r="AG628" s="37"/>
      <c r="AH628" s="37"/>
      <c r="AI628" s="37"/>
      <c r="AJ628" s="37"/>
      <c r="AK628" s="37"/>
    </row>
    <row r="629" ht="12.75" customHeight="1">
      <c r="A629" s="37"/>
      <c r="B629" s="37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  <c r="Y629" s="37"/>
      <c r="Z629" s="37"/>
      <c r="AA629" s="37"/>
      <c r="AB629" s="37"/>
      <c r="AC629" s="37"/>
      <c r="AD629" s="37"/>
      <c r="AE629" s="37"/>
      <c r="AF629" s="37"/>
      <c r="AG629" s="37"/>
      <c r="AH629" s="37"/>
      <c r="AI629" s="37"/>
      <c r="AJ629" s="37"/>
      <c r="AK629" s="37"/>
    </row>
    <row r="630" ht="12.75" customHeight="1">
      <c r="A630" s="37"/>
      <c r="B630" s="37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  <c r="Y630" s="37"/>
      <c r="Z630" s="37"/>
      <c r="AA630" s="37"/>
      <c r="AB630" s="37"/>
      <c r="AC630" s="37"/>
      <c r="AD630" s="37"/>
      <c r="AE630" s="37"/>
      <c r="AF630" s="37"/>
      <c r="AG630" s="37"/>
      <c r="AH630" s="37"/>
      <c r="AI630" s="37"/>
      <c r="AJ630" s="37"/>
      <c r="AK630" s="37"/>
    </row>
    <row r="631" ht="12.75" customHeight="1">
      <c r="A631" s="37"/>
      <c r="B631" s="37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37"/>
      <c r="Z631" s="37"/>
      <c r="AA631" s="37"/>
      <c r="AB631" s="37"/>
      <c r="AC631" s="37"/>
      <c r="AD631" s="37"/>
      <c r="AE631" s="37"/>
      <c r="AF631" s="37"/>
      <c r="AG631" s="37"/>
      <c r="AH631" s="37"/>
      <c r="AI631" s="37"/>
      <c r="AJ631" s="37"/>
      <c r="AK631" s="37"/>
    </row>
    <row r="632" ht="12.75" customHeight="1">
      <c r="A632" s="37"/>
      <c r="B632" s="37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37"/>
      <c r="Z632" s="37"/>
      <c r="AA632" s="37"/>
      <c r="AB632" s="37"/>
      <c r="AC632" s="37"/>
      <c r="AD632" s="37"/>
      <c r="AE632" s="37"/>
      <c r="AF632" s="37"/>
      <c r="AG632" s="37"/>
      <c r="AH632" s="37"/>
      <c r="AI632" s="37"/>
      <c r="AJ632" s="37"/>
      <c r="AK632" s="37"/>
    </row>
    <row r="633" ht="12.75" customHeight="1">
      <c r="A633" s="37"/>
      <c r="B633" s="37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  <c r="Y633" s="37"/>
      <c r="Z633" s="37"/>
      <c r="AA633" s="37"/>
      <c r="AB633" s="37"/>
      <c r="AC633" s="37"/>
      <c r="AD633" s="37"/>
      <c r="AE633" s="37"/>
      <c r="AF633" s="37"/>
      <c r="AG633" s="37"/>
      <c r="AH633" s="37"/>
      <c r="AI633" s="37"/>
      <c r="AJ633" s="37"/>
      <c r="AK633" s="37"/>
    </row>
    <row r="634" ht="12.75" customHeight="1">
      <c r="A634" s="37"/>
      <c r="B634" s="37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  <c r="Y634" s="37"/>
      <c r="Z634" s="37"/>
      <c r="AA634" s="37"/>
      <c r="AB634" s="37"/>
      <c r="AC634" s="37"/>
      <c r="AD634" s="37"/>
      <c r="AE634" s="37"/>
      <c r="AF634" s="37"/>
      <c r="AG634" s="37"/>
      <c r="AH634" s="37"/>
      <c r="AI634" s="37"/>
      <c r="AJ634" s="37"/>
      <c r="AK634" s="37"/>
    </row>
    <row r="635" ht="12.75" customHeight="1">
      <c r="A635" s="37"/>
      <c r="B635" s="37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  <c r="Y635" s="37"/>
      <c r="Z635" s="37"/>
      <c r="AA635" s="37"/>
      <c r="AB635" s="37"/>
      <c r="AC635" s="37"/>
      <c r="AD635" s="37"/>
      <c r="AE635" s="37"/>
      <c r="AF635" s="37"/>
      <c r="AG635" s="37"/>
      <c r="AH635" s="37"/>
      <c r="AI635" s="37"/>
      <c r="AJ635" s="37"/>
      <c r="AK635" s="37"/>
    </row>
    <row r="636" ht="12.75" customHeight="1">
      <c r="A636" s="37"/>
      <c r="B636" s="37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  <c r="Y636" s="37"/>
      <c r="Z636" s="37"/>
      <c r="AA636" s="37"/>
      <c r="AB636" s="37"/>
      <c r="AC636" s="37"/>
      <c r="AD636" s="37"/>
      <c r="AE636" s="37"/>
      <c r="AF636" s="37"/>
      <c r="AG636" s="37"/>
      <c r="AH636" s="37"/>
      <c r="AI636" s="37"/>
      <c r="AJ636" s="37"/>
      <c r="AK636" s="37"/>
    </row>
    <row r="637" ht="12.75" customHeight="1">
      <c r="A637" s="37"/>
      <c r="B637" s="37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  <c r="Y637" s="37"/>
      <c r="Z637" s="37"/>
      <c r="AA637" s="37"/>
      <c r="AB637" s="37"/>
      <c r="AC637" s="37"/>
      <c r="AD637" s="37"/>
      <c r="AE637" s="37"/>
      <c r="AF637" s="37"/>
      <c r="AG637" s="37"/>
      <c r="AH637" s="37"/>
      <c r="AI637" s="37"/>
      <c r="AJ637" s="37"/>
      <c r="AK637" s="37"/>
    </row>
    <row r="638" ht="12.75" customHeight="1">
      <c r="A638" s="37"/>
      <c r="B638" s="37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  <c r="Y638" s="37"/>
      <c r="Z638" s="37"/>
      <c r="AA638" s="37"/>
      <c r="AB638" s="37"/>
      <c r="AC638" s="37"/>
      <c r="AD638" s="37"/>
      <c r="AE638" s="37"/>
      <c r="AF638" s="37"/>
      <c r="AG638" s="37"/>
      <c r="AH638" s="37"/>
      <c r="AI638" s="37"/>
      <c r="AJ638" s="37"/>
      <c r="AK638" s="37"/>
    </row>
    <row r="639" ht="12.75" customHeight="1">
      <c r="A639" s="37"/>
      <c r="B639" s="37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  <c r="Y639" s="37"/>
      <c r="Z639" s="37"/>
      <c r="AA639" s="37"/>
      <c r="AB639" s="37"/>
      <c r="AC639" s="37"/>
      <c r="AD639" s="37"/>
      <c r="AE639" s="37"/>
      <c r="AF639" s="37"/>
      <c r="AG639" s="37"/>
      <c r="AH639" s="37"/>
      <c r="AI639" s="37"/>
      <c r="AJ639" s="37"/>
      <c r="AK639" s="37"/>
    </row>
    <row r="640" ht="12.75" customHeight="1">
      <c r="A640" s="37"/>
      <c r="B640" s="37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  <c r="Y640" s="37"/>
      <c r="Z640" s="37"/>
      <c r="AA640" s="37"/>
      <c r="AB640" s="37"/>
      <c r="AC640" s="37"/>
      <c r="AD640" s="37"/>
      <c r="AE640" s="37"/>
      <c r="AF640" s="37"/>
      <c r="AG640" s="37"/>
      <c r="AH640" s="37"/>
      <c r="AI640" s="37"/>
      <c r="AJ640" s="37"/>
      <c r="AK640" s="37"/>
    </row>
    <row r="641" ht="12.75" customHeight="1">
      <c r="A641" s="37"/>
      <c r="B641" s="37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  <c r="Y641" s="37"/>
      <c r="Z641" s="37"/>
      <c r="AA641" s="37"/>
      <c r="AB641" s="37"/>
      <c r="AC641" s="37"/>
      <c r="AD641" s="37"/>
      <c r="AE641" s="37"/>
      <c r="AF641" s="37"/>
      <c r="AG641" s="37"/>
      <c r="AH641" s="37"/>
      <c r="AI641" s="37"/>
      <c r="AJ641" s="37"/>
      <c r="AK641" s="37"/>
    </row>
    <row r="642" ht="12.75" customHeight="1">
      <c r="A642" s="37"/>
      <c r="B642" s="37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37"/>
      <c r="Z642" s="37"/>
      <c r="AA642" s="37"/>
      <c r="AB642" s="37"/>
      <c r="AC642" s="37"/>
      <c r="AD642" s="37"/>
      <c r="AE642" s="37"/>
      <c r="AF642" s="37"/>
      <c r="AG642" s="37"/>
      <c r="AH642" s="37"/>
      <c r="AI642" s="37"/>
      <c r="AJ642" s="37"/>
      <c r="AK642" s="37"/>
    </row>
    <row r="643" ht="12.75" customHeight="1">
      <c r="A643" s="37"/>
      <c r="B643" s="37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  <c r="Y643" s="37"/>
      <c r="Z643" s="37"/>
      <c r="AA643" s="37"/>
      <c r="AB643" s="37"/>
      <c r="AC643" s="37"/>
      <c r="AD643" s="37"/>
      <c r="AE643" s="37"/>
      <c r="AF643" s="37"/>
      <c r="AG643" s="37"/>
      <c r="AH643" s="37"/>
      <c r="AI643" s="37"/>
      <c r="AJ643" s="37"/>
      <c r="AK643" s="37"/>
    </row>
    <row r="644" ht="12.75" customHeight="1">
      <c r="A644" s="37"/>
      <c r="B644" s="37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37"/>
      <c r="Z644" s="37"/>
      <c r="AA644" s="37"/>
      <c r="AB644" s="37"/>
      <c r="AC644" s="37"/>
      <c r="AD644" s="37"/>
      <c r="AE644" s="37"/>
      <c r="AF644" s="37"/>
      <c r="AG644" s="37"/>
      <c r="AH644" s="37"/>
      <c r="AI644" s="37"/>
      <c r="AJ644" s="37"/>
      <c r="AK644" s="37"/>
    </row>
    <row r="645" ht="12.75" customHeight="1">
      <c r="A645" s="37"/>
      <c r="B645" s="37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  <c r="Y645" s="37"/>
      <c r="Z645" s="37"/>
      <c r="AA645" s="37"/>
      <c r="AB645" s="37"/>
      <c r="AC645" s="37"/>
      <c r="AD645" s="37"/>
      <c r="AE645" s="37"/>
      <c r="AF645" s="37"/>
      <c r="AG645" s="37"/>
      <c r="AH645" s="37"/>
      <c r="AI645" s="37"/>
      <c r="AJ645" s="37"/>
      <c r="AK645" s="37"/>
    </row>
    <row r="646" ht="12.75" customHeight="1">
      <c r="A646" s="37"/>
      <c r="B646" s="37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  <c r="Y646" s="37"/>
      <c r="Z646" s="37"/>
      <c r="AA646" s="37"/>
      <c r="AB646" s="37"/>
      <c r="AC646" s="37"/>
      <c r="AD646" s="37"/>
      <c r="AE646" s="37"/>
      <c r="AF646" s="37"/>
      <c r="AG646" s="37"/>
      <c r="AH646" s="37"/>
      <c r="AI646" s="37"/>
      <c r="AJ646" s="37"/>
      <c r="AK646" s="37"/>
    </row>
    <row r="647" ht="12.75" customHeight="1">
      <c r="A647" s="37"/>
      <c r="B647" s="37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  <c r="Y647" s="37"/>
      <c r="Z647" s="37"/>
      <c r="AA647" s="37"/>
      <c r="AB647" s="37"/>
      <c r="AC647" s="37"/>
      <c r="AD647" s="37"/>
      <c r="AE647" s="37"/>
      <c r="AF647" s="37"/>
      <c r="AG647" s="37"/>
      <c r="AH647" s="37"/>
      <c r="AI647" s="37"/>
      <c r="AJ647" s="37"/>
      <c r="AK647" s="37"/>
    </row>
    <row r="648" ht="12.75" customHeight="1">
      <c r="A648" s="37"/>
      <c r="B648" s="37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  <c r="Y648" s="37"/>
      <c r="Z648" s="37"/>
      <c r="AA648" s="37"/>
      <c r="AB648" s="37"/>
      <c r="AC648" s="37"/>
      <c r="AD648" s="37"/>
      <c r="AE648" s="37"/>
      <c r="AF648" s="37"/>
      <c r="AG648" s="37"/>
      <c r="AH648" s="37"/>
      <c r="AI648" s="37"/>
      <c r="AJ648" s="37"/>
      <c r="AK648" s="37"/>
    </row>
    <row r="649" ht="12.75" customHeight="1">
      <c r="A649" s="37"/>
      <c r="B649" s="37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  <c r="Y649" s="37"/>
      <c r="Z649" s="37"/>
      <c r="AA649" s="37"/>
      <c r="AB649" s="37"/>
      <c r="AC649" s="37"/>
      <c r="AD649" s="37"/>
      <c r="AE649" s="37"/>
      <c r="AF649" s="37"/>
      <c r="AG649" s="37"/>
      <c r="AH649" s="37"/>
      <c r="AI649" s="37"/>
      <c r="AJ649" s="37"/>
      <c r="AK649" s="37"/>
    </row>
    <row r="650" ht="12.75" customHeight="1">
      <c r="A650" s="37"/>
      <c r="B650" s="37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37"/>
      <c r="Z650" s="37"/>
      <c r="AA650" s="37"/>
      <c r="AB650" s="37"/>
      <c r="AC650" s="37"/>
      <c r="AD650" s="37"/>
      <c r="AE650" s="37"/>
      <c r="AF650" s="37"/>
      <c r="AG650" s="37"/>
      <c r="AH650" s="37"/>
      <c r="AI650" s="37"/>
      <c r="AJ650" s="37"/>
      <c r="AK650" s="37"/>
    </row>
    <row r="651" ht="12.75" customHeight="1">
      <c r="A651" s="37"/>
      <c r="B651" s="37"/>
      <c r="C651" s="37"/>
      <c r="D651" s="37"/>
      <c r="E651" s="37"/>
      <c r="F651" s="37"/>
      <c r="G651" s="37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37"/>
      <c r="Z651" s="37"/>
      <c r="AA651" s="37"/>
      <c r="AB651" s="37"/>
      <c r="AC651" s="37"/>
      <c r="AD651" s="37"/>
      <c r="AE651" s="37"/>
      <c r="AF651" s="37"/>
      <c r="AG651" s="37"/>
      <c r="AH651" s="37"/>
      <c r="AI651" s="37"/>
      <c r="AJ651" s="37"/>
      <c r="AK651" s="37"/>
    </row>
    <row r="652" ht="12.75" customHeight="1">
      <c r="A652" s="37"/>
      <c r="B652" s="37"/>
      <c r="C652" s="37"/>
      <c r="D652" s="37"/>
      <c r="E652" s="37"/>
      <c r="F652" s="37"/>
      <c r="G652" s="37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37"/>
      <c r="Z652" s="37"/>
      <c r="AA652" s="37"/>
      <c r="AB652" s="37"/>
      <c r="AC652" s="37"/>
      <c r="AD652" s="37"/>
      <c r="AE652" s="37"/>
      <c r="AF652" s="37"/>
      <c r="AG652" s="37"/>
      <c r="AH652" s="37"/>
      <c r="AI652" s="37"/>
      <c r="AJ652" s="37"/>
      <c r="AK652" s="37"/>
    </row>
    <row r="653" ht="12.75" customHeight="1">
      <c r="A653" s="37"/>
      <c r="B653" s="37"/>
      <c r="C653" s="37"/>
      <c r="D653" s="37"/>
      <c r="E653" s="37"/>
      <c r="F653" s="37"/>
      <c r="G653" s="37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37"/>
      <c r="Z653" s="37"/>
      <c r="AA653" s="37"/>
      <c r="AB653" s="37"/>
      <c r="AC653" s="37"/>
      <c r="AD653" s="37"/>
      <c r="AE653" s="37"/>
      <c r="AF653" s="37"/>
      <c r="AG653" s="37"/>
      <c r="AH653" s="37"/>
      <c r="AI653" s="37"/>
      <c r="AJ653" s="37"/>
      <c r="AK653" s="37"/>
    </row>
    <row r="654" ht="12.75" customHeight="1">
      <c r="A654" s="37"/>
      <c r="B654" s="37"/>
      <c r="C654" s="37"/>
      <c r="D654" s="37"/>
      <c r="E654" s="37"/>
      <c r="F654" s="37"/>
      <c r="G654" s="37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  <c r="Y654" s="37"/>
      <c r="Z654" s="37"/>
      <c r="AA654" s="37"/>
      <c r="AB654" s="37"/>
      <c r="AC654" s="37"/>
      <c r="AD654" s="37"/>
      <c r="AE654" s="37"/>
      <c r="AF654" s="37"/>
      <c r="AG654" s="37"/>
      <c r="AH654" s="37"/>
      <c r="AI654" s="37"/>
      <c r="AJ654" s="37"/>
      <c r="AK654" s="37"/>
    </row>
    <row r="655" ht="12.75" customHeight="1">
      <c r="A655" s="37"/>
      <c r="B655" s="37"/>
      <c r="C655" s="37"/>
      <c r="D655" s="37"/>
      <c r="E655" s="37"/>
      <c r="F655" s="37"/>
      <c r="G655" s="37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  <c r="Y655" s="37"/>
      <c r="Z655" s="37"/>
      <c r="AA655" s="37"/>
      <c r="AB655" s="37"/>
      <c r="AC655" s="37"/>
      <c r="AD655" s="37"/>
      <c r="AE655" s="37"/>
      <c r="AF655" s="37"/>
      <c r="AG655" s="37"/>
      <c r="AH655" s="37"/>
      <c r="AI655" s="37"/>
      <c r="AJ655" s="37"/>
      <c r="AK655" s="37"/>
    </row>
    <row r="656" ht="12.75" customHeight="1">
      <c r="A656" s="37"/>
      <c r="B656" s="37"/>
      <c r="C656" s="37"/>
      <c r="D656" s="37"/>
      <c r="E656" s="37"/>
      <c r="F656" s="37"/>
      <c r="G656" s="37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37"/>
      <c r="Z656" s="37"/>
      <c r="AA656" s="37"/>
      <c r="AB656" s="37"/>
      <c r="AC656" s="37"/>
      <c r="AD656" s="37"/>
      <c r="AE656" s="37"/>
      <c r="AF656" s="37"/>
      <c r="AG656" s="37"/>
      <c r="AH656" s="37"/>
      <c r="AI656" s="37"/>
      <c r="AJ656" s="37"/>
      <c r="AK656" s="37"/>
    </row>
    <row r="657" ht="12.75" customHeight="1">
      <c r="A657" s="37"/>
      <c r="B657" s="37"/>
      <c r="C657" s="37"/>
      <c r="D657" s="37"/>
      <c r="E657" s="37"/>
      <c r="F657" s="37"/>
      <c r="G657" s="37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  <c r="Y657" s="37"/>
      <c r="Z657" s="37"/>
      <c r="AA657" s="37"/>
      <c r="AB657" s="37"/>
      <c r="AC657" s="37"/>
      <c r="AD657" s="37"/>
      <c r="AE657" s="37"/>
      <c r="AF657" s="37"/>
      <c r="AG657" s="37"/>
      <c r="AH657" s="37"/>
      <c r="AI657" s="37"/>
      <c r="AJ657" s="37"/>
      <c r="AK657" s="37"/>
    </row>
    <row r="658" ht="12.75" customHeight="1">
      <c r="A658" s="37"/>
      <c r="B658" s="37"/>
      <c r="C658" s="37"/>
      <c r="D658" s="37"/>
      <c r="E658" s="37"/>
      <c r="F658" s="37"/>
      <c r="G658" s="37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  <c r="Y658" s="37"/>
      <c r="Z658" s="37"/>
      <c r="AA658" s="37"/>
      <c r="AB658" s="37"/>
      <c r="AC658" s="37"/>
      <c r="AD658" s="37"/>
      <c r="AE658" s="37"/>
      <c r="AF658" s="37"/>
      <c r="AG658" s="37"/>
      <c r="AH658" s="37"/>
      <c r="AI658" s="37"/>
      <c r="AJ658" s="37"/>
      <c r="AK658" s="37"/>
    </row>
    <row r="659" ht="12.75" customHeight="1">
      <c r="A659" s="37"/>
      <c r="B659" s="37"/>
      <c r="C659" s="37"/>
      <c r="D659" s="37"/>
      <c r="E659" s="37"/>
      <c r="F659" s="37"/>
      <c r="G659" s="37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  <c r="Y659" s="37"/>
      <c r="Z659" s="37"/>
      <c r="AA659" s="37"/>
      <c r="AB659" s="37"/>
      <c r="AC659" s="37"/>
      <c r="AD659" s="37"/>
      <c r="AE659" s="37"/>
      <c r="AF659" s="37"/>
      <c r="AG659" s="37"/>
      <c r="AH659" s="37"/>
      <c r="AI659" s="37"/>
      <c r="AJ659" s="37"/>
      <c r="AK659" s="37"/>
    </row>
    <row r="660" ht="12.75" customHeight="1">
      <c r="A660" s="37"/>
      <c r="B660" s="37"/>
      <c r="C660" s="37"/>
      <c r="D660" s="37"/>
      <c r="E660" s="37"/>
      <c r="F660" s="37"/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37"/>
      <c r="Z660" s="37"/>
      <c r="AA660" s="37"/>
      <c r="AB660" s="37"/>
      <c r="AC660" s="37"/>
      <c r="AD660" s="37"/>
      <c r="AE660" s="37"/>
      <c r="AF660" s="37"/>
      <c r="AG660" s="37"/>
      <c r="AH660" s="37"/>
      <c r="AI660" s="37"/>
      <c r="AJ660" s="37"/>
      <c r="AK660" s="37"/>
    </row>
    <row r="661" ht="12.75" customHeight="1">
      <c r="A661" s="37"/>
      <c r="B661" s="37"/>
      <c r="C661" s="37"/>
      <c r="D661" s="37"/>
      <c r="E661" s="37"/>
      <c r="F661" s="37"/>
      <c r="G661" s="37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  <c r="Y661" s="37"/>
      <c r="Z661" s="37"/>
      <c r="AA661" s="37"/>
      <c r="AB661" s="37"/>
      <c r="AC661" s="37"/>
      <c r="AD661" s="37"/>
      <c r="AE661" s="37"/>
      <c r="AF661" s="37"/>
      <c r="AG661" s="37"/>
      <c r="AH661" s="37"/>
      <c r="AI661" s="37"/>
      <c r="AJ661" s="37"/>
      <c r="AK661" s="37"/>
    </row>
    <row r="662" ht="12.75" customHeight="1">
      <c r="A662" s="37"/>
      <c r="B662" s="37"/>
      <c r="C662" s="37"/>
      <c r="D662" s="37"/>
      <c r="E662" s="37"/>
      <c r="F662" s="37"/>
      <c r="G662" s="37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  <c r="Y662" s="37"/>
      <c r="Z662" s="37"/>
      <c r="AA662" s="37"/>
      <c r="AB662" s="37"/>
      <c r="AC662" s="37"/>
      <c r="AD662" s="37"/>
      <c r="AE662" s="37"/>
      <c r="AF662" s="37"/>
      <c r="AG662" s="37"/>
      <c r="AH662" s="37"/>
      <c r="AI662" s="37"/>
      <c r="AJ662" s="37"/>
      <c r="AK662" s="37"/>
    </row>
    <row r="663" ht="12.75" customHeight="1">
      <c r="A663" s="37"/>
      <c r="B663" s="37"/>
      <c r="C663" s="37"/>
      <c r="D663" s="37"/>
      <c r="E663" s="37"/>
      <c r="F663" s="37"/>
      <c r="G663" s="37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37"/>
      <c r="Z663" s="37"/>
      <c r="AA663" s="37"/>
      <c r="AB663" s="37"/>
      <c r="AC663" s="37"/>
      <c r="AD663" s="37"/>
      <c r="AE663" s="37"/>
      <c r="AF663" s="37"/>
      <c r="AG663" s="37"/>
      <c r="AH663" s="37"/>
      <c r="AI663" s="37"/>
      <c r="AJ663" s="37"/>
      <c r="AK663" s="37"/>
    </row>
    <row r="664" ht="12.75" customHeight="1">
      <c r="A664" s="37"/>
      <c r="B664" s="37"/>
      <c r="C664" s="37"/>
      <c r="D664" s="37"/>
      <c r="E664" s="37"/>
      <c r="F664" s="37"/>
      <c r="G664" s="37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37"/>
      <c r="Z664" s="37"/>
      <c r="AA664" s="37"/>
      <c r="AB664" s="37"/>
      <c r="AC664" s="37"/>
      <c r="AD664" s="37"/>
      <c r="AE664" s="37"/>
      <c r="AF664" s="37"/>
      <c r="AG664" s="37"/>
      <c r="AH664" s="37"/>
      <c r="AI664" s="37"/>
      <c r="AJ664" s="37"/>
      <c r="AK664" s="37"/>
    </row>
    <row r="665" ht="12.75" customHeight="1">
      <c r="A665" s="37"/>
      <c r="B665" s="37"/>
      <c r="C665" s="37"/>
      <c r="D665" s="37"/>
      <c r="E665" s="37"/>
      <c r="F665" s="37"/>
      <c r="G665" s="37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  <c r="Y665" s="37"/>
      <c r="Z665" s="37"/>
      <c r="AA665" s="37"/>
      <c r="AB665" s="37"/>
      <c r="AC665" s="37"/>
      <c r="AD665" s="37"/>
      <c r="AE665" s="37"/>
      <c r="AF665" s="37"/>
      <c r="AG665" s="37"/>
      <c r="AH665" s="37"/>
      <c r="AI665" s="37"/>
      <c r="AJ665" s="37"/>
      <c r="AK665" s="37"/>
    </row>
    <row r="666" ht="12.75" customHeight="1">
      <c r="A666" s="37"/>
      <c r="B666" s="37"/>
      <c r="C666" s="37"/>
      <c r="D666" s="37"/>
      <c r="E666" s="37"/>
      <c r="F666" s="37"/>
      <c r="G666" s="37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  <c r="Y666" s="37"/>
      <c r="Z666" s="37"/>
      <c r="AA666" s="37"/>
      <c r="AB666" s="37"/>
      <c r="AC666" s="37"/>
      <c r="AD666" s="37"/>
      <c r="AE666" s="37"/>
      <c r="AF666" s="37"/>
      <c r="AG666" s="37"/>
      <c r="AH666" s="37"/>
      <c r="AI666" s="37"/>
      <c r="AJ666" s="37"/>
      <c r="AK666" s="37"/>
    </row>
    <row r="667" ht="12.75" customHeight="1">
      <c r="A667" s="37"/>
      <c r="B667" s="37"/>
      <c r="C667" s="37"/>
      <c r="D667" s="37"/>
      <c r="E667" s="37"/>
      <c r="F667" s="37"/>
      <c r="G667" s="37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  <c r="Y667" s="37"/>
      <c r="Z667" s="37"/>
      <c r="AA667" s="37"/>
      <c r="AB667" s="37"/>
      <c r="AC667" s="37"/>
      <c r="AD667" s="37"/>
      <c r="AE667" s="37"/>
      <c r="AF667" s="37"/>
      <c r="AG667" s="37"/>
      <c r="AH667" s="37"/>
      <c r="AI667" s="37"/>
      <c r="AJ667" s="37"/>
      <c r="AK667" s="37"/>
    </row>
    <row r="668" ht="12.75" customHeight="1">
      <c r="A668" s="37"/>
      <c r="B668" s="37"/>
      <c r="C668" s="37"/>
      <c r="D668" s="37"/>
      <c r="E668" s="37"/>
      <c r="F668" s="37"/>
      <c r="G668" s="37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37"/>
      <c r="Z668" s="37"/>
      <c r="AA668" s="37"/>
      <c r="AB668" s="37"/>
      <c r="AC668" s="37"/>
      <c r="AD668" s="37"/>
      <c r="AE668" s="37"/>
      <c r="AF668" s="37"/>
      <c r="AG668" s="37"/>
      <c r="AH668" s="37"/>
      <c r="AI668" s="37"/>
      <c r="AJ668" s="37"/>
      <c r="AK668" s="37"/>
    </row>
    <row r="669" ht="12.75" customHeight="1">
      <c r="A669" s="37"/>
      <c r="B669" s="37"/>
      <c r="C669" s="37"/>
      <c r="D669" s="37"/>
      <c r="E669" s="37"/>
      <c r="F669" s="37"/>
      <c r="G669" s="37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  <c r="Y669" s="37"/>
      <c r="Z669" s="37"/>
      <c r="AA669" s="37"/>
      <c r="AB669" s="37"/>
      <c r="AC669" s="37"/>
      <c r="AD669" s="37"/>
      <c r="AE669" s="37"/>
      <c r="AF669" s="37"/>
      <c r="AG669" s="37"/>
      <c r="AH669" s="37"/>
      <c r="AI669" s="37"/>
      <c r="AJ669" s="37"/>
      <c r="AK669" s="37"/>
    </row>
    <row r="670" ht="12.75" customHeight="1">
      <c r="A670" s="37"/>
      <c r="B670" s="37"/>
      <c r="C670" s="37"/>
      <c r="D670" s="37"/>
      <c r="E670" s="37"/>
      <c r="F670" s="37"/>
      <c r="G670" s="37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37"/>
      <c r="Z670" s="37"/>
      <c r="AA670" s="37"/>
      <c r="AB670" s="37"/>
      <c r="AC670" s="37"/>
      <c r="AD670" s="37"/>
      <c r="AE670" s="37"/>
      <c r="AF670" s="37"/>
      <c r="AG670" s="37"/>
      <c r="AH670" s="37"/>
      <c r="AI670" s="37"/>
      <c r="AJ670" s="37"/>
      <c r="AK670" s="37"/>
    </row>
    <row r="671" ht="12.75" customHeight="1">
      <c r="A671" s="37"/>
      <c r="B671" s="37"/>
      <c r="C671" s="37"/>
      <c r="D671" s="37"/>
      <c r="E671" s="37"/>
      <c r="F671" s="37"/>
      <c r="G671" s="37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  <c r="Y671" s="37"/>
      <c r="Z671" s="37"/>
      <c r="AA671" s="37"/>
      <c r="AB671" s="37"/>
      <c r="AC671" s="37"/>
      <c r="AD671" s="37"/>
      <c r="AE671" s="37"/>
      <c r="AF671" s="37"/>
      <c r="AG671" s="37"/>
      <c r="AH671" s="37"/>
      <c r="AI671" s="37"/>
      <c r="AJ671" s="37"/>
      <c r="AK671" s="37"/>
    </row>
    <row r="672" ht="12.75" customHeight="1">
      <c r="A672" s="37"/>
      <c r="B672" s="37"/>
      <c r="C672" s="37"/>
      <c r="D672" s="37"/>
      <c r="E672" s="37"/>
      <c r="F672" s="37"/>
      <c r="G672" s="37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  <c r="Y672" s="37"/>
      <c r="Z672" s="37"/>
      <c r="AA672" s="37"/>
      <c r="AB672" s="37"/>
      <c r="AC672" s="37"/>
      <c r="AD672" s="37"/>
      <c r="AE672" s="37"/>
      <c r="AF672" s="37"/>
      <c r="AG672" s="37"/>
      <c r="AH672" s="37"/>
      <c r="AI672" s="37"/>
      <c r="AJ672" s="37"/>
      <c r="AK672" s="37"/>
    </row>
    <row r="673" ht="12.75" customHeight="1">
      <c r="A673" s="37"/>
      <c r="B673" s="37"/>
      <c r="C673" s="37"/>
      <c r="D673" s="37"/>
      <c r="E673" s="37"/>
      <c r="F673" s="37"/>
      <c r="G673" s="37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37"/>
      <c r="Z673" s="37"/>
      <c r="AA673" s="37"/>
      <c r="AB673" s="37"/>
      <c r="AC673" s="37"/>
      <c r="AD673" s="37"/>
      <c r="AE673" s="37"/>
      <c r="AF673" s="37"/>
      <c r="AG673" s="37"/>
      <c r="AH673" s="37"/>
      <c r="AI673" s="37"/>
      <c r="AJ673" s="37"/>
      <c r="AK673" s="37"/>
    </row>
    <row r="674" ht="12.75" customHeight="1">
      <c r="A674" s="37"/>
      <c r="B674" s="37"/>
      <c r="C674" s="37"/>
      <c r="D674" s="37"/>
      <c r="E674" s="37"/>
      <c r="F674" s="37"/>
      <c r="G674" s="37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  <c r="Y674" s="37"/>
      <c r="Z674" s="37"/>
      <c r="AA674" s="37"/>
      <c r="AB674" s="37"/>
      <c r="AC674" s="37"/>
      <c r="AD674" s="37"/>
      <c r="AE674" s="37"/>
      <c r="AF674" s="37"/>
      <c r="AG674" s="37"/>
      <c r="AH674" s="37"/>
      <c r="AI674" s="37"/>
      <c r="AJ674" s="37"/>
      <c r="AK674" s="37"/>
    </row>
    <row r="675" ht="12.75" customHeight="1">
      <c r="A675" s="37"/>
      <c r="B675" s="37"/>
      <c r="C675" s="37"/>
      <c r="D675" s="37"/>
      <c r="E675" s="37"/>
      <c r="F675" s="37"/>
      <c r="G675" s="37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  <c r="Y675" s="37"/>
      <c r="Z675" s="37"/>
      <c r="AA675" s="37"/>
      <c r="AB675" s="37"/>
      <c r="AC675" s="37"/>
      <c r="AD675" s="37"/>
      <c r="AE675" s="37"/>
      <c r="AF675" s="37"/>
      <c r="AG675" s="37"/>
      <c r="AH675" s="37"/>
      <c r="AI675" s="37"/>
      <c r="AJ675" s="37"/>
      <c r="AK675" s="37"/>
    </row>
    <row r="676" ht="12.75" customHeight="1">
      <c r="A676" s="37"/>
      <c r="B676" s="37"/>
      <c r="C676" s="37"/>
      <c r="D676" s="37"/>
      <c r="E676" s="37"/>
      <c r="F676" s="37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37"/>
      <c r="Z676" s="37"/>
      <c r="AA676" s="37"/>
      <c r="AB676" s="37"/>
      <c r="AC676" s="37"/>
      <c r="AD676" s="37"/>
      <c r="AE676" s="37"/>
      <c r="AF676" s="37"/>
      <c r="AG676" s="37"/>
      <c r="AH676" s="37"/>
      <c r="AI676" s="37"/>
      <c r="AJ676" s="37"/>
      <c r="AK676" s="37"/>
    </row>
    <row r="677" ht="12.75" customHeight="1">
      <c r="A677" s="37"/>
      <c r="B677" s="37"/>
      <c r="C677" s="37"/>
      <c r="D677" s="37"/>
      <c r="E677" s="37"/>
      <c r="F677" s="37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  <c r="Z677" s="37"/>
      <c r="AA677" s="37"/>
      <c r="AB677" s="37"/>
      <c r="AC677" s="37"/>
      <c r="AD677" s="37"/>
      <c r="AE677" s="37"/>
      <c r="AF677" s="37"/>
      <c r="AG677" s="37"/>
      <c r="AH677" s="37"/>
      <c r="AI677" s="37"/>
      <c r="AJ677" s="37"/>
      <c r="AK677" s="37"/>
    </row>
    <row r="678" ht="12.75" customHeight="1">
      <c r="A678" s="37"/>
      <c r="B678" s="37"/>
      <c r="C678" s="37"/>
      <c r="D678" s="37"/>
      <c r="E678" s="37"/>
      <c r="F678" s="37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7"/>
      <c r="Z678" s="37"/>
      <c r="AA678" s="37"/>
      <c r="AB678" s="37"/>
      <c r="AC678" s="37"/>
      <c r="AD678" s="37"/>
      <c r="AE678" s="37"/>
      <c r="AF678" s="37"/>
      <c r="AG678" s="37"/>
      <c r="AH678" s="37"/>
      <c r="AI678" s="37"/>
      <c r="AJ678" s="37"/>
      <c r="AK678" s="37"/>
    </row>
    <row r="679" ht="12.75" customHeight="1">
      <c r="A679" s="37"/>
      <c r="B679" s="37"/>
      <c r="C679" s="37"/>
      <c r="D679" s="37"/>
      <c r="E679" s="37"/>
      <c r="F679" s="37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  <c r="AA679" s="37"/>
      <c r="AB679" s="37"/>
      <c r="AC679" s="37"/>
      <c r="AD679" s="37"/>
      <c r="AE679" s="37"/>
      <c r="AF679" s="37"/>
      <c r="AG679" s="37"/>
      <c r="AH679" s="37"/>
      <c r="AI679" s="37"/>
      <c r="AJ679" s="37"/>
      <c r="AK679" s="37"/>
    </row>
    <row r="680" ht="12.75" customHeight="1">
      <c r="A680" s="37"/>
      <c r="B680" s="37"/>
      <c r="C680" s="37"/>
      <c r="D680" s="37"/>
      <c r="E680" s="37"/>
      <c r="F680" s="37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37"/>
      <c r="Z680" s="37"/>
      <c r="AA680" s="37"/>
      <c r="AB680" s="37"/>
      <c r="AC680" s="37"/>
      <c r="AD680" s="37"/>
      <c r="AE680" s="37"/>
      <c r="AF680" s="37"/>
      <c r="AG680" s="37"/>
      <c r="AH680" s="37"/>
      <c r="AI680" s="37"/>
      <c r="AJ680" s="37"/>
      <c r="AK680" s="37"/>
    </row>
    <row r="681" ht="12.75" customHeight="1">
      <c r="A681" s="37"/>
      <c r="B681" s="37"/>
      <c r="C681" s="37"/>
      <c r="D681" s="37"/>
      <c r="E681" s="37"/>
      <c r="F681" s="37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  <c r="AA681" s="37"/>
      <c r="AB681" s="37"/>
      <c r="AC681" s="37"/>
      <c r="AD681" s="37"/>
      <c r="AE681" s="37"/>
      <c r="AF681" s="37"/>
      <c r="AG681" s="37"/>
      <c r="AH681" s="37"/>
      <c r="AI681" s="37"/>
      <c r="AJ681" s="37"/>
      <c r="AK681" s="37"/>
    </row>
    <row r="682" ht="12.75" customHeight="1">
      <c r="A682" s="37"/>
      <c r="B682" s="37"/>
      <c r="C682" s="37"/>
      <c r="D682" s="37"/>
      <c r="E682" s="37"/>
      <c r="F682" s="37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  <c r="AA682" s="37"/>
      <c r="AB682" s="37"/>
      <c r="AC682" s="37"/>
      <c r="AD682" s="37"/>
      <c r="AE682" s="37"/>
      <c r="AF682" s="37"/>
      <c r="AG682" s="37"/>
      <c r="AH682" s="37"/>
      <c r="AI682" s="37"/>
      <c r="AJ682" s="37"/>
      <c r="AK682" s="37"/>
    </row>
    <row r="683" ht="12.75" customHeight="1">
      <c r="A683" s="37"/>
      <c r="B683" s="37"/>
      <c r="C683" s="37"/>
      <c r="D683" s="37"/>
      <c r="E683" s="37"/>
      <c r="F683" s="37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37"/>
      <c r="Z683" s="37"/>
      <c r="AA683" s="37"/>
      <c r="AB683" s="37"/>
      <c r="AC683" s="37"/>
      <c r="AD683" s="37"/>
      <c r="AE683" s="37"/>
      <c r="AF683" s="37"/>
      <c r="AG683" s="37"/>
      <c r="AH683" s="37"/>
      <c r="AI683" s="37"/>
      <c r="AJ683" s="37"/>
      <c r="AK683" s="37"/>
    </row>
    <row r="684" ht="12.75" customHeight="1">
      <c r="A684" s="37"/>
      <c r="B684" s="37"/>
      <c r="C684" s="37"/>
      <c r="D684" s="37"/>
      <c r="E684" s="37"/>
      <c r="F684" s="37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  <c r="Y684" s="37"/>
      <c r="Z684" s="37"/>
      <c r="AA684" s="37"/>
      <c r="AB684" s="37"/>
      <c r="AC684" s="37"/>
      <c r="AD684" s="37"/>
      <c r="AE684" s="37"/>
      <c r="AF684" s="37"/>
      <c r="AG684" s="37"/>
      <c r="AH684" s="37"/>
      <c r="AI684" s="37"/>
      <c r="AJ684" s="37"/>
      <c r="AK684" s="37"/>
    </row>
    <row r="685" ht="12.75" customHeight="1">
      <c r="A685" s="37"/>
      <c r="B685" s="37"/>
      <c r="C685" s="37"/>
      <c r="D685" s="37"/>
      <c r="E685" s="37"/>
      <c r="F685" s="37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  <c r="Y685" s="37"/>
      <c r="Z685" s="37"/>
      <c r="AA685" s="37"/>
      <c r="AB685" s="37"/>
      <c r="AC685" s="37"/>
      <c r="AD685" s="37"/>
      <c r="AE685" s="37"/>
      <c r="AF685" s="37"/>
      <c r="AG685" s="37"/>
      <c r="AH685" s="37"/>
      <c r="AI685" s="37"/>
      <c r="AJ685" s="37"/>
      <c r="AK685" s="37"/>
    </row>
    <row r="686" ht="12.75" customHeight="1">
      <c r="A686" s="37"/>
      <c r="B686" s="37"/>
      <c r="C686" s="37"/>
      <c r="D686" s="37"/>
      <c r="E686" s="37"/>
      <c r="F686" s="37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37"/>
      <c r="Z686" s="37"/>
      <c r="AA686" s="37"/>
      <c r="AB686" s="37"/>
      <c r="AC686" s="37"/>
      <c r="AD686" s="37"/>
      <c r="AE686" s="37"/>
      <c r="AF686" s="37"/>
      <c r="AG686" s="37"/>
      <c r="AH686" s="37"/>
      <c r="AI686" s="37"/>
      <c r="AJ686" s="37"/>
      <c r="AK686" s="37"/>
    </row>
    <row r="687" ht="12.75" customHeight="1">
      <c r="A687" s="37"/>
      <c r="B687" s="37"/>
      <c r="C687" s="37"/>
      <c r="D687" s="37"/>
      <c r="E687" s="37"/>
      <c r="F687" s="37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  <c r="Y687" s="37"/>
      <c r="Z687" s="37"/>
      <c r="AA687" s="37"/>
      <c r="AB687" s="37"/>
      <c r="AC687" s="37"/>
      <c r="AD687" s="37"/>
      <c r="AE687" s="37"/>
      <c r="AF687" s="37"/>
      <c r="AG687" s="37"/>
      <c r="AH687" s="37"/>
      <c r="AI687" s="37"/>
      <c r="AJ687" s="37"/>
      <c r="AK687" s="37"/>
    </row>
    <row r="688" ht="12.75" customHeight="1">
      <c r="A688" s="37"/>
      <c r="B688" s="37"/>
      <c r="C688" s="37"/>
      <c r="D688" s="37"/>
      <c r="E688" s="37"/>
      <c r="F688" s="37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  <c r="Y688" s="37"/>
      <c r="Z688" s="37"/>
      <c r="AA688" s="37"/>
      <c r="AB688" s="37"/>
      <c r="AC688" s="37"/>
      <c r="AD688" s="37"/>
      <c r="AE688" s="37"/>
      <c r="AF688" s="37"/>
      <c r="AG688" s="37"/>
      <c r="AH688" s="37"/>
      <c r="AI688" s="37"/>
      <c r="AJ688" s="37"/>
      <c r="AK688" s="37"/>
    </row>
    <row r="689" ht="12.75" customHeight="1">
      <c r="A689" s="37"/>
      <c r="B689" s="37"/>
      <c r="C689" s="37"/>
      <c r="D689" s="37"/>
      <c r="E689" s="37"/>
      <c r="F689" s="37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  <c r="Y689" s="37"/>
      <c r="Z689" s="37"/>
      <c r="AA689" s="37"/>
      <c r="AB689" s="37"/>
      <c r="AC689" s="37"/>
      <c r="AD689" s="37"/>
      <c r="AE689" s="37"/>
      <c r="AF689" s="37"/>
      <c r="AG689" s="37"/>
      <c r="AH689" s="37"/>
      <c r="AI689" s="37"/>
      <c r="AJ689" s="37"/>
      <c r="AK689" s="37"/>
    </row>
    <row r="690" ht="12.75" customHeight="1">
      <c r="A690" s="37"/>
      <c r="B690" s="37"/>
      <c r="C690" s="37"/>
      <c r="D690" s="37"/>
      <c r="E690" s="37"/>
      <c r="F690" s="37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37"/>
      <c r="Z690" s="37"/>
      <c r="AA690" s="37"/>
      <c r="AB690" s="37"/>
      <c r="AC690" s="37"/>
      <c r="AD690" s="37"/>
      <c r="AE690" s="37"/>
      <c r="AF690" s="37"/>
      <c r="AG690" s="37"/>
      <c r="AH690" s="37"/>
      <c r="AI690" s="37"/>
      <c r="AJ690" s="37"/>
      <c r="AK690" s="37"/>
    </row>
    <row r="691" ht="12.75" customHeight="1">
      <c r="A691" s="37"/>
      <c r="B691" s="37"/>
      <c r="C691" s="37"/>
      <c r="D691" s="37"/>
      <c r="E691" s="37"/>
      <c r="F691" s="37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  <c r="Y691" s="37"/>
      <c r="Z691" s="37"/>
      <c r="AA691" s="37"/>
      <c r="AB691" s="37"/>
      <c r="AC691" s="37"/>
      <c r="AD691" s="37"/>
      <c r="AE691" s="37"/>
      <c r="AF691" s="37"/>
      <c r="AG691" s="37"/>
      <c r="AH691" s="37"/>
      <c r="AI691" s="37"/>
      <c r="AJ691" s="37"/>
      <c r="AK691" s="37"/>
    </row>
    <row r="692" ht="12.75" customHeight="1">
      <c r="A692" s="37"/>
      <c r="B692" s="37"/>
      <c r="C692" s="37"/>
      <c r="D692" s="37"/>
      <c r="E692" s="37"/>
      <c r="F692" s="37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  <c r="Y692" s="37"/>
      <c r="Z692" s="37"/>
      <c r="AA692" s="37"/>
      <c r="AB692" s="37"/>
      <c r="AC692" s="37"/>
      <c r="AD692" s="37"/>
      <c r="AE692" s="37"/>
      <c r="AF692" s="37"/>
      <c r="AG692" s="37"/>
      <c r="AH692" s="37"/>
      <c r="AI692" s="37"/>
      <c r="AJ692" s="37"/>
      <c r="AK692" s="37"/>
    </row>
    <row r="693" ht="12.75" customHeight="1">
      <c r="A693" s="37"/>
      <c r="B693" s="37"/>
      <c r="C693" s="37"/>
      <c r="D693" s="37"/>
      <c r="E693" s="37"/>
      <c r="F693" s="37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  <c r="Y693" s="37"/>
      <c r="Z693" s="37"/>
      <c r="AA693" s="37"/>
      <c r="AB693" s="37"/>
      <c r="AC693" s="37"/>
      <c r="AD693" s="37"/>
      <c r="AE693" s="37"/>
      <c r="AF693" s="37"/>
      <c r="AG693" s="37"/>
      <c r="AH693" s="37"/>
      <c r="AI693" s="37"/>
      <c r="AJ693" s="37"/>
      <c r="AK693" s="37"/>
    </row>
    <row r="694" ht="12.75" customHeight="1">
      <c r="A694" s="37"/>
      <c r="B694" s="37"/>
      <c r="C694" s="37"/>
      <c r="D694" s="37"/>
      <c r="E694" s="37"/>
      <c r="F694" s="37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  <c r="Y694" s="37"/>
      <c r="Z694" s="37"/>
      <c r="AA694" s="37"/>
      <c r="AB694" s="37"/>
      <c r="AC694" s="37"/>
      <c r="AD694" s="37"/>
      <c r="AE694" s="37"/>
      <c r="AF694" s="37"/>
      <c r="AG694" s="37"/>
      <c r="AH694" s="37"/>
      <c r="AI694" s="37"/>
      <c r="AJ694" s="37"/>
      <c r="AK694" s="37"/>
    </row>
    <row r="695" ht="12.75" customHeight="1">
      <c r="A695" s="37"/>
      <c r="B695" s="37"/>
      <c r="C695" s="37"/>
      <c r="D695" s="37"/>
      <c r="E695" s="37"/>
      <c r="F695" s="37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  <c r="Y695" s="37"/>
      <c r="Z695" s="37"/>
      <c r="AA695" s="37"/>
      <c r="AB695" s="37"/>
      <c r="AC695" s="37"/>
      <c r="AD695" s="37"/>
      <c r="AE695" s="37"/>
      <c r="AF695" s="37"/>
      <c r="AG695" s="37"/>
      <c r="AH695" s="37"/>
      <c r="AI695" s="37"/>
      <c r="AJ695" s="37"/>
      <c r="AK695" s="37"/>
    </row>
    <row r="696" ht="12.75" customHeight="1">
      <c r="A696" s="37"/>
      <c r="B696" s="37"/>
      <c r="C696" s="37"/>
      <c r="D696" s="37"/>
      <c r="E696" s="37"/>
      <c r="F696" s="37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  <c r="Y696" s="37"/>
      <c r="Z696" s="37"/>
      <c r="AA696" s="37"/>
      <c r="AB696" s="37"/>
      <c r="AC696" s="37"/>
      <c r="AD696" s="37"/>
      <c r="AE696" s="37"/>
      <c r="AF696" s="37"/>
      <c r="AG696" s="37"/>
      <c r="AH696" s="37"/>
      <c r="AI696" s="37"/>
      <c r="AJ696" s="37"/>
      <c r="AK696" s="37"/>
    </row>
    <row r="697" ht="12.75" customHeight="1">
      <c r="A697" s="37"/>
      <c r="B697" s="37"/>
      <c r="C697" s="37"/>
      <c r="D697" s="37"/>
      <c r="E697" s="37"/>
      <c r="F697" s="37"/>
      <c r="G697" s="37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  <c r="Y697" s="37"/>
      <c r="Z697" s="37"/>
      <c r="AA697" s="37"/>
      <c r="AB697" s="37"/>
      <c r="AC697" s="37"/>
      <c r="AD697" s="37"/>
      <c r="AE697" s="37"/>
      <c r="AF697" s="37"/>
      <c r="AG697" s="37"/>
      <c r="AH697" s="37"/>
      <c r="AI697" s="37"/>
      <c r="AJ697" s="37"/>
      <c r="AK697" s="37"/>
    </row>
    <row r="698" ht="12.75" customHeight="1">
      <c r="A698" s="37"/>
      <c r="B698" s="37"/>
      <c r="C698" s="37"/>
      <c r="D698" s="37"/>
      <c r="E698" s="37"/>
      <c r="F698" s="37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  <c r="Y698" s="37"/>
      <c r="Z698" s="37"/>
      <c r="AA698" s="37"/>
      <c r="AB698" s="37"/>
      <c r="AC698" s="37"/>
      <c r="AD698" s="37"/>
      <c r="AE698" s="37"/>
      <c r="AF698" s="37"/>
      <c r="AG698" s="37"/>
      <c r="AH698" s="37"/>
      <c r="AI698" s="37"/>
      <c r="AJ698" s="37"/>
      <c r="AK698" s="37"/>
    </row>
    <row r="699" ht="12.75" customHeight="1">
      <c r="A699" s="37"/>
      <c r="B699" s="37"/>
      <c r="C699" s="37"/>
      <c r="D699" s="37"/>
      <c r="E699" s="37"/>
      <c r="F699" s="37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  <c r="Y699" s="37"/>
      <c r="Z699" s="37"/>
      <c r="AA699" s="37"/>
      <c r="AB699" s="37"/>
      <c r="AC699" s="37"/>
      <c r="AD699" s="37"/>
      <c r="AE699" s="37"/>
      <c r="AF699" s="37"/>
      <c r="AG699" s="37"/>
      <c r="AH699" s="37"/>
      <c r="AI699" s="37"/>
      <c r="AJ699" s="37"/>
      <c r="AK699" s="37"/>
    </row>
    <row r="700" ht="12.75" customHeight="1">
      <c r="A700" s="37"/>
      <c r="B700" s="37"/>
      <c r="C700" s="37"/>
      <c r="D700" s="37"/>
      <c r="E700" s="37"/>
      <c r="F700" s="37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  <c r="Y700" s="37"/>
      <c r="Z700" s="37"/>
      <c r="AA700" s="37"/>
      <c r="AB700" s="37"/>
      <c r="AC700" s="37"/>
      <c r="AD700" s="37"/>
      <c r="AE700" s="37"/>
      <c r="AF700" s="37"/>
      <c r="AG700" s="37"/>
      <c r="AH700" s="37"/>
      <c r="AI700" s="37"/>
      <c r="AJ700" s="37"/>
      <c r="AK700" s="37"/>
    </row>
    <row r="701" ht="12.75" customHeight="1">
      <c r="A701" s="37"/>
      <c r="B701" s="37"/>
      <c r="C701" s="37"/>
      <c r="D701" s="37"/>
      <c r="E701" s="37"/>
      <c r="F701" s="37"/>
      <c r="G701" s="37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  <c r="Y701" s="37"/>
      <c r="Z701" s="37"/>
      <c r="AA701" s="37"/>
      <c r="AB701" s="37"/>
      <c r="AC701" s="37"/>
      <c r="AD701" s="37"/>
      <c r="AE701" s="37"/>
      <c r="AF701" s="37"/>
      <c r="AG701" s="37"/>
      <c r="AH701" s="37"/>
      <c r="AI701" s="37"/>
      <c r="AJ701" s="37"/>
      <c r="AK701" s="37"/>
    </row>
    <row r="702" ht="12.75" customHeight="1">
      <c r="A702" s="37"/>
      <c r="B702" s="37"/>
      <c r="C702" s="37"/>
      <c r="D702" s="37"/>
      <c r="E702" s="37"/>
      <c r="F702" s="37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  <c r="Y702" s="37"/>
      <c r="Z702" s="37"/>
      <c r="AA702" s="37"/>
      <c r="AB702" s="37"/>
      <c r="AC702" s="37"/>
      <c r="AD702" s="37"/>
      <c r="AE702" s="37"/>
      <c r="AF702" s="37"/>
      <c r="AG702" s="37"/>
      <c r="AH702" s="37"/>
      <c r="AI702" s="37"/>
      <c r="AJ702" s="37"/>
      <c r="AK702" s="37"/>
    </row>
    <row r="703" ht="12.75" customHeight="1">
      <c r="A703" s="37"/>
      <c r="B703" s="37"/>
      <c r="C703" s="37"/>
      <c r="D703" s="37"/>
      <c r="E703" s="37"/>
      <c r="F703" s="37"/>
      <c r="G703" s="37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37"/>
      <c r="Z703" s="37"/>
      <c r="AA703" s="37"/>
      <c r="AB703" s="37"/>
      <c r="AC703" s="37"/>
      <c r="AD703" s="37"/>
      <c r="AE703" s="37"/>
      <c r="AF703" s="37"/>
      <c r="AG703" s="37"/>
      <c r="AH703" s="37"/>
      <c r="AI703" s="37"/>
      <c r="AJ703" s="37"/>
      <c r="AK703" s="37"/>
    </row>
    <row r="704" ht="12.75" customHeight="1">
      <c r="A704" s="37"/>
      <c r="B704" s="37"/>
      <c r="C704" s="37"/>
      <c r="D704" s="37"/>
      <c r="E704" s="37"/>
      <c r="F704" s="37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  <c r="Y704" s="37"/>
      <c r="Z704" s="37"/>
      <c r="AA704" s="37"/>
      <c r="AB704" s="37"/>
      <c r="AC704" s="37"/>
      <c r="AD704" s="37"/>
      <c r="AE704" s="37"/>
      <c r="AF704" s="37"/>
      <c r="AG704" s="37"/>
      <c r="AH704" s="37"/>
      <c r="AI704" s="37"/>
      <c r="AJ704" s="37"/>
      <c r="AK704" s="37"/>
    </row>
    <row r="705" ht="12.75" customHeight="1">
      <c r="A705" s="37"/>
      <c r="B705" s="37"/>
      <c r="C705" s="37"/>
      <c r="D705" s="37"/>
      <c r="E705" s="37"/>
      <c r="F705" s="37"/>
      <c r="G705" s="37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  <c r="Y705" s="37"/>
      <c r="Z705" s="37"/>
      <c r="AA705" s="37"/>
      <c r="AB705" s="37"/>
      <c r="AC705" s="37"/>
      <c r="AD705" s="37"/>
      <c r="AE705" s="37"/>
      <c r="AF705" s="37"/>
      <c r="AG705" s="37"/>
      <c r="AH705" s="37"/>
      <c r="AI705" s="37"/>
      <c r="AJ705" s="37"/>
      <c r="AK705" s="37"/>
    </row>
    <row r="706" ht="12.75" customHeight="1">
      <c r="A706" s="37"/>
      <c r="B706" s="37"/>
      <c r="C706" s="37"/>
      <c r="D706" s="37"/>
      <c r="E706" s="37"/>
      <c r="F706" s="37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  <c r="Y706" s="37"/>
      <c r="Z706" s="37"/>
      <c r="AA706" s="37"/>
      <c r="AB706" s="37"/>
      <c r="AC706" s="37"/>
      <c r="AD706" s="37"/>
      <c r="AE706" s="37"/>
      <c r="AF706" s="37"/>
      <c r="AG706" s="37"/>
      <c r="AH706" s="37"/>
      <c r="AI706" s="37"/>
      <c r="AJ706" s="37"/>
      <c r="AK706" s="37"/>
    </row>
    <row r="707" ht="12.75" customHeight="1">
      <c r="A707" s="37"/>
      <c r="B707" s="37"/>
      <c r="C707" s="37"/>
      <c r="D707" s="37"/>
      <c r="E707" s="37"/>
      <c r="F707" s="37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  <c r="Y707" s="37"/>
      <c r="Z707" s="37"/>
      <c r="AA707" s="37"/>
      <c r="AB707" s="37"/>
      <c r="AC707" s="37"/>
      <c r="AD707" s="37"/>
      <c r="AE707" s="37"/>
      <c r="AF707" s="37"/>
      <c r="AG707" s="37"/>
      <c r="AH707" s="37"/>
      <c r="AI707" s="37"/>
      <c r="AJ707" s="37"/>
      <c r="AK707" s="37"/>
    </row>
    <row r="708" ht="12.75" customHeight="1">
      <c r="A708" s="37"/>
      <c r="B708" s="37"/>
      <c r="C708" s="37"/>
      <c r="D708" s="37"/>
      <c r="E708" s="37"/>
      <c r="F708" s="37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  <c r="Y708" s="37"/>
      <c r="Z708" s="37"/>
      <c r="AA708" s="37"/>
      <c r="AB708" s="37"/>
      <c r="AC708" s="37"/>
      <c r="AD708" s="37"/>
      <c r="AE708" s="37"/>
      <c r="AF708" s="37"/>
      <c r="AG708" s="37"/>
      <c r="AH708" s="37"/>
      <c r="AI708" s="37"/>
      <c r="AJ708" s="37"/>
      <c r="AK708" s="37"/>
    </row>
    <row r="709" ht="12.75" customHeight="1">
      <c r="A709" s="37"/>
      <c r="B709" s="37"/>
      <c r="C709" s="37"/>
      <c r="D709" s="37"/>
      <c r="E709" s="37"/>
      <c r="F709" s="37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  <c r="Y709" s="37"/>
      <c r="Z709" s="37"/>
      <c r="AA709" s="37"/>
      <c r="AB709" s="37"/>
      <c r="AC709" s="37"/>
      <c r="AD709" s="37"/>
      <c r="AE709" s="37"/>
      <c r="AF709" s="37"/>
      <c r="AG709" s="37"/>
      <c r="AH709" s="37"/>
      <c r="AI709" s="37"/>
      <c r="AJ709" s="37"/>
      <c r="AK709" s="37"/>
    </row>
    <row r="710" ht="12.75" customHeight="1">
      <c r="A710" s="37"/>
      <c r="B710" s="37"/>
      <c r="C710" s="37"/>
      <c r="D710" s="37"/>
      <c r="E710" s="37"/>
      <c r="F710" s="37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  <c r="Y710" s="37"/>
      <c r="Z710" s="37"/>
      <c r="AA710" s="37"/>
      <c r="AB710" s="37"/>
      <c r="AC710" s="37"/>
      <c r="AD710" s="37"/>
      <c r="AE710" s="37"/>
      <c r="AF710" s="37"/>
      <c r="AG710" s="37"/>
      <c r="AH710" s="37"/>
      <c r="AI710" s="37"/>
      <c r="AJ710" s="37"/>
      <c r="AK710" s="37"/>
    </row>
    <row r="711" ht="12.75" customHeight="1">
      <c r="A711" s="37"/>
      <c r="B711" s="37"/>
      <c r="C711" s="37"/>
      <c r="D711" s="37"/>
      <c r="E711" s="37"/>
      <c r="F711" s="37"/>
      <c r="G711" s="37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  <c r="Y711" s="37"/>
      <c r="Z711" s="37"/>
      <c r="AA711" s="37"/>
      <c r="AB711" s="37"/>
      <c r="AC711" s="37"/>
      <c r="AD711" s="37"/>
      <c r="AE711" s="37"/>
      <c r="AF711" s="37"/>
      <c r="AG711" s="37"/>
      <c r="AH711" s="37"/>
      <c r="AI711" s="37"/>
      <c r="AJ711" s="37"/>
      <c r="AK711" s="37"/>
    </row>
    <row r="712" ht="12.75" customHeight="1">
      <c r="A712" s="37"/>
      <c r="B712" s="37"/>
      <c r="C712" s="37"/>
      <c r="D712" s="37"/>
      <c r="E712" s="37"/>
      <c r="F712" s="37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37"/>
      <c r="Z712" s="37"/>
      <c r="AA712" s="37"/>
      <c r="AB712" s="37"/>
      <c r="AC712" s="37"/>
      <c r="AD712" s="37"/>
      <c r="AE712" s="37"/>
      <c r="AF712" s="37"/>
      <c r="AG712" s="37"/>
      <c r="AH712" s="37"/>
      <c r="AI712" s="37"/>
      <c r="AJ712" s="37"/>
      <c r="AK712" s="37"/>
    </row>
    <row r="713" ht="12.75" customHeight="1">
      <c r="A713" s="37"/>
      <c r="B713" s="37"/>
      <c r="C713" s="37"/>
      <c r="D713" s="37"/>
      <c r="E713" s="37"/>
      <c r="F713" s="37"/>
      <c r="G713" s="37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  <c r="Y713" s="37"/>
      <c r="Z713" s="37"/>
      <c r="AA713" s="37"/>
      <c r="AB713" s="37"/>
      <c r="AC713" s="37"/>
      <c r="AD713" s="37"/>
      <c r="AE713" s="37"/>
      <c r="AF713" s="37"/>
      <c r="AG713" s="37"/>
      <c r="AH713" s="37"/>
      <c r="AI713" s="37"/>
      <c r="AJ713" s="37"/>
      <c r="AK713" s="37"/>
    </row>
    <row r="714" ht="12.75" customHeight="1">
      <c r="A714" s="37"/>
      <c r="B714" s="37"/>
      <c r="C714" s="37"/>
      <c r="D714" s="37"/>
      <c r="E714" s="37"/>
      <c r="F714" s="37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  <c r="Y714" s="37"/>
      <c r="Z714" s="37"/>
      <c r="AA714" s="37"/>
      <c r="AB714" s="37"/>
      <c r="AC714" s="37"/>
      <c r="AD714" s="37"/>
      <c r="AE714" s="37"/>
      <c r="AF714" s="37"/>
      <c r="AG714" s="37"/>
      <c r="AH714" s="37"/>
      <c r="AI714" s="37"/>
      <c r="AJ714" s="37"/>
      <c r="AK714" s="37"/>
    </row>
    <row r="715" ht="12.75" customHeight="1">
      <c r="A715" s="37"/>
      <c r="B715" s="37"/>
      <c r="C715" s="37"/>
      <c r="D715" s="37"/>
      <c r="E715" s="37"/>
      <c r="F715" s="37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  <c r="Y715" s="37"/>
      <c r="Z715" s="37"/>
      <c r="AA715" s="37"/>
      <c r="AB715" s="37"/>
      <c r="AC715" s="37"/>
      <c r="AD715" s="37"/>
      <c r="AE715" s="37"/>
      <c r="AF715" s="37"/>
      <c r="AG715" s="37"/>
      <c r="AH715" s="37"/>
      <c r="AI715" s="37"/>
      <c r="AJ715" s="37"/>
      <c r="AK715" s="37"/>
    </row>
    <row r="716" ht="12.75" customHeight="1">
      <c r="A716" s="37"/>
      <c r="B716" s="37"/>
      <c r="C716" s="37"/>
      <c r="D716" s="37"/>
      <c r="E716" s="37"/>
      <c r="F716" s="37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  <c r="Y716" s="37"/>
      <c r="Z716" s="37"/>
      <c r="AA716" s="37"/>
      <c r="AB716" s="37"/>
      <c r="AC716" s="37"/>
      <c r="AD716" s="37"/>
      <c r="AE716" s="37"/>
      <c r="AF716" s="37"/>
      <c r="AG716" s="37"/>
      <c r="AH716" s="37"/>
      <c r="AI716" s="37"/>
      <c r="AJ716" s="37"/>
      <c r="AK716" s="37"/>
    </row>
    <row r="717" ht="12.75" customHeight="1">
      <c r="A717" s="37"/>
      <c r="B717" s="37"/>
      <c r="C717" s="37"/>
      <c r="D717" s="37"/>
      <c r="E717" s="37"/>
      <c r="F717" s="37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37"/>
      <c r="Z717" s="37"/>
      <c r="AA717" s="37"/>
      <c r="AB717" s="37"/>
      <c r="AC717" s="37"/>
      <c r="AD717" s="37"/>
      <c r="AE717" s="37"/>
      <c r="AF717" s="37"/>
      <c r="AG717" s="37"/>
      <c r="AH717" s="37"/>
      <c r="AI717" s="37"/>
      <c r="AJ717" s="37"/>
      <c r="AK717" s="37"/>
    </row>
    <row r="718" ht="12.75" customHeight="1">
      <c r="A718" s="37"/>
      <c r="B718" s="37"/>
      <c r="C718" s="37"/>
      <c r="D718" s="37"/>
      <c r="E718" s="37"/>
      <c r="F718" s="37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  <c r="Y718" s="37"/>
      <c r="Z718" s="37"/>
      <c r="AA718" s="37"/>
      <c r="AB718" s="37"/>
      <c r="AC718" s="37"/>
      <c r="AD718" s="37"/>
      <c r="AE718" s="37"/>
      <c r="AF718" s="37"/>
      <c r="AG718" s="37"/>
      <c r="AH718" s="37"/>
      <c r="AI718" s="37"/>
      <c r="AJ718" s="37"/>
      <c r="AK718" s="37"/>
    </row>
    <row r="719" ht="12.75" customHeight="1">
      <c r="A719" s="37"/>
      <c r="B719" s="37"/>
      <c r="C719" s="37"/>
      <c r="D719" s="37"/>
      <c r="E719" s="37"/>
      <c r="F719" s="37"/>
      <c r="G719" s="37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  <c r="Y719" s="37"/>
      <c r="Z719" s="37"/>
      <c r="AA719" s="37"/>
      <c r="AB719" s="37"/>
      <c r="AC719" s="37"/>
      <c r="AD719" s="37"/>
      <c r="AE719" s="37"/>
      <c r="AF719" s="37"/>
      <c r="AG719" s="37"/>
      <c r="AH719" s="37"/>
      <c r="AI719" s="37"/>
      <c r="AJ719" s="37"/>
      <c r="AK719" s="37"/>
    </row>
    <row r="720" ht="12.75" customHeight="1">
      <c r="A720" s="37"/>
      <c r="B720" s="37"/>
      <c r="C720" s="37"/>
      <c r="D720" s="37"/>
      <c r="E720" s="37"/>
      <c r="F720" s="37"/>
      <c r="G720" s="37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  <c r="Y720" s="37"/>
      <c r="Z720" s="37"/>
      <c r="AA720" s="37"/>
      <c r="AB720" s="37"/>
      <c r="AC720" s="37"/>
      <c r="AD720" s="37"/>
      <c r="AE720" s="37"/>
      <c r="AF720" s="37"/>
      <c r="AG720" s="37"/>
      <c r="AH720" s="37"/>
      <c r="AI720" s="37"/>
      <c r="AJ720" s="37"/>
      <c r="AK720" s="37"/>
    </row>
    <row r="721" ht="12.75" customHeight="1">
      <c r="A721" s="37"/>
      <c r="B721" s="37"/>
      <c r="C721" s="37"/>
      <c r="D721" s="37"/>
      <c r="E721" s="37"/>
      <c r="F721" s="37"/>
      <c r="G721" s="37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  <c r="Y721" s="37"/>
      <c r="Z721" s="37"/>
      <c r="AA721" s="37"/>
      <c r="AB721" s="37"/>
      <c r="AC721" s="37"/>
      <c r="AD721" s="37"/>
      <c r="AE721" s="37"/>
      <c r="AF721" s="37"/>
      <c r="AG721" s="37"/>
      <c r="AH721" s="37"/>
      <c r="AI721" s="37"/>
      <c r="AJ721" s="37"/>
      <c r="AK721" s="37"/>
    </row>
    <row r="722" ht="12.75" customHeight="1">
      <c r="A722" s="37"/>
      <c r="B722" s="37"/>
      <c r="C722" s="37"/>
      <c r="D722" s="37"/>
      <c r="E722" s="37"/>
      <c r="F722" s="37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  <c r="Y722" s="37"/>
      <c r="Z722" s="37"/>
      <c r="AA722" s="37"/>
      <c r="AB722" s="37"/>
      <c r="AC722" s="37"/>
      <c r="AD722" s="37"/>
      <c r="AE722" s="37"/>
      <c r="AF722" s="37"/>
      <c r="AG722" s="37"/>
      <c r="AH722" s="37"/>
      <c r="AI722" s="37"/>
      <c r="AJ722" s="37"/>
      <c r="AK722" s="37"/>
    </row>
    <row r="723" ht="12.75" customHeight="1">
      <c r="A723" s="37"/>
      <c r="B723" s="37"/>
      <c r="C723" s="37"/>
      <c r="D723" s="37"/>
      <c r="E723" s="37"/>
      <c r="F723" s="37"/>
      <c r="G723" s="37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  <c r="Y723" s="37"/>
      <c r="Z723" s="37"/>
      <c r="AA723" s="37"/>
      <c r="AB723" s="37"/>
      <c r="AC723" s="37"/>
      <c r="AD723" s="37"/>
      <c r="AE723" s="37"/>
      <c r="AF723" s="37"/>
      <c r="AG723" s="37"/>
      <c r="AH723" s="37"/>
      <c r="AI723" s="37"/>
      <c r="AJ723" s="37"/>
      <c r="AK723" s="37"/>
    </row>
    <row r="724" ht="12.75" customHeight="1">
      <c r="A724" s="37"/>
      <c r="B724" s="37"/>
      <c r="C724" s="37"/>
      <c r="D724" s="37"/>
      <c r="E724" s="37"/>
      <c r="F724" s="37"/>
      <c r="G724" s="37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  <c r="Y724" s="37"/>
      <c r="Z724" s="37"/>
      <c r="AA724" s="37"/>
      <c r="AB724" s="37"/>
      <c r="AC724" s="37"/>
      <c r="AD724" s="37"/>
      <c r="AE724" s="37"/>
      <c r="AF724" s="37"/>
      <c r="AG724" s="37"/>
      <c r="AH724" s="37"/>
      <c r="AI724" s="37"/>
      <c r="AJ724" s="37"/>
      <c r="AK724" s="37"/>
    </row>
    <row r="725" ht="12.75" customHeight="1">
      <c r="A725" s="37"/>
      <c r="B725" s="37"/>
      <c r="C725" s="37"/>
      <c r="D725" s="37"/>
      <c r="E725" s="37"/>
      <c r="F725" s="37"/>
      <c r="G725" s="37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37"/>
      <c r="V725" s="37"/>
      <c r="W725" s="37"/>
      <c r="X725" s="37"/>
      <c r="Y725" s="37"/>
      <c r="Z725" s="37"/>
      <c r="AA725" s="37"/>
      <c r="AB725" s="37"/>
      <c r="AC725" s="37"/>
      <c r="AD725" s="37"/>
      <c r="AE725" s="37"/>
      <c r="AF725" s="37"/>
      <c r="AG725" s="37"/>
      <c r="AH725" s="37"/>
      <c r="AI725" s="37"/>
      <c r="AJ725" s="37"/>
      <c r="AK725" s="37"/>
    </row>
    <row r="726" ht="12.75" customHeight="1">
      <c r="A726" s="37"/>
      <c r="B726" s="37"/>
      <c r="C726" s="37"/>
      <c r="D726" s="37"/>
      <c r="E726" s="37"/>
      <c r="F726" s="37"/>
      <c r="G726" s="37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  <c r="X726" s="37"/>
      <c r="Y726" s="37"/>
      <c r="Z726" s="37"/>
      <c r="AA726" s="37"/>
      <c r="AB726" s="37"/>
      <c r="AC726" s="37"/>
      <c r="AD726" s="37"/>
      <c r="AE726" s="37"/>
      <c r="AF726" s="37"/>
      <c r="AG726" s="37"/>
      <c r="AH726" s="37"/>
      <c r="AI726" s="37"/>
      <c r="AJ726" s="37"/>
      <c r="AK726" s="37"/>
    </row>
    <row r="727" ht="12.75" customHeight="1">
      <c r="A727" s="37"/>
      <c r="B727" s="37"/>
      <c r="C727" s="37"/>
      <c r="D727" s="37"/>
      <c r="E727" s="37"/>
      <c r="F727" s="37"/>
      <c r="G727" s="37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37"/>
      <c r="V727" s="37"/>
      <c r="W727" s="37"/>
      <c r="X727" s="37"/>
      <c r="Y727" s="37"/>
      <c r="Z727" s="37"/>
      <c r="AA727" s="37"/>
      <c r="AB727" s="37"/>
      <c r="AC727" s="37"/>
      <c r="AD727" s="37"/>
      <c r="AE727" s="37"/>
      <c r="AF727" s="37"/>
      <c r="AG727" s="37"/>
      <c r="AH727" s="37"/>
      <c r="AI727" s="37"/>
      <c r="AJ727" s="37"/>
      <c r="AK727" s="37"/>
    </row>
    <row r="728" ht="12.75" customHeight="1">
      <c r="A728" s="37"/>
      <c r="B728" s="37"/>
      <c r="C728" s="37"/>
      <c r="D728" s="37"/>
      <c r="E728" s="37"/>
      <c r="F728" s="37"/>
      <c r="G728" s="37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  <c r="Y728" s="37"/>
      <c r="Z728" s="37"/>
      <c r="AA728" s="37"/>
      <c r="AB728" s="37"/>
      <c r="AC728" s="37"/>
      <c r="AD728" s="37"/>
      <c r="AE728" s="37"/>
      <c r="AF728" s="37"/>
      <c r="AG728" s="37"/>
      <c r="AH728" s="37"/>
      <c r="AI728" s="37"/>
      <c r="AJ728" s="37"/>
      <c r="AK728" s="37"/>
    </row>
    <row r="729" ht="12.75" customHeight="1">
      <c r="A729" s="37"/>
      <c r="B729" s="37"/>
      <c r="C729" s="37"/>
      <c r="D729" s="37"/>
      <c r="E729" s="37"/>
      <c r="F729" s="37"/>
      <c r="G729" s="37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37"/>
      <c r="V729" s="37"/>
      <c r="W729" s="37"/>
      <c r="X729" s="37"/>
      <c r="Y729" s="37"/>
      <c r="Z729" s="37"/>
      <c r="AA729" s="37"/>
      <c r="AB729" s="37"/>
      <c r="AC729" s="37"/>
      <c r="AD729" s="37"/>
      <c r="AE729" s="37"/>
      <c r="AF729" s="37"/>
      <c r="AG729" s="37"/>
      <c r="AH729" s="37"/>
      <c r="AI729" s="37"/>
      <c r="AJ729" s="37"/>
      <c r="AK729" s="37"/>
    </row>
    <row r="730" ht="12.75" customHeight="1">
      <c r="A730" s="37"/>
      <c r="B730" s="37"/>
      <c r="C730" s="37"/>
      <c r="D730" s="37"/>
      <c r="E730" s="37"/>
      <c r="F730" s="37"/>
      <c r="G730" s="37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  <c r="Y730" s="37"/>
      <c r="Z730" s="37"/>
      <c r="AA730" s="37"/>
      <c r="AB730" s="37"/>
      <c r="AC730" s="37"/>
      <c r="AD730" s="37"/>
      <c r="AE730" s="37"/>
      <c r="AF730" s="37"/>
      <c r="AG730" s="37"/>
      <c r="AH730" s="37"/>
      <c r="AI730" s="37"/>
      <c r="AJ730" s="37"/>
      <c r="AK730" s="37"/>
    </row>
    <row r="731" ht="12.75" customHeight="1">
      <c r="A731" s="37"/>
      <c r="B731" s="37"/>
      <c r="C731" s="37"/>
      <c r="D731" s="37"/>
      <c r="E731" s="37"/>
      <c r="F731" s="37"/>
      <c r="G731" s="37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37"/>
      <c r="V731" s="37"/>
      <c r="W731" s="37"/>
      <c r="X731" s="37"/>
      <c r="Y731" s="37"/>
      <c r="Z731" s="37"/>
      <c r="AA731" s="37"/>
      <c r="AB731" s="37"/>
      <c r="AC731" s="37"/>
      <c r="AD731" s="37"/>
      <c r="AE731" s="37"/>
      <c r="AF731" s="37"/>
      <c r="AG731" s="37"/>
      <c r="AH731" s="37"/>
      <c r="AI731" s="37"/>
      <c r="AJ731" s="37"/>
      <c r="AK731" s="37"/>
    </row>
    <row r="732" ht="12.75" customHeight="1">
      <c r="A732" s="37"/>
      <c r="B732" s="37"/>
      <c r="C732" s="37"/>
      <c r="D732" s="37"/>
      <c r="E732" s="37"/>
      <c r="F732" s="37"/>
      <c r="G732" s="37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  <c r="Y732" s="37"/>
      <c r="Z732" s="37"/>
      <c r="AA732" s="37"/>
      <c r="AB732" s="37"/>
      <c r="AC732" s="37"/>
      <c r="AD732" s="37"/>
      <c r="AE732" s="37"/>
      <c r="AF732" s="37"/>
      <c r="AG732" s="37"/>
      <c r="AH732" s="37"/>
      <c r="AI732" s="37"/>
      <c r="AJ732" s="37"/>
      <c r="AK732" s="37"/>
    </row>
    <row r="733" ht="12.75" customHeight="1">
      <c r="A733" s="37"/>
      <c r="B733" s="37"/>
      <c r="C733" s="37"/>
      <c r="D733" s="37"/>
      <c r="E733" s="37"/>
      <c r="F733" s="37"/>
      <c r="G733" s="37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37"/>
      <c r="V733" s="37"/>
      <c r="W733" s="37"/>
      <c r="X733" s="37"/>
      <c r="Y733" s="37"/>
      <c r="Z733" s="37"/>
      <c r="AA733" s="37"/>
      <c r="AB733" s="37"/>
      <c r="AC733" s="37"/>
      <c r="AD733" s="37"/>
      <c r="AE733" s="37"/>
      <c r="AF733" s="37"/>
      <c r="AG733" s="37"/>
      <c r="AH733" s="37"/>
      <c r="AI733" s="37"/>
      <c r="AJ733" s="37"/>
      <c r="AK733" s="37"/>
    </row>
    <row r="734" ht="12.75" customHeight="1">
      <c r="A734" s="37"/>
      <c r="B734" s="37"/>
      <c r="C734" s="37"/>
      <c r="D734" s="37"/>
      <c r="E734" s="37"/>
      <c r="F734" s="37"/>
      <c r="G734" s="37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  <c r="X734" s="37"/>
      <c r="Y734" s="37"/>
      <c r="Z734" s="37"/>
      <c r="AA734" s="37"/>
      <c r="AB734" s="37"/>
      <c r="AC734" s="37"/>
      <c r="AD734" s="37"/>
      <c r="AE734" s="37"/>
      <c r="AF734" s="37"/>
      <c r="AG734" s="37"/>
      <c r="AH734" s="37"/>
      <c r="AI734" s="37"/>
      <c r="AJ734" s="37"/>
      <c r="AK734" s="37"/>
    </row>
    <row r="735" ht="12.75" customHeight="1">
      <c r="A735" s="37"/>
      <c r="B735" s="37"/>
      <c r="C735" s="37"/>
      <c r="D735" s="37"/>
      <c r="E735" s="37"/>
      <c r="F735" s="37"/>
      <c r="G735" s="37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/>
      <c r="V735" s="37"/>
      <c r="W735" s="37"/>
      <c r="X735" s="37"/>
      <c r="Y735" s="37"/>
      <c r="Z735" s="37"/>
      <c r="AA735" s="37"/>
      <c r="AB735" s="37"/>
      <c r="AC735" s="37"/>
      <c r="AD735" s="37"/>
      <c r="AE735" s="37"/>
      <c r="AF735" s="37"/>
      <c r="AG735" s="37"/>
      <c r="AH735" s="37"/>
      <c r="AI735" s="37"/>
      <c r="AJ735" s="37"/>
      <c r="AK735" s="37"/>
    </row>
    <row r="736" ht="12.75" customHeight="1">
      <c r="A736" s="37"/>
      <c r="B736" s="37"/>
      <c r="C736" s="37"/>
      <c r="D736" s="37"/>
      <c r="E736" s="37"/>
      <c r="F736" s="37"/>
      <c r="G736" s="37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  <c r="Y736" s="37"/>
      <c r="Z736" s="37"/>
      <c r="AA736" s="37"/>
      <c r="AB736" s="37"/>
      <c r="AC736" s="37"/>
      <c r="AD736" s="37"/>
      <c r="AE736" s="37"/>
      <c r="AF736" s="37"/>
      <c r="AG736" s="37"/>
      <c r="AH736" s="37"/>
      <c r="AI736" s="37"/>
      <c r="AJ736" s="37"/>
      <c r="AK736" s="37"/>
    </row>
    <row r="737" ht="12.75" customHeight="1">
      <c r="A737" s="37"/>
      <c r="B737" s="37"/>
      <c r="C737" s="37"/>
      <c r="D737" s="37"/>
      <c r="E737" s="37"/>
      <c r="F737" s="37"/>
      <c r="G737" s="37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  <c r="Y737" s="37"/>
      <c r="Z737" s="37"/>
      <c r="AA737" s="37"/>
      <c r="AB737" s="37"/>
      <c r="AC737" s="37"/>
      <c r="AD737" s="37"/>
      <c r="AE737" s="37"/>
      <c r="AF737" s="37"/>
      <c r="AG737" s="37"/>
      <c r="AH737" s="37"/>
      <c r="AI737" s="37"/>
      <c r="AJ737" s="37"/>
      <c r="AK737" s="37"/>
    </row>
    <row r="738" ht="12.75" customHeight="1">
      <c r="A738" s="37"/>
      <c r="B738" s="37"/>
      <c r="C738" s="37"/>
      <c r="D738" s="37"/>
      <c r="E738" s="37"/>
      <c r="F738" s="37"/>
      <c r="G738" s="37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  <c r="V738" s="37"/>
      <c r="W738" s="37"/>
      <c r="X738" s="37"/>
      <c r="Y738" s="37"/>
      <c r="Z738" s="37"/>
      <c r="AA738" s="37"/>
      <c r="AB738" s="37"/>
      <c r="AC738" s="37"/>
      <c r="AD738" s="37"/>
      <c r="AE738" s="37"/>
      <c r="AF738" s="37"/>
      <c r="AG738" s="37"/>
      <c r="AH738" s="37"/>
      <c r="AI738" s="37"/>
      <c r="AJ738" s="37"/>
      <c r="AK738" s="37"/>
    </row>
    <row r="739" ht="12.75" customHeight="1">
      <c r="A739" s="37"/>
      <c r="B739" s="37"/>
      <c r="C739" s="37"/>
      <c r="D739" s="37"/>
      <c r="E739" s="37"/>
      <c r="F739" s="37"/>
      <c r="G739" s="37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  <c r="Y739" s="37"/>
      <c r="Z739" s="37"/>
      <c r="AA739" s="37"/>
      <c r="AB739" s="37"/>
      <c r="AC739" s="37"/>
      <c r="AD739" s="37"/>
      <c r="AE739" s="37"/>
      <c r="AF739" s="37"/>
      <c r="AG739" s="37"/>
      <c r="AH739" s="37"/>
      <c r="AI739" s="37"/>
      <c r="AJ739" s="37"/>
      <c r="AK739" s="37"/>
    </row>
    <row r="740" ht="12.75" customHeight="1">
      <c r="A740" s="37"/>
      <c r="B740" s="37"/>
      <c r="C740" s="37"/>
      <c r="D740" s="37"/>
      <c r="E740" s="37"/>
      <c r="F740" s="37"/>
      <c r="G740" s="37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  <c r="Y740" s="37"/>
      <c r="Z740" s="37"/>
      <c r="AA740" s="37"/>
      <c r="AB740" s="37"/>
      <c r="AC740" s="37"/>
      <c r="AD740" s="37"/>
      <c r="AE740" s="37"/>
      <c r="AF740" s="37"/>
      <c r="AG740" s="37"/>
      <c r="AH740" s="37"/>
      <c r="AI740" s="37"/>
      <c r="AJ740" s="37"/>
      <c r="AK740" s="37"/>
    </row>
    <row r="741" ht="12.75" customHeight="1">
      <c r="A741" s="37"/>
      <c r="B741" s="37"/>
      <c r="C741" s="37"/>
      <c r="D741" s="37"/>
      <c r="E741" s="37"/>
      <c r="F741" s="37"/>
      <c r="G741" s="37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  <c r="Y741" s="37"/>
      <c r="Z741" s="37"/>
      <c r="AA741" s="37"/>
      <c r="AB741" s="37"/>
      <c r="AC741" s="37"/>
      <c r="AD741" s="37"/>
      <c r="AE741" s="37"/>
      <c r="AF741" s="37"/>
      <c r="AG741" s="37"/>
      <c r="AH741" s="37"/>
      <c r="AI741" s="37"/>
      <c r="AJ741" s="37"/>
      <c r="AK741" s="37"/>
    </row>
    <row r="742" ht="12.75" customHeight="1">
      <c r="A742" s="37"/>
      <c r="B742" s="37"/>
      <c r="C742" s="37"/>
      <c r="D742" s="37"/>
      <c r="E742" s="37"/>
      <c r="F742" s="37"/>
      <c r="G742" s="37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  <c r="Y742" s="37"/>
      <c r="Z742" s="37"/>
      <c r="AA742" s="37"/>
      <c r="AB742" s="37"/>
      <c r="AC742" s="37"/>
      <c r="AD742" s="37"/>
      <c r="AE742" s="37"/>
      <c r="AF742" s="37"/>
      <c r="AG742" s="37"/>
      <c r="AH742" s="37"/>
      <c r="AI742" s="37"/>
      <c r="AJ742" s="37"/>
      <c r="AK742" s="37"/>
    </row>
    <row r="743" ht="12.75" customHeight="1">
      <c r="A743" s="37"/>
      <c r="B743" s="37"/>
      <c r="C743" s="37"/>
      <c r="D743" s="37"/>
      <c r="E743" s="37"/>
      <c r="F743" s="37"/>
      <c r="G743" s="37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  <c r="Y743" s="37"/>
      <c r="Z743" s="37"/>
      <c r="AA743" s="37"/>
      <c r="AB743" s="37"/>
      <c r="AC743" s="37"/>
      <c r="AD743" s="37"/>
      <c r="AE743" s="37"/>
      <c r="AF743" s="37"/>
      <c r="AG743" s="37"/>
      <c r="AH743" s="37"/>
      <c r="AI743" s="37"/>
      <c r="AJ743" s="37"/>
      <c r="AK743" s="37"/>
    </row>
    <row r="744" ht="12.75" customHeight="1">
      <c r="A744" s="37"/>
      <c r="B744" s="37"/>
      <c r="C744" s="37"/>
      <c r="D744" s="37"/>
      <c r="E744" s="37"/>
      <c r="F744" s="37"/>
      <c r="G744" s="37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  <c r="Y744" s="37"/>
      <c r="Z744" s="37"/>
      <c r="AA744" s="37"/>
      <c r="AB744" s="37"/>
      <c r="AC744" s="37"/>
      <c r="AD744" s="37"/>
      <c r="AE744" s="37"/>
      <c r="AF744" s="37"/>
      <c r="AG744" s="37"/>
      <c r="AH744" s="37"/>
      <c r="AI744" s="37"/>
      <c r="AJ744" s="37"/>
      <c r="AK744" s="37"/>
    </row>
    <row r="745" ht="12.75" customHeight="1">
      <c r="A745" s="37"/>
      <c r="B745" s="37"/>
      <c r="C745" s="37"/>
      <c r="D745" s="37"/>
      <c r="E745" s="37"/>
      <c r="F745" s="37"/>
      <c r="G745" s="37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37"/>
      <c r="V745" s="37"/>
      <c r="W745" s="37"/>
      <c r="X745" s="37"/>
      <c r="Y745" s="37"/>
      <c r="Z745" s="37"/>
      <c r="AA745" s="37"/>
      <c r="AB745" s="37"/>
      <c r="AC745" s="37"/>
      <c r="AD745" s="37"/>
      <c r="AE745" s="37"/>
      <c r="AF745" s="37"/>
      <c r="AG745" s="37"/>
      <c r="AH745" s="37"/>
      <c r="AI745" s="37"/>
      <c r="AJ745" s="37"/>
      <c r="AK745" s="37"/>
    </row>
    <row r="746" ht="12.75" customHeight="1">
      <c r="A746" s="37"/>
      <c r="B746" s="37"/>
      <c r="C746" s="37"/>
      <c r="D746" s="37"/>
      <c r="E746" s="37"/>
      <c r="F746" s="37"/>
      <c r="G746" s="37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  <c r="Y746" s="37"/>
      <c r="Z746" s="37"/>
      <c r="AA746" s="37"/>
      <c r="AB746" s="37"/>
      <c r="AC746" s="37"/>
      <c r="AD746" s="37"/>
      <c r="AE746" s="37"/>
      <c r="AF746" s="37"/>
      <c r="AG746" s="37"/>
      <c r="AH746" s="37"/>
      <c r="AI746" s="37"/>
      <c r="AJ746" s="37"/>
      <c r="AK746" s="37"/>
    </row>
    <row r="747" ht="12.75" customHeight="1">
      <c r="A747" s="37"/>
      <c r="B747" s="37"/>
      <c r="C747" s="37"/>
      <c r="D747" s="37"/>
      <c r="E747" s="37"/>
      <c r="F747" s="37"/>
      <c r="G747" s="37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  <c r="Y747" s="37"/>
      <c r="Z747" s="37"/>
      <c r="AA747" s="37"/>
      <c r="AB747" s="37"/>
      <c r="AC747" s="37"/>
      <c r="AD747" s="37"/>
      <c r="AE747" s="37"/>
      <c r="AF747" s="37"/>
      <c r="AG747" s="37"/>
      <c r="AH747" s="37"/>
      <c r="AI747" s="37"/>
      <c r="AJ747" s="37"/>
      <c r="AK747" s="37"/>
    </row>
    <row r="748" ht="12.75" customHeight="1">
      <c r="A748" s="37"/>
      <c r="B748" s="37"/>
      <c r="C748" s="37"/>
      <c r="D748" s="37"/>
      <c r="E748" s="37"/>
      <c r="F748" s="37"/>
      <c r="G748" s="37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  <c r="Y748" s="37"/>
      <c r="Z748" s="37"/>
      <c r="AA748" s="37"/>
      <c r="AB748" s="37"/>
      <c r="AC748" s="37"/>
      <c r="AD748" s="37"/>
      <c r="AE748" s="37"/>
      <c r="AF748" s="37"/>
      <c r="AG748" s="37"/>
      <c r="AH748" s="37"/>
      <c r="AI748" s="37"/>
      <c r="AJ748" s="37"/>
      <c r="AK748" s="37"/>
    </row>
    <row r="749" ht="12.75" customHeight="1">
      <c r="A749" s="37"/>
      <c r="B749" s="37"/>
      <c r="C749" s="37"/>
      <c r="D749" s="37"/>
      <c r="E749" s="37"/>
      <c r="F749" s="37"/>
      <c r="G749" s="37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  <c r="Y749" s="37"/>
      <c r="Z749" s="37"/>
      <c r="AA749" s="37"/>
      <c r="AB749" s="37"/>
      <c r="AC749" s="37"/>
      <c r="AD749" s="37"/>
      <c r="AE749" s="37"/>
      <c r="AF749" s="37"/>
      <c r="AG749" s="37"/>
      <c r="AH749" s="37"/>
      <c r="AI749" s="37"/>
      <c r="AJ749" s="37"/>
      <c r="AK749" s="37"/>
    </row>
    <row r="750" ht="12.75" customHeight="1">
      <c r="A750" s="37"/>
      <c r="B750" s="37"/>
      <c r="C750" s="37"/>
      <c r="D750" s="37"/>
      <c r="E750" s="37"/>
      <c r="F750" s="37"/>
      <c r="G750" s="37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  <c r="V750" s="37"/>
      <c r="W750" s="37"/>
      <c r="X750" s="37"/>
      <c r="Y750" s="37"/>
      <c r="Z750" s="37"/>
      <c r="AA750" s="37"/>
      <c r="AB750" s="37"/>
      <c r="AC750" s="37"/>
      <c r="AD750" s="37"/>
      <c r="AE750" s="37"/>
      <c r="AF750" s="37"/>
      <c r="AG750" s="37"/>
      <c r="AH750" s="37"/>
      <c r="AI750" s="37"/>
      <c r="AJ750" s="37"/>
      <c r="AK750" s="37"/>
    </row>
    <row r="751" ht="12.75" customHeight="1">
      <c r="A751" s="37"/>
      <c r="B751" s="37"/>
      <c r="C751" s="37"/>
      <c r="D751" s="37"/>
      <c r="E751" s="37"/>
      <c r="F751" s="37"/>
      <c r="G751" s="37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  <c r="Y751" s="37"/>
      <c r="Z751" s="37"/>
      <c r="AA751" s="37"/>
      <c r="AB751" s="37"/>
      <c r="AC751" s="37"/>
      <c r="AD751" s="37"/>
      <c r="AE751" s="37"/>
      <c r="AF751" s="37"/>
      <c r="AG751" s="37"/>
      <c r="AH751" s="37"/>
      <c r="AI751" s="37"/>
      <c r="AJ751" s="37"/>
      <c r="AK751" s="37"/>
    </row>
    <row r="752" ht="12.75" customHeight="1">
      <c r="A752" s="37"/>
      <c r="B752" s="37"/>
      <c r="C752" s="37"/>
      <c r="D752" s="37"/>
      <c r="E752" s="37"/>
      <c r="F752" s="37"/>
      <c r="G752" s="37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  <c r="Y752" s="37"/>
      <c r="Z752" s="37"/>
      <c r="AA752" s="37"/>
      <c r="AB752" s="37"/>
      <c r="AC752" s="37"/>
      <c r="AD752" s="37"/>
      <c r="AE752" s="37"/>
      <c r="AF752" s="37"/>
      <c r="AG752" s="37"/>
      <c r="AH752" s="37"/>
      <c r="AI752" s="37"/>
      <c r="AJ752" s="37"/>
      <c r="AK752" s="37"/>
    </row>
    <row r="753" ht="12.75" customHeight="1">
      <c r="A753" s="37"/>
      <c r="B753" s="37"/>
      <c r="C753" s="37"/>
      <c r="D753" s="37"/>
      <c r="E753" s="37"/>
      <c r="F753" s="37"/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37"/>
      <c r="AA753" s="37"/>
      <c r="AB753" s="37"/>
      <c r="AC753" s="37"/>
      <c r="AD753" s="37"/>
      <c r="AE753" s="37"/>
      <c r="AF753" s="37"/>
      <c r="AG753" s="37"/>
      <c r="AH753" s="37"/>
      <c r="AI753" s="37"/>
      <c r="AJ753" s="37"/>
      <c r="AK753" s="37"/>
    </row>
    <row r="754" ht="12.75" customHeight="1">
      <c r="A754" s="37"/>
      <c r="B754" s="37"/>
      <c r="C754" s="37"/>
      <c r="D754" s="37"/>
      <c r="E754" s="37"/>
      <c r="F754" s="37"/>
      <c r="G754" s="37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37"/>
      <c r="AA754" s="37"/>
      <c r="AB754" s="37"/>
      <c r="AC754" s="37"/>
      <c r="AD754" s="37"/>
      <c r="AE754" s="37"/>
      <c r="AF754" s="37"/>
      <c r="AG754" s="37"/>
      <c r="AH754" s="37"/>
      <c r="AI754" s="37"/>
      <c r="AJ754" s="37"/>
      <c r="AK754" s="37"/>
    </row>
    <row r="755" ht="12.75" customHeight="1">
      <c r="A755" s="37"/>
      <c r="B755" s="37"/>
      <c r="C755" s="37"/>
      <c r="D755" s="37"/>
      <c r="E755" s="37"/>
      <c r="F755" s="37"/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/>
      <c r="Z755" s="37"/>
      <c r="AA755" s="37"/>
      <c r="AB755" s="37"/>
      <c r="AC755" s="37"/>
      <c r="AD755" s="37"/>
      <c r="AE755" s="37"/>
      <c r="AF755" s="37"/>
      <c r="AG755" s="37"/>
      <c r="AH755" s="37"/>
      <c r="AI755" s="37"/>
      <c r="AJ755" s="37"/>
      <c r="AK755" s="37"/>
    </row>
    <row r="756" ht="12.75" customHeight="1">
      <c r="A756" s="37"/>
      <c r="B756" s="37"/>
      <c r="C756" s="37"/>
      <c r="D756" s="37"/>
      <c r="E756" s="37"/>
      <c r="F756" s="37"/>
      <c r="G756" s="37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  <c r="V756" s="37"/>
      <c r="W756" s="37"/>
      <c r="X756" s="37"/>
      <c r="Y756" s="37"/>
      <c r="Z756" s="37"/>
      <c r="AA756" s="37"/>
      <c r="AB756" s="37"/>
      <c r="AC756" s="37"/>
      <c r="AD756" s="37"/>
      <c r="AE756" s="37"/>
      <c r="AF756" s="37"/>
      <c r="AG756" s="37"/>
      <c r="AH756" s="37"/>
      <c r="AI756" s="37"/>
      <c r="AJ756" s="37"/>
      <c r="AK756" s="37"/>
    </row>
    <row r="757" ht="12.75" customHeight="1">
      <c r="A757" s="37"/>
      <c r="B757" s="37"/>
      <c r="C757" s="37"/>
      <c r="D757" s="37"/>
      <c r="E757" s="37"/>
      <c r="F757" s="37"/>
      <c r="G757" s="37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  <c r="Y757" s="37"/>
      <c r="Z757" s="37"/>
      <c r="AA757" s="37"/>
      <c r="AB757" s="37"/>
      <c r="AC757" s="37"/>
      <c r="AD757" s="37"/>
      <c r="AE757" s="37"/>
      <c r="AF757" s="37"/>
      <c r="AG757" s="37"/>
      <c r="AH757" s="37"/>
      <c r="AI757" s="37"/>
      <c r="AJ757" s="37"/>
      <c r="AK757" s="37"/>
    </row>
    <row r="758" ht="12.75" customHeight="1">
      <c r="A758" s="37"/>
      <c r="B758" s="37"/>
      <c r="C758" s="37"/>
      <c r="D758" s="37"/>
      <c r="E758" s="37"/>
      <c r="F758" s="37"/>
      <c r="G758" s="37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  <c r="Y758" s="37"/>
      <c r="Z758" s="37"/>
      <c r="AA758" s="37"/>
      <c r="AB758" s="37"/>
      <c r="AC758" s="37"/>
      <c r="AD758" s="37"/>
      <c r="AE758" s="37"/>
      <c r="AF758" s="37"/>
      <c r="AG758" s="37"/>
      <c r="AH758" s="37"/>
      <c r="AI758" s="37"/>
      <c r="AJ758" s="37"/>
      <c r="AK758" s="37"/>
    </row>
    <row r="759" ht="12.75" customHeight="1">
      <c r="A759" s="37"/>
      <c r="B759" s="37"/>
      <c r="C759" s="37"/>
      <c r="D759" s="37"/>
      <c r="E759" s="37"/>
      <c r="F759" s="37"/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37"/>
      <c r="AA759" s="37"/>
      <c r="AB759" s="37"/>
      <c r="AC759" s="37"/>
      <c r="AD759" s="37"/>
      <c r="AE759" s="37"/>
      <c r="AF759" s="37"/>
      <c r="AG759" s="37"/>
      <c r="AH759" s="37"/>
      <c r="AI759" s="37"/>
      <c r="AJ759" s="37"/>
      <c r="AK759" s="37"/>
    </row>
    <row r="760" ht="12.75" customHeight="1">
      <c r="A760" s="37"/>
      <c r="B760" s="37"/>
      <c r="C760" s="37"/>
      <c r="D760" s="37"/>
      <c r="E760" s="37"/>
      <c r="F760" s="37"/>
      <c r="G760" s="37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  <c r="Y760" s="37"/>
      <c r="Z760" s="37"/>
      <c r="AA760" s="37"/>
      <c r="AB760" s="37"/>
      <c r="AC760" s="37"/>
      <c r="AD760" s="37"/>
      <c r="AE760" s="37"/>
      <c r="AF760" s="37"/>
      <c r="AG760" s="37"/>
      <c r="AH760" s="37"/>
      <c r="AI760" s="37"/>
      <c r="AJ760" s="37"/>
      <c r="AK760" s="37"/>
    </row>
    <row r="761" ht="12.75" customHeight="1">
      <c r="A761" s="37"/>
      <c r="B761" s="37"/>
      <c r="C761" s="37"/>
      <c r="D761" s="37"/>
      <c r="E761" s="37"/>
      <c r="F761" s="37"/>
      <c r="G761" s="37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37"/>
      <c r="AA761" s="37"/>
      <c r="AB761" s="37"/>
      <c r="AC761" s="37"/>
      <c r="AD761" s="37"/>
      <c r="AE761" s="37"/>
      <c r="AF761" s="37"/>
      <c r="AG761" s="37"/>
      <c r="AH761" s="37"/>
      <c r="AI761" s="37"/>
      <c r="AJ761" s="37"/>
      <c r="AK761" s="37"/>
    </row>
    <row r="762" ht="12.75" customHeight="1">
      <c r="A762" s="37"/>
      <c r="B762" s="37"/>
      <c r="C762" s="37"/>
      <c r="D762" s="37"/>
      <c r="E762" s="37"/>
      <c r="F762" s="37"/>
      <c r="G762" s="37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  <c r="Y762" s="37"/>
      <c r="Z762" s="37"/>
      <c r="AA762" s="37"/>
      <c r="AB762" s="37"/>
      <c r="AC762" s="37"/>
      <c r="AD762" s="37"/>
      <c r="AE762" s="37"/>
      <c r="AF762" s="37"/>
      <c r="AG762" s="37"/>
      <c r="AH762" s="37"/>
      <c r="AI762" s="37"/>
      <c r="AJ762" s="37"/>
      <c r="AK762" s="37"/>
    </row>
    <row r="763" ht="12.75" customHeight="1">
      <c r="A763" s="37"/>
      <c r="B763" s="37"/>
      <c r="C763" s="37"/>
      <c r="D763" s="37"/>
      <c r="E763" s="37"/>
      <c r="F763" s="37"/>
      <c r="G763" s="37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  <c r="Y763" s="37"/>
      <c r="Z763" s="37"/>
      <c r="AA763" s="37"/>
      <c r="AB763" s="37"/>
      <c r="AC763" s="37"/>
      <c r="AD763" s="37"/>
      <c r="AE763" s="37"/>
      <c r="AF763" s="37"/>
      <c r="AG763" s="37"/>
      <c r="AH763" s="37"/>
      <c r="AI763" s="37"/>
      <c r="AJ763" s="37"/>
      <c r="AK763" s="37"/>
    </row>
    <row r="764" ht="12.75" customHeight="1">
      <c r="A764" s="37"/>
      <c r="B764" s="37"/>
      <c r="C764" s="37"/>
      <c r="D764" s="37"/>
      <c r="E764" s="37"/>
      <c r="F764" s="37"/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37"/>
      <c r="AA764" s="37"/>
      <c r="AB764" s="37"/>
      <c r="AC764" s="37"/>
      <c r="AD764" s="37"/>
      <c r="AE764" s="37"/>
      <c r="AF764" s="37"/>
      <c r="AG764" s="37"/>
      <c r="AH764" s="37"/>
      <c r="AI764" s="37"/>
      <c r="AJ764" s="37"/>
      <c r="AK764" s="37"/>
    </row>
    <row r="765" ht="12.75" customHeight="1">
      <c r="A765" s="37"/>
      <c r="B765" s="37"/>
      <c r="C765" s="37"/>
      <c r="D765" s="37"/>
      <c r="E765" s="37"/>
      <c r="F765" s="37"/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  <c r="AA765" s="37"/>
      <c r="AB765" s="37"/>
      <c r="AC765" s="37"/>
      <c r="AD765" s="37"/>
      <c r="AE765" s="37"/>
      <c r="AF765" s="37"/>
      <c r="AG765" s="37"/>
      <c r="AH765" s="37"/>
      <c r="AI765" s="37"/>
      <c r="AJ765" s="37"/>
      <c r="AK765" s="37"/>
    </row>
    <row r="766" ht="12.75" customHeight="1">
      <c r="A766" s="37"/>
      <c r="B766" s="37"/>
      <c r="C766" s="37"/>
      <c r="D766" s="37"/>
      <c r="E766" s="37"/>
      <c r="F766" s="37"/>
      <c r="G766" s="37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  <c r="AA766" s="37"/>
      <c r="AB766" s="37"/>
      <c r="AC766" s="37"/>
      <c r="AD766" s="37"/>
      <c r="AE766" s="37"/>
      <c r="AF766" s="37"/>
      <c r="AG766" s="37"/>
      <c r="AH766" s="37"/>
      <c r="AI766" s="37"/>
      <c r="AJ766" s="37"/>
      <c r="AK766" s="37"/>
    </row>
    <row r="767" ht="12.75" customHeight="1">
      <c r="A767" s="37"/>
      <c r="B767" s="37"/>
      <c r="C767" s="37"/>
      <c r="D767" s="37"/>
      <c r="E767" s="37"/>
      <c r="F767" s="37"/>
      <c r="G767" s="37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  <c r="Y767" s="37"/>
      <c r="Z767" s="37"/>
      <c r="AA767" s="37"/>
      <c r="AB767" s="37"/>
      <c r="AC767" s="37"/>
      <c r="AD767" s="37"/>
      <c r="AE767" s="37"/>
      <c r="AF767" s="37"/>
      <c r="AG767" s="37"/>
      <c r="AH767" s="37"/>
      <c r="AI767" s="37"/>
      <c r="AJ767" s="37"/>
      <c r="AK767" s="37"/>
    </row>
    <row r="768" ht="12.75" customHeight="1">
      <c r="A768" s="37"/>
      <c r="B768" s="37"/>
      <c r="C768" s="37"/>
      <c r="D768" s="37"/>
      <c r="E768" s="37"/>
      <c r="F768" s="37"/>
      <c r="G768" s="37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  <c r="AA768" s="37"/>
      <c r="AB768" s="37"/>
      <c r="AC768" s="37"/>
      <c r="AD768" s="37"/>
      <c r="AE768" s="37"/>
      <c r="AF768" s="37"/>
      <c r="AG768" s="37"/>
      <c r="AH768" s="37"/>
      <c r="AI768" s="37"/>
      <c r="AJ768" s="37"/>
      <c r="AK768" s="37"/>
    </row>
    <row r="769" ht="12.75" customHeight="1">
      <c r="A769" s="37"/>
      <c r="B769" s="37"/>
      <c r="C769" s="37"/>
      <c r="D769" s="37"/>
      <c r="E769" s="37"/>
      <c r="F769" s="37"/>
      <c r="G769" s="37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  <c r="Y769" s="37"/>
      <c r="Z769" s="37"/>
      <c r="AA769" s="37"/>
      <c r="AB769" s="37"/>
      <c r="AC769" s="37"/>
      <c r="AD769" s="37"/>
      <c r="AE769" s="37"/>
      <c r="AF769" s="37"/>
      <c r="AG769" s="37"/>
      <c r="AH769" s="37"/>
      <c r="AI769" s="37"/>
      <c r="AJ769" s="37"/>
      <c r="AK769" s="37"/>
    </row>
    <row r="770" ht="12.75" customHeight="1">
      <c r="A770" s="37"/>
      <c r="B770" s="37"/>
      <c r="C770" s="37"/>
      <c r="D770" s="37"/>
      <c r="E770" s="37"/>
      <c r="F770" s="37"/>
      <c r="G770" s="37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  <c r="AA770" s="37"/>
      <c r="AB770" s="37"/>
      <c r="AC770" s="37"/>
      <c r="AD770" s="37"/>
      <c r="AE770" s="37"/>
      <c r="AF770" s="37"/>
      <c r="AG770" s="37"/>
      <c r="AH770" s="37"/>
      <c r="AI770" s="37"/>
      <c r="AJ770" s="37"/>
      <c r="AK770" s="37"/>
    </row>
    <row r="771" ht="12.75" customHeight="1">
      <c r="A771" s="37"/>
      <c r="B771" s="37"/>
      <c r="C771" s="37"/>
      <c r="D771" s="37"/>
      <c r="E771" s="37"/>
      <c r="F771" s="37"/>
      <c r="G771" s="37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  <c r="AA771" s="37"/>
      <c r="AB771" s="37"/>
      <c r="AC771" s="37"/>
      <c r="AD771" s="37"/>
      <c r="AE771" s="37"/>
      <c r="AF771" s="37"/>
      <c r="AG771" s="37"/>
      <c r="AH771" s="37"/>
      <c r="AI771" s="37"/>
      <c r="AJ771" s="37"/>
      <c r="AK771" s="37"/>
    </row>
    <row r="772" ht="12.75" customHeight="1">
      <c r="A772" s="37"/>
      <c r="B772" s="37"/>
      <c r="C772" s="37"/>
      <c r="D772" s="37"/>
      <c r="E772" s="37"/>
      <c r="F772" s="37"/>
      <c r="G772" s="37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  <c r="AA772" s="37"/>
      <c r="AB772" s="37"/>
      <c r="AC772" s="37"/>
      <c r="AD772" s="37"/>
      <c r="AE772" s="37"/>
      <c r="AF772" s="37"/>
      <c r="AG772" s="37"/>
      <c r="AH772" s="37"/>
      <c r="AI772" s="37"/>
      <c r="AJ772" s="37"/>
      <c r="AK772" s="37"/>
    </row>
    <row r="773" ht="12.75" customHeight="1">
      <c r="A773" s="37"/>
      <c r="B773" s="37"/>
      <c r="C773" s="37"/>
      <c r="D773" s="37"/>
      <c r="E773" s="37"/>
      <c r="F773" s="37"/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  <c r="AA773" s="37"/>
      <c r="AB773" s="37"/>
      <c r="AC773" s="37"/>
      <c r="AD773" s="37"/>
      <c r="AE773" s="37"/>
      <c r="AF773" s="37"/>
      <c r="AG773" s="37"/>
      <c r="AH773" s="37"/>
      <c r="AI773" s="37"/>
      <c r="AJ773" s="37"/>
      <c r="AK773" s="37"/>
    </row>
    <row r="774" ht="12.75" customHeight="1">
      <c r="A774" s="37"/>
      <c r="B774" s="37"/>
      <c r="C774" s="37"/>
      <c r="D774" s="37"/>
      <c r="E774" s="37"/>
      <c r="F774" s="37"/>
      <c r="G774" s="37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  <c r="Y774" s="37"/>
      <c r="Z774" s="37"/>
      <c r="AA774" s="37"/>
      <c r="AB774" s="37"/>
      <c r="AC774" s="37"/>
      <c r="AD774" s="37"/>
      <c r="AE774" s="37"/>
      <c r="AF774" s="37"/>
      <c r="AG774" s="37"/>
      <c r="AH774" s="37"/>
      <c r="AI774" s="37"/>
      <c r="AJ774" s="37"/>
      <c r="AK774" s="37"/>
    </row>
    <row r="775" ht="12.75" customHeight="1">
      <c r="A775" s="37"/>
      <c r="B775" s="37"/>
      <c r="C775" s="37"/>
      <c r="D775" s="37"/>
      <c r="E775" s="37"/>
      <c r="F775" s="37"/>
      <c r="G775" s="37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  <c r="V775" s="37"/>
      <c r="W775" s="37"/>
      <c r="X775" s="37"/>
      <c r="Y775" s="37"/>
      <c r="Z775" s="37"/>
      <c r="AA775" s="37"/>
      <c r="AB775" s="37"/>
      <c r="AC775" s="37"/>
      <c r="AD775" s="37"/>
      <c r="AE775" s="37"/>
      <c r="AF775" s="37"/>
      <c r="AG775" s="37"/>
      <c r="AH775" s="37"/>
      <c r="AI775" s="37"/>
      <c r="AJ775" s="37"/>
      <c r="AK775" s="37"/>
    </row>
    <row r="776" ht="12.75" customHeight="1">
      <c r="A776" s="37"/>
      <c r="B776" s="37"/>
      <c r="C776" s="37"/>
      <c r="D776" s="37"/>
      <c r="E776" s="37"/>
      <c r="F776" s="37"/>
      <c r="G776" s="37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  <c r="Y776" s="37"/>
      <c r="Z776" s="37"/>
      <c r="AA776" s="37"/>
      <c r="AB776" s="37"/>
      <c r="AC776" s="37"/>
      <c r="AD776" s="37"/>
      <c r="AE776" s="37"/>
      <c r="AF776" s="37"/>
      <c r="AG776" s="37"/>
      <c r="AH776" s="37"/>
      <c r="AI776" s="37"/>
      <c r="AJ776" s="37"/>
      <c r="AK776" s="37"/>
    </row>
    <row r="777" ht="12.75" customHeight="1">
      <c r="A777" s="37"/>
      <c r="B777" s="37"/>
      <c r="C777" s="37"/>
      <c r="D777" s="37"/>
      <c r="E777" s="37"/>
      <c r="F777" s="37"/>
      <c r="G777" s="37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  <c r="Y777" s="37"/>
      <c r="Z777" s="37"/>
      <c r="AA777" s="37"/>
      <c r="AB777" s="37"/>
      <c r="AC777" s="37"/>
      <c r="AD777" s="37"/>
      <c r="AE777" s="37"/>
      <c r="AF777" s="37"/>
      <c r="AG777" s="37"/>
      <c r="AH777" s="37"/>
      <c r="AI777" s="37"/>
      <c r="AJ777" s="37"/>
      <c r="AK777" s="37"/>
    </row>
    <row r="778" ht="12.75" customHeight="1">
      <c r="A778" s="37"/>
      <c r="B778" s="37"/>
      <c r="C778" s="37"/>
      <c r="D778" s="37"/>
      <c r="E778" s="37"/>
      <c r="F778" s="37"/>
      <c r="G778" s="37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  <c r="AA778" s="37"/>
      <c r="AB778" s="37"/>
      <c r="AC778" s="37"/>
      <c r="AD778" s="37"/>
      <c r="AE778" s="37"/>
      <c r="AF778" s="37"/>
      <c r="AG778" s="37"/>
      <c r="AH778" s="37"/>
      <c r="AI778" s="37"/>
      <c r="AJ778" s="37"/>
      <c r="AK778" s="37"/>
    </row>
    <row r="779" ht="12.75" customHeight="1">
      <c r="A779" s="37"/>
      <c r="B779" s="37"/>
      <c r="C779" s="37"/>
      <c r="D779" s="37"/>
      <c r="E779" s="37"/>
      <c r="F779" s="37"/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  <c r="AA779" s="37"/>
      <c r="AB779" s="37"/>
      <c r="AC779" s="37"/>
      <c r="AD779" s="37"/>
      <c r="AE779" s="37"/>
      <c r="AF779" s="37"/>
      <c r="AG779" s="37"/>
      <c r="AH779" s="37"/>
      <c r="AI779" s="37"/>
      <c r="AJ779" s="37"/>
      <c r="AK779" s="37"/>
    </row>
    <row r="780" ht="12.75" customHeight="1">
      <c r="A780" s="37"/>
      <c r="B780" s="37"/>
      <c r="C780" s="37"/>
      <c r="D780" s="37"/>
      <c r="E780" s="37"/>
      <c r="F780" s="37"/>
      <c r="G780" s="37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  <c r="AA780" s="37"/>
      <c r="AB780" s="37"/>
      <c r="AC780" s="37"/>
      <c r="AD780" s="37"/>
      <c r="AE780" s="37"/>
      <c r="AF780" s="37"/>
      <c r="AG780" s="37"/>
      <c r="AH780" s="37"/>
      <c r="AI780" s="37"/>
      <c r="AJ780" s="37"/>
      <c r="AK780" s="37"/>
    </row>
    <row r="781" ht="12.75" customHeight="1">
      <c r="A781" s="37"/>
      <c r="B781" s="37"/>
      <c r="C781" s="37"/>
      <c r="D781" s="37"/>
      <c r="E781" s="37"/>
      <c r="F781" s="37"/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  <c r="AA781" s="37"/>
      <c r="AB781" s="37"/>
      <c r="AC781" s="37"/>
      <c r="AD781" s="37"/>
      <c r="AE781" s="37"/>
      <c r="AF781" s="37"/>
      <c r="AG781" s="37"/>
      <c r="AH781" s="37"/>
      <c r="AI781" s="37"/>
      <c r="AJ781" s="37"/>
      <c r="AK781" s="37"/>
    </row>
    <row r="782" ht="12.75" customHeight="1">
      <c r="A782" s="37"/>
      <c r="B782" s="37"/>
      <c r="C782" s="37"/>
      <c r="D782" s="37"/>
      <c r="E782" s="37"/>
      <c r="F782" s="37"/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  <c r="AA782" s="37"/>
      <c r="AB782" s="37"/>
      <c r="AC782" s="37"/>
      <c r="AD782" s="37"/>
      <c r="AE782" s="37"/>
      <c r="AF782" s="37"/>
      <c r="AG782" s="37"/>
      <c r="AH782" s="37"/>
      <c r="AI782" s="37"/>
      <c r="AJ782" s="37"/>
      <c r="AK782" s="37"/>
    </row>
    <row r="783" ht="12.75" customHeight="1">
      <c r="A783" s="37"/>
      <c r="B783" s="37"/>
      <c r="C783" s="37"/>
      <c r="D783" s="37"/>
      <c r="E783" s="37"/>
      <c r="F783" s="37"/>
      <c r="G783" s="37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  <c r="Y783" s="37"/>
      <c r="Z783" s="37"/>
      <c r="AA783" s="37"/>
      <c r="AB783" s="37"/>
      <c r="AC783" s="37"/>
      <c r="AD783" s="37"/>
      <c r="AE783" s="37"/>
      <c r="AF783" s="37"/>
      <c r="AG783" s="37"/>
      <c r="AH783" s="37"/>
      <c r="AI783" s="37"/>
      <c r="AJ783" s="37"/>
      <c r="AK783" s="37"/>
    </row>
    <row r="784" ht="12.75" customHeight="1">
      <c r="A784" s="37"/>
      <c r="B784" s="37"/>
      <c r="C784" s="37"/>
      <c r="D784" s="37"/>
      <c r="E784" s="37"/>
      <c r="F784" s="37"/>
      <c r="G784" s="37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  <c r="Y784" s="37"/>
      <c r="Z784" s="37"/>
      <c r="AA784" s="37"/>
      <c r="AB784" s="37"/>
      <c r="AC784" s="37"/>
      <c r="AD784" s="37"/>
      <c r="AE784" s="37"/>
      <c r="AF784" s="37"/>
      <c r="AG784" s="37"/>
      <c r="AH784" s="37"/>
      <c r="AI784" s="37"/>
      <c r="AJ784" s="37"/>
      <c r="AK784" s="37"/>
    </row>
    <row r="785" ht="12.75" customHeight="1">
      <c r="A785" s="37"/>
      <c r="B785" s="37"/>
      <c r="C785" s="37"/>
      <c r="D785" s="37"/>
      <c r="E785" s="37"/>
      <c r="F785" s="37"/>
      <c r="G785" s="37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  <c r="Y785" s="37"/>
      <c r="Z785" s="37"/>
      <c r="AA785" s="37"/>
      <c r="AB785" s="37"/>
      <c r="AC785" s="37"/>
      <c r="AD785" s="37"/>
      <c r="AE785" s="37"/>
      <c r="AF785" s="37"/>
      <c r="AG785" s="37"/>
      <c r="AH785" s="37"/>
      <c r="AI785" s="37"/>
      <c r="AJ785" s="37"/>
      <c r="AK785" s="37"/>
    </row>
    <row r="786" ht="12.75" customHeight="1">
      <c r="A786" s="37"/>
      <c r="B786" s="37"/>
      <c r="C786" s="37"/>
      <c r="D786" s="37"/>
      <c r="E786" s="37"/>
      <c r="F786" s="37"/>
      <c r="G786" s="37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  <c r="Y786" s="37"/>
      <c r="Z786" s="37"/>
      <c r="AA786" s="37"/>
      <c r="AB786" s="37"/>
      <c r="AC786" s="37"/>
      <c r="AD786" s="37"/>
      <c r="AE786" s="37"/>
      <c r="AF786" s="37"/>
      <c r="AG786" s="37"/>
      <c r="AH786" s="37"/>
      <c r="AI786" s="37"/>
      <c r="AJ786" s="37"/>
      <c r="AK786" s="37"/>
    </row>
    <row r="787" ht="12.75" customHeight="1">
      <c r="A787" s="37"/>
      <c r="B787" s="37"/>
      <c r="C787" s="37"/>
      <c r="D787" s="37"/>
      <c r="E787" s="37"/>
      <c r="F787" s="37"/>
      <c r="G787" s="37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  <c r="Y787" s="37"/>
      <c r="Z787" s="37"/>
      <c r="AA787" s="37"/>
      <c r="AB787" s="37"/>
      <c r="AC787" s="37"/>
      <c r="AD787" s="37"/>
      <c r="AE787" s="37"/>
      <c r="AF787" s="37"/>
      <c r="AG787" s="37"/>
      <c r="AH787" s="37"/>
      <c r="AI787" s="37"/>
      <c r="AJ787" s="37"/>
      <c r="AK787" s="37"/>
    </row>
    <row r="788" ht="12.75" customHeight="1">
      <c r="A788" s="37"/>
      <c r="B788" s="37"/>
      <c r="C788" s="37"/>
      <c r="D788" s="37"/>
      <c r="E788" s="37"/>
      <c r="F788" s="37"/>
      <c r="G788" s="37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  <c r="Y788" s="37"/>
      <c r="Z788" s="37"/>
      <c r="AA788" s="37"/>
      <c r="AB788" s="37"/>
      <c r="AC788" s="37"/>
      <c r="AD788" s="37"/>
      <c r="AE788" s="37"/>
      <c r="AF788" s="37"/>
      <c r="AG788" s="37"/>
      <c r="AH788" s="37"/>
      <c r="AI788" s="37"/>
      <c r="AJ788" s="37"/>
      <c r="AK788" s="37"/>
    </row>
    <row r="789" ht="12.75" customHeight="1">
      <c r="A789" s="37"/>
      <c r="B789" s="37"/>
      <c r="C789" s="37"/>
      <c r="D789" s="37"/>
      <c r="E789" s="37"/>
      <c r="F789" s="37"/>
      <c r="G789" s="37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  <c r="Y789" s="37"/>
      <c r="Z789" s="37"/>
      <c r="AA789" s="37"/>
      <c r="AB789" s="37"/>
      <c r="AC789" s="37"/>
      <c r="AD789" s="37"/>
      <c r="AE789" s="37"/>
      <c r="AF789" s="37"/>
      <c r="AG789" s="37"/>
      <c r="AH789" s="37"/>
      <c r="AI789" s="37"/>
      <c r="AJ789" s="37"/>
      <c r="AK789" s="37"/>
    </row>
    <row r="790" ht="12.75" customHeight="1">
      <c r="A790" s="37"/>
      <c r="B790" s="37"/>
      <c r="C790" s="37"/>
      <c r="D790" s="37"/>
      <c r="E790" s="37"/>
      <c r="F790" s="37"/>
      <c r="G790" s="37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  <c r="V790" s="37"/>
      <c r="W790" s="37"/>
      <c r="X790" s="37"/>
      <c r="Y790" s="37"/>
      <c r="Z790" s="37"/>
      <c r="AA790" s="37"/>
      <c r="AB790" s="37"/>
      <c r="AC790" s="37"/>
      <c r="AD790" s="37"/>
      <c r="AE790" s="37"/>
      <c r="AF790" s="37"/>
      <c r="AG790" s="37"/>
      <c r="AH790" s="37"/>
      <c r="AI790" s="37"/>
      <c r="AJ790" s="37"/>
      <c r="AK790" s="37"/>
    </row>
    <row r="791" ht="12.75" customHeight="1">
      <c r="A791" s="37"/>
      <c r="B791" s="37"/>
      <c r="C791" s="37"/>
      <c r="D791" s="37"/>
      <c r="E791" s="37"/>
      <c r="F791" s="37"/>
      <c r="G791" s="37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  <c r="Y791" s="37"/>
      <c r="Z791" s="37"/>
      <c r="AA791" s="37"/>
      <c r="AB791" s="37"/>
      <c r="AC791" s="37"/>
      <c r="AD791" s="37"/>
      <c r="AE791" s="37"/>
      <c r="AF791" s="37"/>
      <c r="AG791" s="37"/>
      <c r="AH791" s="37"/>
      <c r="AI791" s="37"/>
      <c r="AJ791" s="37"/>
      <c r="AK791" s="37"/>
    </row>
    <row r="792" ht="12.75" customHeight="1">
      <c r="A792" s="37"/>
      <c r="B792" s="37"/>
      <c r="C792" s="37"/>
      <c r="D792" s="37"/>
      <c r="E792" s="37"/>
      <c r="F792" s="37"/>
      <c r="G792" s="37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  <c r="V792" s="37"/>
      <c r="W792" s="37"/>
      <c r="X792" s="37"/>
      <c r="Y792" s="37"/>
      <c r="Z792" s="37"/>
      <c r="AA792" s="37"/>
      <c r="AB792" s="37"/>
      <c r="AC792" s="37"/>
      <c r="AD792" s="37"/>
      <c r="AE792" s="37"/>
      <c r="AF792" s="37"/>
      <c r="AG792" s="37"/>
      <c r="AH792" s="37"/>
      <c r="AI792" s="37"/>
      <c r="AJ792" s="37"/>
      <c r="AK792" s="37"/>
    </row>
    <row r="793" ht="12.75" customHeight="1">
      <c r="A793" s="37"/>
      <c r="B793" s="37"/>
      <c r="C793" s="37"/>
      <c r="D793" s="37"/>
      <c r="E793" s="37"/>
      <c r="F793" s="37"/>
      <c r="G793" s="37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  <c r="Y793" s="37"/>
      <c r="Z793" s="37"/>
      <c r="AA793" s="37"/>
      <c r="AB793" s="37"/>
      <c r="AC793" s="37"/>
      <c r="AD793" s="37"/>
      <c r="AE793" s="37"/>
      <c r="AF793" s="37"/>
      <c r="AG793" s="37"/>
      <c r="AH793" s="37"/>
      <c r="AI793" s="37"/>
      <c r="AJ793" s="37"/>
      <c r="AK793" s="37"/>
    </row>
    <row r="794" ht="12.75" customHeight="1">
      <c r="A794" s="37"/>
      <c r="B794" s="37"/>
      <c r="C794" s="37"/>
      <c r="D794" s="37"/>
      <c r="E794" s="37"/>
      <c r="F794" s="37"/>
      <c r="G794" s="37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  <c r="Y794" s="37"/>
      <c r="Z794" s="37"/>
      <c r="AA794" s="37"/>
      <c r="AB794" s="37"/>
      <c r="AC794" s="37"/>
      <c r="AD794" s="37"/>
      <c r="AE794" s="37"/>
      <c r="AF794" s="37"/>
      <c r="AG794" s="37"/>
      <c r="AH794" s="37"/>
      <c r="AI794" s="37"/>
      <c r="AJ794" s="37"/>
      <c r="AK794" s="37"/>
    </row>
    <row r="795" ht="12.75" customHeight="1">
      <c r="A795" s="37"/>
      <c r="B795" s="37"/>
      <c r="C795" s="37"/>
      <c r="D795" s="37"/>
      <c r="E795" s="37"/>
      <c r="F795" s="37"/>
      <c r="G795" s="37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  <c r="Y795" s="37"/>
      <c r="Z795" s="37"/>
      <c r="AA795" s="37"/>
      <c r="AB795" s="37"/>
      <c r="AC795" s="37"/>
      <c r="AD795" s="37"/>
      <c r="AE795" s="37"/>
      <c r="AF795" s="37"/>
      <c r="AG795" s="37"/>
      <c r="AH795" s="37"/>
      <c r="AI795" s="37"/>
      <c r="AJ795" s="37"/>
      <c r="AK795" s="37"/>
    </row>
    <row r="796" ht="12.75" customHeight="1">
      <c r="A796" s="37"/>
      <c r="B796" s="37"/>
      <c r="C796" s="37"/>
      <c r="D796" s="37"/>
      <c r="E796" s="37"/>
      <c r="F796" s="37"/>
      <c r="G796" s="37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  <c r="V796" s="37"/>
      <c r="W796" s="37"/>
      <c r="X796" s="37"/>
      <c r="Y796" s="37"/>
      <c r="Z796" s="37"/>
      <c r="AA796" s="37"/>
      <c r="AB796" s="37"/>
      <c r="AC796" s="37"/>
      <c r="AD796" s="37"/>
      <c r="AE796" s="37"/>
      <c r="AF796" s="37"/>
      <c r="AG796" s="37"/>
      <c r="AH796" s="37"/>
      <c r="AI796" s="37"/>
      <c r="AJ796" s="37"/>
      <c r="AK796" s="37"/>
    </row>
    <row r="797" ht="12.75" customHeight="1">
      <c r="A797" s="37"/>
      <c r="B797" s="37"/>
      <c r="C797" s="37"/>
      <c r="D797" s="37"/>
      <c r="E797" s="37"/>
      <c r="F797" s="37"/>
      <c r="G797" s="37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  <c r="Y797" s="37"/>
      <c r="Z797" s="37"/>
      <c r="AA797" s="37"/>
      <c r="AB797" s="37"/>
      <c r="AC797" s="37"/>
      <c r="AD797" s="37"/>
      <c r="AE797" s="37"/>
      <c r="AF797" s="37"/>
      <c r="AG797" s="37"/>
      <c r="AH797" s="37"/>
      <c r="AI797" s="37"/>
      <c r="AJ797" s="37"/>
      <c r="AK797" s="37"/>
    </row>
    <row r="798" ht="12.75" customHeight="1">
      <c r="A798" s="37"/>
      <c r="B798" s="37"/>
      <c r="C798" s="37"/>
      <c r="D798" s="37"/>
      <c r="E798" s="37"/>
      <c r="F798" s="37"/>
      <c r="G798" s="37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  <c r="Y798" s="37"/>
      <c r="Z798" s="37"/>
      <c r="AA798" s="37"/>
      <c r="AB798" s="37"/>
      <c r="AC798" s="37"/>
      <c r="AD798" s="37"/>
      <c r="AE798" s="37"/>
      <c r="AF798" s="37"/>
      <c r="AG798" s="37"/>
      <c r="AH798" s="37"/>
      <c r="AI798" s="37"/>
      <c r="AJ798" s="37"/>
      <c r="AK798" s="37"/>
    </row>
    <row r="799" ht="12.75" customHeight="1">
      <c r="A799" s="37"/>
      <c r="B799" s="37"/>
      <c r="C799" s="37"/>
      <c r="D799" s="37"/>
      <c r="E799" s="37"/>
      <c r="F799" s="37"/>
      <c r="G799" s="37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  <c r="Y799" s="37"/>
      <c r="Z799" s="37"/>
      <c r="AA799" s="37"/>
      <c r="AB799" s="37"/>
      <c r="AC799" s="37"/>
      <c r="AD799" s="37"/>
      <c r="AE799" s="37"/>
      <c r="AF799" s="37"/>
      <c r="AG799" s="37"/>
      <c r="AH799" s="37"/>
      <c r="AI799" s="37"/>
      <c r="AJ799" s="37"/>
      <c r="AK799" s="37"/>
    </row>
    <row r="800" ht="12.75" customHeight="1">
      <c r="A800" s="37"/>
      <c r="B800" s="37"/>
      <c r="C800" s="37"/>
      <c r="D800" s="37"/>
      <c r="E800" s="37"/>
      <c r="F800" s="37"/>
      <c r="G800" s="37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  <c r="Y800" s="37"/>
      <c r="Z800" s="37"/>
      <c r="AA800" s="37"/>
      <c r="AB800" s="37"/>
      <c r="AC800" s="37"/>
      <c r="AD800" s="37"/>
      <c r="AE800" s="37"/>
      <c r="AF800" s="37"/>
      <c r="AG800" s="37"/>
      <c r="AH800" s="37"/>
      <c r="AI800" s="37"/>
      <c r="AJ800" s="37"/>
      <c r="AK800" s="37"/>
    </row>
    <row r="801" ht="12.75" customHeight="1">
      <c r="A801" s="37"/>
      <c r="B801" s="37"/>
      <c r="C801" s="37"/>
      <c r="D801" s="37"/>
      <c r="E801" s="37"/>
      <c r="F801" s="37"/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  <c r="AA801" s="37"/>
      <c r="AB801" s="37"/>
      <c r="AC801" s="37"/>
      <c r="AD801" s="37"/>
      <c r="AE801" s="37"/>
      <c r="AF801" s="37"/>
      <c r="AG801" s="37"/>
      <c r="AH801" s="37"/>
      <c r="AI801" s="37"/>
      <c r="AJ801" s="37"/>
      <c r="AK801" s="37"/>
    </row>
    <row r="802" ht="12.75" customHeight="1">
      <c r="A802" s="37"/>
      <c r="B802" s="37"/>
      <c r="C802" s="37"/>
      <c r="D802" s="37"/>
      <c r="E802" s="37"/>
      <c r="F802" s="37"/>
      <c r="G802" s="37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  <c r="Y802" s="37"/>
      <c r="Z802" s="37"/>
      <c r="AA802" s="37"/>
      <c r="AB802" s="37"/>
      <c r="AC802" s="37"/>
      <c r="AD802" s="37"/>
      <c r="AE802" s="37"/>
      <c r="AF802" s="37"/>
      <c r="AG802" s="37"/>
      <c r="AH802" s="37"/>
      <c r="AI802" s="37"/>
      <c r="AJ802" s="37"/>
      <c r="AK802" s="37"/>
    </row>
    <row r="803" ht="12.75" customHeight="1">
      <c r="A803" s="37"/>
      <c r="B803" s="37"/>
      <c r="C803" s="37"/>
      <c r="D803" s="37"/>
      <c r="E803" s="37"/>
      <c r="F803" s="37"/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37"/>
      <c r="V803" s="37"/>
      <c r="W803" s="37"/>
      <c r="X803" s="37"/>
      <c r="Y803" s="37"/>
      <c r="Z803" s="37"/>
      <c r="AA803" s="37"/>
      <c r="AB803" s="37"/>
      <c r="AC803" s="37"/>
      <c r="AD803" s="37"/>
      <c r="AE803" s="37"/>
      <c r="AF803" s="37"/>
      <c r="AG803" s="37"/>
      <c r="AH803" s="37"/>
      <c r="AI803" s="37"/>
      <c r="AJ803" s="37"/>
      <c r="AK803" s="37"/>
    </row>
    <row r="804" ht="12.75" customHeight="1">
      <c r="A804" s="37"/>
      <c r="B804" s="37"/>
      <c r="C804" s="37"/>
      <c r="D804" s="37"/>
      <c r="E804" s="37"/>
      <c r="F804" s="37"/>
      <c r="G804" s="37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  <c r="Y804" s="37"/>
      <c r="Z804" s="37"/>
      <c r="AA804" s="37"/>
      <c r="AB804" s="37"/>
      <c r="AC804" s="37"/>
      <c r="AD804" s="37"/>
      <c r="AE804" s="37"/>
      <c r="AF804" s="37"/>
      <c r="AG804" s="37"/>
      <c r="AH804" s="37"/>
      <c r="AI804" s="37"/>
      <c r="AJ804" s="37"/>
      <c r="AK804" s="37"/>
    </row>
    <row r="805" ht="12.75" customHeight="1">
      <c r="A805" s="37"/>
      <c r="B805" s="37"/>
      <c r="C805" s="37"/>
      <c r="D805" s="37"/>
      <c r="E805" s="37"/>
      <c r="F805" s="37"/>
      <c r="G805" s="37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  <c r="Y805" s="37"/>
      <c r="Z805" s="37"/>
      <c r="AA805" s="37"/>
      <c r="AB805" s="37"/>
      <c r="AC805" s="37"/>
      <c r="AD805" s="37"/>
      <c r="AE805" s="37"/>
      <c r="AF805" s="37"/>
      <c r="AG805" s="37"/>
      <c r="AH805" s="37"/>
      <c r="AI805" s="37"/>
      <c r="AJ805" s="37"/>
      <c r="AK805" s="37"/>
    </row>
    <row r="806" ht="12.75" customHeight="1">
      <c r="A806" s="37"/>
      <c r="B806" s="37"/>
      <c r="C806" s="37"/>
      <c r="D806" s="37"/>
      <c r="E806" s="37"/>
      <c r="F806" s="37"/>
      <c r="G806" s="37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  <c r="Y806" s="37"/>
      <c r="Z806" s="37"/>
      <c r="AA806" s="37"/>
      <c r="AB806" s="37"/>
      <c r="AC806" s="37"/>
      <c r="AD806" s="37"/>
      <c r="AE806" s="37"/>
      <c r="AF806" s="37"/>
      <c r="AG806" s="37"/>
      <c r="AH806" s="37"/>
      <c r="AI806" s="37"/>
      <c r="AJ806" s="37"/>
      <c r="AK806" s="37"/>
    </row>
    <row r="807" ht="12.75" customHeight="1">
      <c r="A807" s="37"/>
      <c r="B807" s="37"/>
      <c r="C807" s="37"/>
      <c r="D807" s="37"/>
      <c r="E807" s="37"/>
      <c r="F807" s="37"/>
      <c r="G807" s="37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  <c r="Y807" s="37"/>
      <c r="Z807" s="37"/>
      <c r="AA807" s="37"/>
      <c r="AB807" s="37"/>
      <c r="AC807" s="37"/>
      <c r="AD807" s="37"/>
      <c r="AE807" s="37"/>
      <c r="AF807" s="37"/>
      <c r="AG807" s="37"/>
      <c r="AH807" s="37"/>
      <c r="AI807" s="37"/>
      <c r="AJ807" s="37"/>
      <c r="AK807" s="37"/>
    </row>
    <row r="808" ht="12.75" customHeight="1">
      <c r="A808" s="37"/>
      <c r="B808" s="37"/>
      <c r="C808" s="37"/>
      <c r="D808" s="37"/>
      <c r="E808" s="37"/>
      <c r="F808" s="37"/>
      <c r="G808" s="37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  <c r="Y808" s="37"/>
      <c r="Z808" s="37"/>
      <c r="AA808" s="37"/>
      <c r="AB808" s="37"/>
      <c r="AC808" s="37"/>
      <c r="AD808" s="37"/>
      <c r="AE808" s="37"/>
      <c r="AF808" s="37"/>
      <c r="AG808" s="37"/>
      <c r="AH808" s="37"/>
      <c r="AI808" s="37"/>
      <c r="AJ808" s="37"/>
      <c r="AK808" s="37"/>
    </row>
    <row r="809" ht="12.75" customHeight="1">
      <c r="A809" s="37"/>
      <c r="B809" s="37"/>
      <c r="C809" s="37"/>
      <c r="D809" s="37"/>
      <c r="E809" s="37"/>
      <c r="F809" s="37"/>
      <c r="G809" s="37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  <c r="Y809" s="37"/>
      <c r="Z809" s="37"/>
      <c r="AA809" s="37"/>
      <c r="AB809" s="37"/>
      <c r="AC809" s="37"/>
      <c r="AD809" s="37"/>
      <c r="AE809" s="37"/>
      <c r="AF809" s="37"/>
      <c r="AG809" s="37"/>
      <c r="AH809" s="37"/>
      <c r="AI809" s="37"/>
      <c r="AJ809" s="37"/>
      <c r="AK809" s="37"/>
    </row>
    <row r="810" ht="12.75" customHeight="1">
      <c r="A810" s="37"/>
      <c r="B810" s="37"/>
      <c r="C810" s="37"/>
      <c r="D810" s="37"/>
      <c r="E810" s="37"/>
      <c r="F810" s="37"/>
      <c r="G810" s="37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  <c r="Y810" s="37"/>
      <c r="Z810" s="37"/>
      <c r="AA810" s="37"/>
      <c r="AB810" s="37"/>
      <c r="AC810" s="37"/>
      <c r="AD810" s="37"/>
      <c r="AE810" s="37"/>
      <c r="AF810" s="37"/>
      <c r="AG810" s="37"/>
      <c r="AH810" s="37"/>
      <c r="AI810" s="37"/>
      <c r="AJ810" s="37"/>
      <c r="AK810" s="37"/>
    </row>
    <row r="811" ht="12.75" customHeight="1">
      <c r="A811" s="37"/>
      <c r="B811" s="37"/>
      <c r="C811" s="37"/>
      <c r="D811" s="37"/>
      <c r="E811" s="37"/>
      <c r="F811" s="37"/>
      <c r="G811" s="37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  <c r="Y811" s="37"/>
      <c r="Z811" s="37"/>
      <c r="AA811" s="37"/>
      <c r="AB811" s="37"/>
      <c r="AC811" s="37"/>
      <c r="AD811" s="37"/>
      <c r="AE811" s="37"/>
      <c r="AF811" s="37"/>
      <c r="AG811" s="37"/>
      <c r="AH811" s="37"/>
      <c r="AI811" s="37"/>
      <c r="AJ811" s="37"/>
      <c r="AK811" s="37"/>
    </row>
    <row r="812" ht="12.75" customHeight="1">
      <c r="A812" s="37"/>
      <c r="B812" s="37"/>
      <c r="C812" s="37"/>
      <c r="D812" s="37"/>
      <c r="E812" s="37"/>
      <c r="F812" s="37"/>
      <c r="G812" s="37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  <c r="V812" s="37"/>
      <c r="W812" s="37"/>
      <c r="X812" s="37"/>
      <c r="Y812" s="37"/>
      <c r="Z812" s="37"/>
      <c r="AA812" s="37"/>
      <c r="AB812" s="37"/>
      <c r="AC812" s="37"/>
      <c r="AD812" s="37"/>
      <c r="AE812" s="37"/>
      <c r="AF812" s="37"/>
      <c r="AG812" s="37"/>
      <c r="AH812" s="37"/>
      <c r="AI812" s="37"/>
      <c r="AJ812" s="37"/>
      <c r="AK812" s="37"/>
    </row>
    <row r="813" ht="12.75" customHeight="1">
      <c r="A813" s="37"/>
      <c r="B813" s="37"/>
      <c r="C813" s="37"/>
      <c r="D813" s="37"/>
      <c r="E813" s="37"/>
      <c r="F813" s="37"/>
      <c r="G813" s="37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37"/>
      <c r="V813" s="37"/>
      <c r="W813" s="37"/>
      <c r="X813" s="37"/>
      <c r="Y813" s="37"/>
      <c r="Z813" s="37"/>
      <c r="AA813" s="37"/>
      <c r="AB813" s="37"/>
      <c r="AC813" s="37"/>
      <c r="AD813" s="37"/>
      <c r="AE813" s="37"/>
      <c r="AF813" s="37"/>
      <c r="AG813" s="37"/>
      <c r="AH813" s="37"/>
      <c r="AI813" s="37"/>
      <c r="AJ813" s="37"/>
      <c r="AK813" s="37"/>
    </row>
    <row r="814" ht="12.75" customHeight="1">
      <c r="A814" s="37"/>
      <c r="B814" s="37"/>
      <c r="C814" s="37"/>
      <c r="D814" s="37"/>
      <c r="E814" s="37"/>
      <c r="F814" s="37"/>
      <c r="G814" s="37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  <c r="Y814" s="37"/>
      <c r="Z814" s="37"/>
      <c r="AA814" s="37"/>
      <c r="AB814" s="37"/>
      <c r="AC814" s="37"/>
      <c r="AD814" s="37"/>
      <c r="AE814" s="37"/>
      <c r="AF814" s="37"/>
      <c r="AG814" s="37"/>
      <c r="AH814" s="37"/>
      <c r="AI814" s="37"/>
      <c r="AJ814" s="37"/>
      <c r="AK814" s="37"/>
    </row>
    <row r="815" ht="12.75" customHeight="1">
      <c r="A815" s="37"/>
      <c r="B815" s="37"/>
      <c r="C815" s="37"/>
      <c r="D815" s="37"/>
      <c r="E815" s="37"/>
      <c r="F815" s="37"/>
      <c r="G815" s="37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  <c r="Y815" s="37"/>
      <c r="Z815" s="37"/>
      <c r="AA815" s="37"/>
      <c r="AB815" s="37"/>
      <c r="AC815" s="37"/>
      <c r="AD815" s="37"/>
      <c r="AE815" s="37"/>
      <c r="AF815" s="37"/>
      <c r="AG815" s="37"/>
      <c r="AH815" s="37"/>
      <c r="AI815" s="37"/>
      <c r="AJ815" s="37"/>
      <c r="AK815" s="37"/>
    </row>
    <row r="816" ht="12.75" customHeight="1">
      <c r="A816" s="37"/>
      <c r="B816" s="37"/>
      <c r="C816" s="37"/>
      <c r="D816" s="37"/>
      <c r="E816" s="37"/>
      <c r="F816" s="37"/>
      <c r="G816" s="37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  <c r="Y816" s="37"/>
      <c r="Z816" s="37"/>
      <c r="AA816" s="37"/>
      <c r="AB816" s="37"/>
      <c r="AC816" s="37"/>
      <c r="AD816" s="37"/>
      <c r="AE816" s="37"/>
      <c r="AF816" s="37"/>
      <c r="AG816" s="37"/>
      <c r="AH816" s="37"/>
      <c r="AI816" s="37"/>
      <c r="AJ816" s="37"/>
      <c r="AK816" s="37"/>
    </row>
    <row r="817" ht="12.75" customHeight="1">
      <c r="A817" s="37"/>
      <c r="B817" s="37"/>
      <c r="C817" s="37"/>
      <c r="D817" s="37"/>
      <c r="E817" s="37"/>
      <c r="F817" s="37"/>
      <c r="G817" s="37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  <c r="Y817" s="37"/>
      <c r="Z817" s="37"/>
      <c r="AA817" s="37"/>
      <c r="AB817" s="37"/>
      <c r="AC817" s="37"/>
      <c r="AD817" s="37"/>
      <c r="AE817" s="37"/>
      <c r="AF817" s="37"/>
      <c r="AG817" s="37"/>
      <c r="AH817" s="37"/>
      <c r="AI817" s="37"/>
      <c r="AJ817" s="37"/>
      <c r="AK817" s="37"/>
    </row>
    <row r="818" ht="12.75" customHeight="1">
      <c r="A818" s="37"/>
      <c r="B818" s="37"/>
      <c r="C818" s="37"/>
      <c r="D818" s="37"/>
      <c r="E818" s="37"/>
      <c r="F818" s="37"/>
      <c r="G818" s="37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  <c r="Y818" s="37"/>
      <c r="Z818" s="37"/>
      <c r="AA818" s="37"/>
      <c r="AB818" s="37"/>
      <c r="AC818" s="37"/>
      <c r="AD818" s="37"/>
      <c r="AE818" s="37"/>
      <c r="AF818" s="37"/>
      <c r="AG818" s="37"/>
      <c r="AH818" s="37"/>
      <c r="AI818" s="37"/>
      <c r="AJ818" s="37"/>
      <c r="AK818" s="37"/>
    </row>
    <row r="819" ht="12.75" customHeight="1">
      <c r="A819" s="37"/>
      <c r="B819" s="37"/>
      <c r="C819" s="37"/>
      <c r="D819" s="37"/>
      <c r="E819" s="37"/>
      <c r="F819" s="37"/>
      <c r="G819" s="37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  <c r="Y819" s="37"/>
      <c r="Z819" s="37"/>
      <c r="AA819" s="37"/>
      <c r="AB819" s="37"/>
      <c r="AC819" s="37"/>
      <c r="AD819" s="37"/>
      <c r="AE819" s="37"/>
      <c r="AF819" s="37"/>
      <c r="AG819" s="37"/>
      <c r="AH819" s="37"/>
      <c r="AI819" s="37"/>
      <c r="AJ819" s="37"/>
      <c r="AK819" s="37"/>
    </row>
    <row r="820" ht="12.75" customHeight="1">
      <c r="A820" s="37"/>
      <c r="B820" s="37"/>
      <c r="C820" s="37"/>
      <c r="D820" s="37"/>
      <c r="E820" s="37"/>
      <c r="F820" s="37"/>
      <c r="G820" s="37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  <c r="Y820" s="37"/>
      <c r="Z820" s="37"/>
      <c r="AA820" s="37"/>
      <c r="AB820" s="37"/>
      <c r="AC820" s="37"/>
      <c r="AD820" s="37"/>
      <c r="AE820" s="37"/>
      <c r="AF820" s="37"/>
      <c r="AG820" s="37"/>
      <c r="AH820" s="37"/>
      <c r="AI820" s="37"/>
      <c r="AJ820" s="37"/>
      <c r="AK820" s="37"/>
    </row>
    <row r="821" ht="12.75" customHeight="1">
      <c r="A821" s="37"/>
      <c r="B821" s="37"/>
      <c r="C821" s="37"/>
      <c r="D821" s="37"/>
      <c r="E821" s="37"/>
      <c r="F821" s="37"/>
      <c r="G821" s="37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  <c r="Y821" s="37"/>
      <c r="Z821" s="37"/>
      <c r="AA821" s="37"/>
      <c r="AB821" s="37"/>
      <c r="AC821" s="37"/>
      <c r="AD821" s="37"/>
      <c r="AE821" s="37"/>
      <c r="AF821" s="37"/>
      <c r="AG821" s="37"/>
      <c r="AH821" s="37"/>
      <c r="AI821" s="37"/>
      <c r="AJ821" s="37"/>
      <c r="AK821" s="37"/>
    </row>
    <row r="822" ht="12.75" customHeight="1">
      <c r="A822" s="37"/>
      <c r="B822" s="37"/>
      <c r="C822" s="37"/>
      <c r="D822" s="37"/>
      <c r="E822" s="37"/>
      <c r="F822" s="37"/>
      <c r="G822" s="37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  <c r="Y822" s="37"/>
      <c r="Z822" s="37"/>
      <c r="AA822" s="37"/>
      <c r="AB822" s="37"/>
      <c r="AC822" s="37"/>
      <c r="AD822" s="37"/>
      <c r="AE822" s="37"/>
      <c r="AF822" s="37"/>
      <c r="AG822" s="37"/>
      <c r="AH822" s="37"/>
      <c r="AI822" s="37"/>
      <c r="AJ822" s="37"/>
      <c r="AK822" s="37"/>
    </row>
    <row r="823" ht="12.75" customHeight="1">
      <c r="A823" s="37"/>
      <c r="B823" s="37"/>
      <c r="C823" s="37"/>
      <c r="D823" s="37"/>
      <c r="E823" s="37"/>
      <c r="F823" s="37"/>
      <c r="G823" s="37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  <c r="Y823" s="37"/>
      <c r="Z823" s="37"/>
      <c r="AA823" s="37"/>
      <c r="AB823" s="37"/>
      <c r="AC823" s="37"/>
      <c r="AD823" s="37"/>
      <c r="AE823" s="37"/>
      <c r="AF823" s="37"/>
      <c r="AG823" s="37"/>
      <c r="AH823" s="37"/>
      <c r="AI823" s="37"/>
      <c r="AJ823" s="37"/>
      <c r="AK823" s="37"/>
    </row>
    <row r="824" ht="12.75" customHeight="1">
      <c r="A824" s="37"/>
      <c r="B824" s="37"/>
      <c r="C824" s="37"/>
      <c r="D824" s="37"/>
      <c r="E824" s="37"/>
      <c r="F824" s="37"/>
      <c r="G824" s="37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  <c r="Y824" s="37"/>
      <c r="Z824" s="37"/>
      <c r="AA824" s="37"/>
      <c r="AB824" s="37"/>
      <c r="AC824" s="37"/>
      <c r="AD824" s="37"/>
      <c r="AE824" s="37"/>
      <c r="AF824" s="37"/>
      <c r="AG824" s="37"/>
      <c r="AH824" s="37"/>
      <c r="AI824" s="37"/>
      <c r="AJ824" s="37"/>
      <c r="AK824" s="37"/>
    </row>
    <row r="825" ht="12.75" customHeight="1">
      <c r="A825" s="37"/>
      <c r="B825" s="37"/>
      <c r="C825" s="37"/>
      <c r="D825" s="37"/>
      <c r="E825" s="37"/>
      <c r="F825" s="37"/>
      <c r="G825" s="37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37"/>
      <c r="V825" s="37"/>
      <c r="W825" s="37"/>
      <c r="X825" s="37"/>
      <c r="Y825" s="37"/>
      <c r="Z825" s="37"/>
      <c r="AA825" s="37"/>
      <c r="AB825" s="37"/>
      <c r="AC825" s="37"/>
      <c r="AD825" s="37"/>
      <c r="AE825" s="37"/>
      <c r="AF825" s="37"/>
      <c r="AG825" s="37"/>
      <c r="AH825" s="37"/>
      <c r="AI825" s="37"/>
      <c r="AJ825" s="37"/>
      <c r="AK825" s="37"/>
    </row>
    <row r="826" ht="12.75" customHeight="1">
      <c r="A826" s="37"/>
      <c r="B826" s="37"/>
      <c r="C826" s="37"/>
      <c r="D826" s="37"/>
      <c r="E826" s="37"/>
      <c r="F826" s="37"/>
      <c r="G826" s="37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  <c r="Y826" s="37"/>
      <c r="Z826" s="37"/>
      <c r="AA826" s="37"/>
      <c r="AB826" s="37"/>
      <c r="AC826" s="37"/>
      <c r="AD826" s="37"/>
      <c r="AE826" s="37"/>
      <c r="AF826" s="37"/>
      <c r="AG826" s="37"/>
      <c r="AH826" s="37"/>
      <c r="AI826" s="37"/>
      <c r="AJ826" s="37"/>
      <c r="AK826" s="37"/>
    </row>
    <row r="827" ht="12.75" customHeight="1">
      <c r="A827" s="37"/>
      <c r="B827" s="37"/>
      <c r="C827" s="37"/>
      <c r="D827" s="37"/>
      <c r="E827" s="37"/>
      <c r="F827" s="37"/>
      <c r="G827" s="37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  <c r="AA827" s="37"/>
      <c r="AB827" s="37"/>
      <c r="AC827" s="37"/>
      <c r="AD827" s="37"/>
      <c r="AE827" s="37"/>
      <c r="AF827" s="37"/>
      <c r="AG827" s="37"/>
      <c r="AH827" s="37"/>
      <c r="AI827" s="37"/>
      <c r="AJ827" s="37"/>
      <c r="AK827" s="37"/>
    </row>
    <row r="828" ht="12.75" customHeight="1">
      <c r="A828" s="37"/>
      <c r="B828" s="37"/>
      <c r="C828" s="37"/>
      <c r="D828" s="37"/>
      <c r="E828" s="37"/>
      <c r="F828" s="37"/>
      <c r="G828" s="37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  <c r="AA828" s="37"/>
      <c r="AB828" s="37"/>
      <c r="AC828" s="37"/>
      <c r="AD828" s="37"/>
      <c r="AE828" s="37"/>
      <c r="AF828" s="37"/>
      <c r="AG828" s="37"/>
      <c r="AH828" s="37"/>
      <c r="AI828" s="37"/>
      <c r="AJ828" s="37"/>
      <c r="AK828" s="37"/>
    </row>
    <row r="829" ht="12.75" customHeight="1">
      <c r="A829" s="37"/>
      <c r="B829" s="37"/>
      <c r="C829" s="37"/>
      <c r="D829" s="37"/>
      <c r="E829" s="37"/>
      <c r="F829" s="37"/>
      <c r="G829" s="37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  <c r="Y829" s="37"/>
      <c r="Z829" s="37"/>
      <c r="AA829" s="37"/>
      <c r="AB829" s="37"/>
      <c r="AC829" s="37"/>
      <c r="AD829" s="37"/>
      <c r="AE829" s="37"/>
      <c r="AF829" s="37"/>
      <c r="AG829" s="37"/>
      <c r="AH829" s="37"/>
      <c r="AI829" s="37"/>
      <c r="AJ829" s="37"/>
      <c r="AK829" s="37"/>
    </row>
    <row r="830" ht="12.75" customHeight="1">
      <c r="A830" s="37"/>
      <c r="B830" s="37"/>
      <c r="C830" s="37"/>
      <c r="D830" s="37"/>
      <c r="E830" s="37"/>
      <c r="F830" s="37"/>
      <c r="G830" s="37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  <c r="AA830" s="37"/>
      <c r="AB830" s="37"/>
      <c r="AC830" s="37"/>
      <c r="AD830" s="37"/>
      <c r="AE830" s="37"/>
      <c r="AF830" s="37"/>
      <c r="AG830" s="37"/>
      <c r="AH830" s="37"/>
      <c r="AI830" s="37"/>
      <c r="AJ830" s="37"/>
      <c r="AK830" s="37"/>
    </row>
    <row r="831" ht="12.75" customHeight="1">
      <c r="A831" s="37"/>
      <c r="B831" s="37"/>
      <c r="C831" s="37"/>
      <c r="D831" s="37"/>
      <c r="E831" s="37"/>
      <c r="F831" s="37"/>
      <c r="G831" s="37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  <c r="AA831" s="37"/>
      <c r="AB831" s="37"/>
      <c r="AC831" s="37"/>
      <c r="AD831" s="37"/>
      <c r="AE831" s="37"/>
      <c r="AF831" s="37"/>
      <c r="AG831" s="37"/>
      <c r="AH831" s="37"/>
      <c r="AI831" s="37"/>
      <c r="AJ831" s="37"/>
      <c r="AK831" s="37"/>
    </row>
    <row r="832" ht="12.75" customHeight="1">
      <c r="A832" s="37"/>
      <c r="B832" s="37"/>
      <c r="C832" s="37"/>
      <c r="D832" s="37"/>
      <c r="E832" s="37"/>
      <c r="F832" s="37"/>
      <c r="G832" s="37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37"/>
      <c r="AA832" s="37"/>
      <c r="AB832" s="37"/>
      <c r="AC832" s="37"/>
      <c r="AD832" s="37"/>
      <c r="AE832" s="37"/>
      <c r="AF832" s="37"/>
      <c r="AG832" s="37"/>
      <c r="AH832" s="37"/>
      <c r="AI832" s="37"/>
      <c r="AJ832" s="37"/>
      <c r="AK832" s="37"/>
    </row>
    <row r="833" ht="12.75" customHeight="1">
      <c r="A833" s="37"/>
      <c r="B833" s="37"/>
      <c r="C833" s="37"/>
      <c r="D833" s="37"/>
      <c r="E833" s="37"/>
      <c r="F833" s="37"/>
      <c r="G833" s="37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37"/>
      <c r="AA833" s="37"/>
      <c r="AB833" s="37"/>
      <c r="AC833" s="37"/>
      <c r="AD833" s="37"/>
      <c r="AE833" s="37"/>
      <c r="AF833" s="37"/>
      <c r="AG833" s="37"/>
      <c r="AH833" s="37"/>
      <c r="AI833" s="37"/>
      <c r="AJ833" s="37"/>
      <c r="AK833" s="37"/>
    </row>
    <row r="834" ht="12.75" customHeight="1">
      <c r="A834" s="37"/>
      <c r="B834" s="37"/>
      <c r="C834" s="37"/>
      <c r="D834" s="37"/>
      <c r="E834" s="37"/>
      <c r="F834" s="37"/>
      <c r="G834" s="37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  <c r="Y834" s="37"/>
      <c r="Z834" s="37"/>
      <c r="AA834" s="37"/>
      <c r="AB834" s="37"/>
      <c r="AC834" s="37"/>
      <c r="AD834" s="37"/>
      <c r="AE834" s="37"/>
      <c r="AF834" s="37"/>
      <c r="AG834" s="37"/>
      <c r="AH834" s="37"/>
      <c r="AI834" s="37"/>
      <c r="AJ834" s="37"/>
      <c r="AK834" s="37"/>
    </row>
    <row r="835" ht="12.75" customHeight="1">
      <c r="A835" s="37"/>
      <c r="B835" s="37"/>
      <c r="C835" s="37"/>
      <c r="D835" s="37"/>
      <c r="E835" s="37"/>
      <c r="F835" s="37"/>
      <c r="G835" s="37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  <c r="AA835" s="37"/>
      <c r="AB835" s="37"/>
      <c r="AC835" s="37"/>
      <c r="AD835" s="37"/>
      <c r="AE835" s="37"/>
      <c r="AF835" s="37"/>
      <c r="AG835" s="37"/>
      <c r="AH835" s="37"/>
      <c r="AI835" s="37"/>
      <c r="AJ835" s="37"/>
      <c r="AK835" s="37"/>
    </row>
    <row r="836" ht="12.75" customHeight="1">
      <c r="A836" s="37"/>
      <c r="B836" s="37"/>
      <c r="C836" s="37"/>
      <c r="D836" s="37"/>
      <c r="E836" s="37"/>
      <c r="F836" s="37"/>
      <c r="G836" s="37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  <c r="AA836" s="37"/>
      <c r="AB836" s="37"/>
      <c r="AC836" s="37"/>
      <c r="AD836" s="37"/>
      <c r="AE836" s="37"/>
      <c r="AF836" s="37"/>
      <c r="AG836" s="37"/>
      <c r="AH836" s="37"/>
      <c r="AI836" s="37"/>
      <c r="AJ836" s="37"/>
      <c r="AK836" s="37"/>
    </row>
    <row r="837" ht="12.75" customHeight="1">
      <c r="A837" s="37"/>
      <c r="B837" s="37"/>
      <c r="C837" s="37"/>
      <c r="D837" s="37"/>
      <c r="E837" s="37"/>
      <c r="F837" s="37"/>
      <c r="G837" s="37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  <c r="AA837" s="37"/>
      <c r="AB837" s="37"/>
      <c r="AC837" s="37"/>
      <c r="AD837" s="37"/>
      <c r="AE837" s="37"/>
      <c r="AF837" s="37"/>
      <c r="AG837" s="37"/>
      <c r="AH837" s="37"/>
      <c r="AI837" s="37"/>
      <c r="AJ837" s="37"/>
      <c r="AK837" s="37"/>
    </row>
    <row r="838" ht="12.75" customHeight="1">
      <c r="A838" s="37"/>
      <c r="B838" s="37"/>
      <c r="C838" s="37"/>
      <c r="D838" s="37"/>
      <c r="E838" s="37"/>
      <c r="F838" s="37"/>
      <c r="G838" s="37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  <c r="Y838" s="37"/>
      <c r="Z838" s="37"/>
      <c r="AA838" s="37"/>
      <c r="AB838" s="37"/>
      <c r="AC838" s="37"/>
      <c r="AD838" s="37"/>
      <c r="AE838" s="37"/>
      <c r="AF838" s="37"/>
      <c r="AG838" s="37"/>
      <c r="AH838" s="37"/>
      <c r="AI838" s="37"/>
      <c r="AJ838" s="37"/>
      <c r="AK838" s="37"/>
    </row>
    <row r="839" ht="12.75" customHeight="1">
      <c r="A839" s="37"/>
      <c r="B839" s="37"/>
      <c r="C839" s="37"/>
      <c r="D839" s="37"/>
      <c r="E839" s="37"/>
      <c r="F839" s="37"/>
      <c r="G839" s="37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  <c r="AA839" s="37"/>
      <c r="AB839" s="37"/>
      <c r="AC839" s="37"/>
      <c r="AD839" s="37"/>
      <c r="AE839" s="37"/>
      <c r="AF839" s="37"/>
      <c r="AG839" s="37"/>
      <c r="AH839" s="37"/>
      <c r="AI839" s="37"/>
      <c r="AJ839" s="37"/>
      <c r="AK839" s="37"/>
    </row>
    <row r="840" ht="12.75" customHeight="1">
      <c r="A840" s="37"/>
      <c r="B840" s="37"/>
      <c r="C840" s="37"/>
      <c r="D840" s="37"/>
      <c r="E840" s="37"/>
      <c r="F840" s="37"/>
      <c r="G840" s="37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  <c r="Y840" s="37"/>
      <c r="Z840" s="37"/>
      <c r="AA840" s="37"/>
      <c r="AB840" s="37"/>
      <c r="AC840" s="37"/>
      <c r="AD840" s="37"/>
      <c r="AE840" s="37"/>
      <c r="AF840" s="37"/>
      <c r="AG840" s="37"/>
      <c r="AH840" s="37"/>
      <c r="AI840" s="37"/>
      <c r="AJ840" s="37"/>
      <c r="AK840" s="37"/>
    </row>
    <row r="841" ht="12.75" customHeight="1">
      <c r="A841" s="37"/>
      <c r="B841" s="37"/>
      <c r="C841" s="37"/>
      <c r="D841" s="37"/>
      <c r="E841" s="37"/>
      <c r="F841" s="37"/>
      <c r="G841" s="37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  <c r="AA841" s="37"/>
      <c r="AB841" s="37"/>
      <c r="AC841" s="37"/>
      <c r="AD841" s="37"/>
      <c r="AE841" s="37"/>
      <c r="AF841" s="37"/>
      <c r="AG841" s="37"/>
      <c r="AH841" s="37"/>
      <c r="AI841" s="37"/>
      <c r="AJ841" s="37"/>
      <c r="AK841" s="37"/>
    </row>
    <row r="842" ht="12.75" customHeight="1">
      <c r="A842" s="37"/>
      <c r="B842" s="37"/>
      <c r="C842" s="37"/>
      <c r="D842" s="37"/>
      <c r="E842" s="37"/>
      <c r="F842" s="37"/>
      <c r="G842" s="37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  <c r="Y842" s="37"/>
      <c r="Z842" s="37"/>
      <c r="AA842" s="37"/>
      <c r="AB842" s="37"/>
      <c r="AC842" s="37"/>
      <c r="AD842" s="37"/>
      <c r="AE842" s="37"/>
      <c r="AF842" s="37"/>
      <c r="AG842" s="37"/>
      <c r="AH842" s="37"/>
      <c r="AI842" s="37"/>
      <c r="AJ842" s="37"/>
      <c r="AK842" s="37"/>
    </row>
    <row r="843" ht="12.75" customHeight="1">
      <c r="A843" s="37"/>
      <c r="B843" s="37"/>
      <c r="C843" s="37"/>
      <c r="D843" s="37"/>
      <c r="E843" s="37"/>
      <c r="F843" s="37"/>
      <c r="G843" s="37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37"/>
      <c r="V843" s="37"/>
      <c r="W843" s="37"/>
      <c r="X843" s="37"/>
      <c r="Y843" s="37"/>
      <c r="Z843" s="37"/>
      <c r="AA843" s="37"/>
      <c r="AB843" s="37"/>
      <c r="AC843" s="37"/>
      <c r="AD843" s="37"/>
      <c r="AE843" s="37"/>
      <c r="AF843" s="37"/>
      <c r="AG843" s="37"/>
      <c r="AH843" s="37"/>
      <c r="AI843" s="37"/>
      <c r="AJ843" s="37"/>
      <c r="AK843" s="37"/>
    </row>
    <row r="844" ht="12.75" customHeight="1">
      <c r="A844" s="37"/>
      <c r="B844" s="37"/>
      <c r="C844" s="37"/>
      <c r="D844" s="37"/>
      <c r="E844" s="37"/>
      <c r="F844" s="37"/>
      <c r="G844" s="37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  <c r="Y844" s="37"/>
      <c r="Z844" s="37"/>
      <c r="AA844" s="37"/>
      <c r="AB844" s="37"/>
      <c r="AC844" s="37"/>
      <c r="AD844" s="37"/>
      <c r="AE844" s="37"/>
      <c r="AF844" s="37"/>
      <c r="AG844" s="37"/>
      <c r="AH844" s="37"/>
      <c r="AI844" s="37"/>
      <c r="AJ844" s="37"/>
      <c r="AK844" s="37"/>
    </row>
    <row r="845" ht="12.75" customHeight="1">
      <c r="A845" s="37"/>
      <c r="B845" s="37"/>
      <c r="C845" s="37"/>
      <c r="D845" s="37"/>
      <c r="E845" s="37"/>
      <c r="F845" s="37"/>
      <c r="G845" s="37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  <c r="Y845" s="37"/>
      <c r="Z845" s="37"/>
      <c r="AA845" s="37"/>
      <c r="AB845" s="37"/>
      <c r="AC845" s="37"/>
      <c r="AD845" s="37"/>
      <c r="AE845" s="37"/>
      <c r="AF845" s="37"/>
      <c r="AG845" s="37"/>
      <c r="AH845" s="37"/>
      <c r="AI845" s="37"/>
      <c r="AJ845" s="37"/>
      <c r="AK845" s="37"/>
    </row>
    <row r="846" ht="12.75" customHeight="1">
      <c r="A846" s="37"/>
      <c r="B846" s="37"/>
      <c r="C846" s="37"/>
      <c r="D846" s="37"/>
      <c r="E846" s="37"/>
      <c r="F846" s="37"/>
      <c r="G846" s="37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  <c r="V846" s="37"/>
      <c r="W846" s="37"/>
      <c r="X846" s="37"/>
      <c r="Y846" s="37"/>
      <c r="Z846" s="37"/>
      <c r="AA846" s="37"/>
      <c r="AB846" s="37"/>
      <c r="AC846" s="37"/>
      <c r="AD846" s="37"/>
      <c r="AE846" s="37"/>
      <c r="AF846" s="37"/>
      <c r="AG846" s="37"/>
      <c r="AH846" s="37"/>
      <c r="AI846" s="37"/>
      <c r="AJ846" s="37"/>
      <c r="AK846" s="37"/>
    </row>
    <row r="847" ht="12.75" customHeight="1">
      <c r="A847" s="37"/>
      <c r="B847" s="37"/>
      <c r="C847" s="37"/>
      <c r="D847" s="37"/>
      <c r="E847" s="37"/>
      <c r="F847" s="37"/>
      <c r="G847" s="37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  <c r="Y847" s="37"/>
      <c r="Z847" s="37"/>
      <c r="AA847" s="37"/>
      <c r="AB847" s="37"/>
      <c r="AC847" s="37"/>
      <c r="AD847" s="37"/>
      <c r="AE847" s="37"/>
      <c r="AF847" s="37"/>
      <c r="AG847" s="37"/>
      <c r="AH847" s="37"/>
      <c r="AI847" s="37"/>
      <c r="AJ847" s="37"/>
      <c r="AK847" s="37"/>
    </row>
    <row r="848" ht="12.75" customHeight="1">
      <c r="A848" s="37"/>
      <c r="B848" s="37"/>
      <c r="C848" s="37"/>
      <c r="D848" s="37"/>
      <c r="E848" s="37"/>
      <c r="F848" s="37"/>
      <c r="G848" s="37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  <c r="Y848" s="37"/>
      <c r="Z848" s="37"/>
      <c r="AA848" s="37"/>
      <c r="AB848" s="37"/>
      <c r="AC848" s="37"/>
      <c r="AD848" s="37"/>
      <c r="AE848" s="37"/>
      <c r="AF848" s="37"/>
      <c r="AG848" s="37"/>
      <c r="AH848" s="37"/>
      <c r="AI848" s="37"/>
      <c r="AJ848" s="37"/>
      <c r="AK848" s="37"/>
    </row>
    <row r="849" ht="12.75" customHeight="1">
      <c r="A849" s="37"/>
      <c r="B849" s="37"/>
      <c r="C849" s="37"/>
      <c r="D849" s="37"/>
      <c r="E849" s="37"/>
      <c r="F849" s="37"/>
      <c r="G849" s="37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/>
      <c r="Y849" s="37"/>
      <c r="Z849" s="37"/>
      <c r="AA849" s="37"/>
      <c r="AB849" s="37"/>
      <c r="AC849" s="37"/>
      <c r="AD849" s="37"/>
      <c r="AE849" s="37"/>
      <c r="AF849" s="37"/>
      <c r="AG849" s="37"/>
      <c r="AH849" s="37"/>
      <c r="AI849" s="37"/>
      <c r="AJ849" s="37"/>
      <c r="AK849" s="37"/>
    </row>
    <row r="850" ht="12.75" customHeight="1">
      <c r="A850" s="37"/>
      <c r="B850" s="37"/>
      <c r="C850" s="37"/>
      <c r="D850" s="37"/>
      <c r="E850" s="37"/>
      <c r="F850" s="37"/>
      <c r="G850" s="37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  <c r="Y850" s="37"/>
      <c r="Z850" s="37"/>
      <c r="AA850" s="37"/>
      <c r="AB850" s="37"/>
      <c r="AC850" s="37"/>
      <c r="AD850" s="37"/>
      <c r="AE850" s="37"/>
      <c r="AF850" s="37"/>
      <c r="AG850" s="37"/>
      <c r="AH850" s="37"/>
      <c r="AI850" s="37"/>
      <c r="AJ850" s="37"/>
      <c r="AK850" s="37"/>
    </row>
    <row r="851" ht="12.75" customHeight="1">
      <c r="A851" s="37"/>
      <c r="B851" s="37"/>
      <c r="C851" s="37"/>
      <c r="D851" s="37"/>
      <c r="E851" s="37"/>
      <c r="F851" s="37"/>
      <c r="G851" s="37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37"/>
      <c r="V851" s="37"/>
      <c r="W851" s="37"/>
      <c r="X851" s="37"/>
      <c r="Y851" s="37"/>
      <c r="Z851" s="37"/>
      <c r="AA851" s="37"/>
      <c r="AB851" s="37"/>
      <c r="AC851" s="37"/>
      <c r="AD851" s="37"/>
      <c r="AE851" s="37"/>
      <c r="AF851" s="37"/>
      <c r="AG851" s="37"/>
      <c r="AH851" s="37"/>
      <c r="AI851" s="37"/>
      <c r="AJ851" s="37"/>
      <c r="AK851" s="37"/>
    </row>
    <row r="852" ht="12.75" customHeight="1">
      <c r="A852" s="37"/>
      <c r="B852" s="37"/>
      <c r="C852" s="37"/>
      <c r="D852" s="37"/>
      <c r="E852" s="37"/>
      <c r="F852" s="37"/>
      <c r="G852" s="37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  <c r="Y852" s="37"/>
      <c r="Z852" s="37"/>
      <c r="AA852" s="37"/>
      <c r="AB852" s="37"/>
      <c r="AC852" s="37"/>
      <c r="AD852" s="37"/>
      <c r="AE852" s="37"/>
      <c r="AF852" s="37"/>
      <c r="AG852" s="37"/>
      <c r="AH852" s="37"/>
      <c r="AI852" s="37"/>
      <c r="AJ852" s="37"/>
      <c r="AK852" s="37"/>
    </row>
    <row r="853" ht="12.75" customHeight="1">
      <c r="A853" s="37"/>
      <c r="B853" s="37"/>
      <c r="C853" s="37"/>
      <c r="D853" s="37"/>
      <c r="E853" s="37"/>
      <c r="F853" s="37"/>
      <c r="G853" s="37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  <c r="Y853" s="37"/>
      <c r="Z853" s="37"/>
      <c r="AA853" s="37"/>
      <c r="AB853" s="37"/>
      <c r="AC853" s="37"/>
      <c r="AD853" s="37"/>
      <c r="AE853" s="37"/>
      <c r="AF853" s="37"/>
      <c r="AG853" s="37"/>
      <c r="AH853" s="37"/>
      <c r="AI853" s="37"/>
      <c r="AJ853" s="37"/>
      <c r="AK853" s="37"/>
    </row>
    <row r="854" ht="12.75" customHeight="1">
      <c r="A854" s="37"/>
      <c r="B854" s="37"/>
      <c r="C854" s="37"/>
      <c r="D854" s="37"/>
      <c r="E854" s="37"/>
      <c r="F854" s="37"/>
      <c r="G854" s="37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  <c r="Y854" s="37"/>
      <c r="Z854" s="37"/>
      <c r="AA854" s="37"/>
      <c r="AB854" s="37"/>
      <c r="AC854" s="37"/>
      <c r="AD854" s="37"/>
      <c r="AE854" s="37"/>
      <c r="AF854" s="37"/>
      <c r="AG854" s="37"/>
      <c r="AH854" s="37"/>
      <c r="AI854" s="37"/>
      <c r="AJ854" s="37"/>
      <c r="AK854" s="37"/>
    </row>
    <row r="855" ht="12.75" customHeight="1">
      <c r="A855" s="37"/>
      <c r="B855" s="37"/>
      <c r="C855" s="37"/>
      <c r="D855" s="37"/>
      <c r="E855" s="37"/>
      <c r="F855" s="37"/>
      <c r="G855" s="37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37"/>
      <c r="V855" s="37"/>
      <c r="W855" s="37"/>
      <c r="X855" s="37"/>
      <c r="Y855" s="37"/>
      <c r="Z855" s="37"/>
      <c r="AA855" s="37"/>
      <c r="AB855" s="37"/>
      <c r="AC855" s="37"/>
      <c r="AD855" s="37"/>
      <c r="AE855" s="37"/>
      <c r="AF855" s="37"/>
      <c r="AG855" s="37"/>
      <c r="AH855" s="37"/>
      <c r="AI855" s="37"/>
      <c r="AJ855" s="37"/>
      <c r="AK855" s="37"/>
    </row>
    <row r="856" ht="12.75" customHeight="1">
      <c r="A856" s="37"/>
      <c r="B856" s="37"/>
      <c r="C856" s="37"/>
      <c r="D856" s="37"/>
      <c r="E856" s="37"/>
      <c r="F856" s="37"/>
      <c r="G856" s="37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37"/>
      <c r="V856" s="37"/>
      <c r="W856" s="37"/>
      <c r="X856" s="37"/>
      <c r="Y856" s="37"/>
      <c r="Z856" s="37"/>
      <c r="AA856" s="37"/>
      <c r="AB856" s="37"/>
      <c r="AC856" s="37"/>
      <c r="AD856" s="37"/>
      <c r="AE856" s="37"/>
      <c r="AF856" s="37"/>
      <c r="AG856" s="37"/>
      <c r="AH856" s="37"/>
      <c r="AI856" s="37"/>
      <c r="AJ856" s="37"/>
      <c r="AK856" s="37"/>
    </row>
    <row r="857" ht="12.75" customHeight="1">
      <c r="A857" s="37"/>
      <c r="B857" s="37"/>
      <c r="C857" s="37"/>
      <c r="D857" s="37"/>
      <c r="E857" s="37"/>
      <c r="F857" s="37"/>
      <c r="G857" s="37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37"/>
      <c r="V857" s="37"/>
      <c r="W857" s="37"/>
      <c r="X857" s="37"/>
      <c r="Y857" s="37"/>
      <c r="Z857" s="37"/>
      <c r="AA857" s="37"/>
      <c r="AB857" s="37"/>
      <c r="AC857" s="37"/>
      <c r="AD857" s="37"/>
      <c r="AE857" s="37"/>
      <c r="AF857" s="37"/>
      <c r="AG857" s="37"/>
      <c r="AH857" s="37"/>
      <c r="AI857" s="37"/>
      <c r="AJ857" s="37"/>
      <c r="AK857" s="37"/>
    </row>
    <row r="858" ht="12.75" customHeight="1">
      <c r="A858" s="37"/>
      <c r="B858" s="37"/>
      <c r="C858" s="37"/>
      <c r="D858" s="37"/>
      <c r="E858" s="37"/>
      <c r="F858" s="37"/>
      <c r="G858" s="37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  <c r="Y858" s="37"/>
      <c r="Z858" s="37"/>
      <c r="AA858" s="37"/>
      <c r="AB858" s="37"/>
      <c r="AC858" s="37"/>
      <c r="AD858" s="37"/>
      <c r="AE858" s="37"/>
      <c r="AF858" s="37"/>
      <c r="AG858" s="37"/>
      <c r="AH858" s="37"/>
      <c r="AI858" s="37"/>
      <c r="AJ858" s="37"/>
      <c r="AK858" s="37"/>
    </row>
    <row r="859" ht="12.75" customHeight="1">
      <c r="A859" s="37"/>
      <c r="B859" s="37"/>
      <c r="C859" s="37"/>
      <c r="D859" s="37"/>
      <c r="E859" s="37"/>
      <c r="F859" s="37"/>
      <c r="G859" s="37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37"/>
      <c r="V859" s="37"/>
      <c r="W859" s="37"/>
      <c r="X859" s="37"/>
      <c r="Y859" s="37"/>
      <c r="Z859" s="37"/>
      <c r="AA859" s="37"/>
      <c r="AB859" s="37"/>
      <c r="AC859" s="37"/>
      <c r="AD859" s="37"/>
      <c r="AE859" s="37"/>
      <c r="AF859" s="37"/>
      <c r="AG859" s="37"/>
      <c r="AH859" s="37"/>
      <c r="AI859" s="37"/>
      <c r="AJ859" s="37"/>
      <c r="AK859" s="37"/>
    </row>
    <row r="860" ht="12.75" customHeight="1">
      <c r="A860" s="37"/>
      <c r="B860" s="37"/>
      <c r="C860" s="37"/>
      <c r="D860" s="37"/>
      <c r="E860" s="37"/>
      <c r="F860" s="37"/>
      <c r="G860" s="37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37"/>
      <c r="V860" s="37"/>
      <c r="W860" s="37"/>
      <c r="X860" s="37"/>
      <c r="Y860" s="37"/>
      <c r="Z860" s="37"/>
      <c r="AA860" s="37"/>
      <c r="AB860" s="37"/>
      <c r="AC860" s="37"/>
      <c r="AD860" s="37"/>
      <c r="AE860" s="37"/>
      <c r="AF860" s="37"/>
      <c r="AG860" s="37"/>
      <c r="AH860" s="37"/>
      <c r="AI860" s="37"/>
      <c r="AJ860" s="37"/>
      <c r="AK860" s="37"/>
    </row>
    <row r="861" ht="12.75" customHeight="1">
      <c r="A861" s="37"/>
      <c r="B861" s="37"/>
      <c r="C861" s="37"/>
      <c r="D861" s="37"/>
      <c r="E861" s="37"/>
      <c r="F861" s="37"/>
      <c r="G861" s="37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  <c r="Y861" s="37"/>
      <c r="Z861" s="37"/>
      <c r="AA861" s="37"/>
      <c r="AB861" s="37"/>
      <c r="AC861" s="37"/>
      <c r="AD861" s="37"/>
      <c r="AE861" s="37"/>
      <c r="AF861" s="37"/>
      <c r="AG861" s="37"/>
      <c r="AH861" s="37"/>
      <c r="AI861" s="37"/>
      <c r="AJ861" s="37"/>
      <c r="AK861" s="37"/>
    </row>
    <row r="862" ht="12.75" customHeight="1">
      <c r="A862" s="37"/>
      <c r="B862" s="37"/>
      <c r="C862" s="37"/>
      <c r="D862" s="37"/>
      <c r="E862" s="37"/>
      <c r="F862" s="37"/>
      <c r="G862" s="37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  <c r="Y862" s="37"/>
      <c r="Z862" s="37"/>
      <c r="AA862" s="37"/>
      <c r="AB862" s="37"/>
      <c r="AC862" s="37"/>
      <c r="AD862" s="37"/>
      <c r="AE862" s="37"/>
      <c r="AF862" s="37"/>
      <c r="AG862" s="37"/>
      <c r="AH862" s="37"/>
      <c r="AI862" s="37"/>
      <c r="AJ862" s="37"/>
      <c r="AK862" s="37"/>
    </row>
    <row r="863" ht="12.75" customHeight="1">
      <c r="A863" s="37"/>
      <c r="B863" s="37"/>
      <c r="C863" s="37"/>
      <c r="D863" s="37"/>
      <c r="E863" s="37"/>
      <c r="F863" s="37"/>
      <c r="G863" s="37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  <c r="Y863" s="37"/>
      <c r="Z863" s="37"/>
      <c r="AA863" s="37"/>
      <c r="AB863" s="37"/>
      <c r="AC863" s="37"/>
      <c r="AD863" s="37"/>
      <c r="AE863" s="37"/>
      <c r="AF863" s="37"/>
      <c r="AG863" s="37"/>
      <c r="AH863" s="37"/>
      <c r="AI863" s="37"/>
      <c r="AJ863" s="37"/>
      <c r="AK863" s="37"/>
    </row>
    <row r="864" ht="12.75" customHeight="1">
      <c r="A864" s="37"/>
      <c r="B864" s="37"/>
      <c r="C864" s="37"/>
      <c r="D864" s="37"/>
      <c r="E864" s="37"/>
      <c r="F864" s="37"/>
      <c r="G864" s="37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  <c r="Y864" s="37"/>
      <c r="Z864" s="37"/>
      <c r="AA864" s="37"/>
      <c r="AB864" s="37"/>
      <c r="AC864" s="37"/>
      <c r="AD864" s="37"/>
      <c r="AE864" s="37"/>
      <c r="AF864" s="37"/>
      <c r="AG864" s="37"/>
      <c r="AH864" s="37"/>
      <c r="AI864" s="37"/>
      <c r="AJ864" s="37"/>
      <c r="AK864" s="37"/>
    </row>
    <row r="865" ht="12.75" customHeight="1">
      <c r="A865" s="37"/>
      <c r="B865" s="37"/>
      <c r="C865" s="37"/>
      <c r="D865" s="37"/>
      <c r="E865" s="37"/>
      <c r="F865" s="37"/>
      <c r="G865" s="37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  <c r="Y865" s="37"/>
      <c r="Z865" s="37"/>
      <c r="AA865" s="37"/>
      <c r="AB865" s="37"/>
      <c r="AC865" s="37"/>
      <c r="AD865" s="37"/>
      <c r="AE865" s="37"/>
      <c r="AF865" s="37"/>
      <c r="AG865" s="37"/>
      <c r="AH865" s="37"/>
      <c r="AI865" s="37"/>
      <c r="AJ865" s="37"/>
      <c r="AK865" s="37"/>
    </row>
    <row r="866" ht="12.75" customHeight="1">
      <c r="A866" s="37"/>
      <c r="B866" s="37"/>
      <c r="C866" s="37"/>
      <c r="D866" s="37"/>
      <c r="E866" s="37"/>
      <c r="F866" s="37"/>
      <c r="G866" s="37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  <c r="Y866" s="37"/>
      <c r="Z866" s="37"/>
      <c r="AA866" s="37"/>
      <c r="AB866" s="37"/>
      <c r="AC866" s="37"/>
      <c r="AD866" s="37"/>
      <c r="AE866" s="37"/>
      <c r="AF866" s="37"/>
      <c r="AG866" s="37"/>
      <c r="AH866" s="37"/>
      <c r="AI866" s="37"/>
      <c r="AJ866" s="37"/>
      <c r="AK866" s="37"/>
    </row>
    <row r="867" ht="12.75" customHeight="1">
      <c r="A867" s="37"/>
      <c r="B867" s="37"/>
      <c r="C867" s="37"/>
      <c r="D867" s="37"/>
      <c r="E867" s="37"/>
      <c r="F867" s="37"/>
      <c r="G867" s="37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  <c r="Y867" s="37"/>
      <c r="Z867" s="37"/>
      <c r="AA867" s="37"/>
      <c r="AB867" s="37"/>
      <c r="AC867" s="37"/>
      <c r="AD867" s="37"/>
      <c r="AE867" s="37"/>
      <c r="AF867" s="37"/>
      <c r="AG867" s="37"/>
      <c r="AH867" s="37"/>
      <c r="AI867" s="37"/>
      <c r="AJ867" s="37"/>
      <c r="AK867" s="37"/>
    </row>
    <row r="868" ht="12.75" customHeight="1">
      <c r="A868" s="37"/>
      <c r="B868" s="37"/>
      <c r="C868" s="37"/>
      <c r="D868" s="37"/>
      <c r="E868" s="37"/>
      <c r="F868" s="37"/>
      <c r="G868" s="37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  <c r="Y868" s="37"/>
      <c r="Z868" s="37"/>
      <c r="AA868" s="37"/>
      <c r="AB868" s="37"/>
      <c r="AC868" s="37"/>
      <c r="AD868" s="37"/>
      <c r="AE868" s="37"/>
      <c r="AF868" s="37"/>
      <c r="AG868" s="37"/>
      <c r="AH868" s="37"/>
      <c r="AI868" s="37"/>
      <c r="AJ868" s="37"/>
      <c r="AK868" s="37"/>
    </row>
    <row r="869" ht="12.75" customHeight="1">
      <c r="A869" s="37"/>
      <c r="B869" s="37"/>
      <c r="C869" s="37"/>
      <c r="D869" s="37"/>
      <c r="E869" s="37"/>
      <c r="F869" s="37"/>
      <c r="G869" s="37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  <c r="Y869" s="37"/>
      <c r="Z869" s="37"/>
      <c r="AA869" s="37"/>
      <c r="AB869" s="37"/>
      <c r="AC869" s="37"/>
      <c r="AD869" s="37"/>
      <c r="AE869" s="37"/>
      <c r="AF869" s="37"/>
      <c r="AG869" s="37"/>
      <c r="AH869" s="37"/>
      <c r="AI869" s="37"/>
      <c r="AJ869" s="37"/>
      <c r="AK869" s="37"/>
    </row>
    <row r="870" ht="12.75" customHeight="1">
      <c r="A870" s="37"/>
      <c r="B870" s="37"/>
      <c r="C870" s="37"/>
      <c r="D870" s="37"/>
      <c r="E870" s="37"/>
      <c r="F870" s="37"/>
      <c r="G870" s="37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  <c r="Y870" s="37"/>
      <c r="Z870" s="37"/>
      <c r="AA870" s="37"/>
      <c r="AB870" s="37"/>
      <c r="AC870" s="37"/>
      <c r="AD870" s="37"/>
      <c r="AE870" s="37"/>
      <c r="AF870" s="37"/>
      <c r="AG870" s="37"/>
      <c r="AH870" s="37"/>
      <c r="AI870" s="37"/>
      <c r="AJ870" s="37"/>
      <c r="AK870" s="37"/>
    </row>
    <row r="871" ht="12.75" customHeight="1">
      <c r="A871" s="37"/>
      <c r="B871" s="37"/>
      <c r="C871" s="37"/>
      <c r="D871" s="37"/>
      <c r="E871" s="37"/>
      <c r="F871" s="37"/>
      <c r="G871" s="37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  <c r="Y871" s="37"/>
      <c r="Z871" s="37"/>
      <c r="AA871" s="37"/>
      <c r="AB871" s="37"/>
      <c r="AC871" s="37"/>
      <c r="AD871" s="37"/>
      <c r="AE871" s="37"/>
      <c r="AF871" s="37"/>
      <c r="AG871" s="37"/>
      <c r="AH871" s="37"/>
      <c r="AI871" s="37"/>
      <c r="AJ871" s="37"/>
      <c r="AK871" s="37"/>
    </row>
    <row r="872" ht="12.75" customHeight="1">
      <c r="A872" s="37"/>
      <c r="B872" s="37"/>
      <c r="C872" s="37"/>
      <c r="D872" s="37"/>
      <c r="E872" s="37"/>
      <c r="F872" s="37"/>
      <c r="G872" s="37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  <c r="Y872" s="37"/>
      <c r="Z872" s="37"/>
      <c r="AA872" s="37"/>
      <c r="AB872" s="37"/>
      <c r="AC872" s="37"/>
      <c r="AD872" s="37"/>
      <c r="AE872" s="37"/>
      <c r="AF872" s="37"/>
      <c r="AG872" s="37"/>
      <c r="AH872" s="37"/>
      <c r="AI872" s="37"/>
      <c r="AJ872" s="37"/>
      <c r="AK872" s="37"/>
    </row>
    <row r="873" ht="12.75" customHeight="1">
      <c r="A873" s="37"/>
      <c r="B873" s="37"/>
      <c r="C873" s="37"/>
      <c r="D873" s="37"/>
      <c r="E873" s="37"/>
      <c r="F873" s="37"/>
      <c r="G873" s="37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37"/>
      <c r="V873" s="37"/>
      <c r="W873" s="37"/>
      <c r="X873" s="37"/>
      <c r="Y873" s="37"/>
      <c r="Z873" s="37"/>
      <c r="AA873" s="37"/>
      <c r="AB873" s="37"/>
      <c r="AC873" s="37"/>
      <c r="AD873" s="37"/>
      <c r="AE873" s="37"/>
      <c r="AF873" s="37"/>
      <c r="AG873" s="37"/>
      <c r="AH873" s="37"/>
      <c r="AI873" s="37"/>
      <c r="AJ873" s="37"/>
      <c r="AK873" s="37"/>
    </row>
    <row r="874" ht="12.75" customHeight="1">
      <c r="A874" s="37"/>
      <c r="B874" s="37"/>
      <c r="C874" s="37"/>
      <c r="D874" s="37"/>
      <c r="E874" s="37"/>
      <c r="F874" s="37"/>
      <c r="G874" s="37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  <c r="V874" s="37"/>
      <c r="W874" s="37"/>
      <c r="X874" s="37"/>
      <c r="Y874" s="37"/>
      <c r="Z874" s="37"/>
      <c r="AA874" s="37"/>
      <c r="AB874" s="37"/>
      <c r="AC874" s="37"/>
      <c r="AD874" s="37"/>
      <c r="AE874" s="37"/>
      <c r="AF874" s="37"/>
      <c r="AG874" s="37"/>
      <c r="AH874" s="37"/>
      <c r="AI874" s="37"/>
      <c r="AJ874" s="37"/>
      <c r="AK874" s="37"/>
    </row>
    <row r="875" ht="12.75" customHeight="1">
      <c r="A875" s="37"/>
      <c r="B875" s="37"/>
      <c r="C875" s="37"/>
      <c r="D875" s="37"/>
      <c r="E875" s="37"/>
      <c r="F875" s="37"/>
      <c r="G875" s="37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37"/>
      <c r="V875" s="37"/>
      <c r="W875" s="37"/>
      <c r="X875" s="37"/>
      <c r="Y875" s="37"/>
      <c r="Z875" s="37"/>
      <c r="AA875" s="37"/>
      <c r="AB875" s="37"/>
      <c r="AC875" s="37"/>
      <c r="AD875" s="37"/>
      <c r="AE875" s="37"/>
      <c r="AF875" s="37"/>
      <c r="AG875" s="37"/>
      <c r="AH875" s="37"/>
      <c r="AI875" s="37"/>
      <c r="AJ875" s="37"/>
      <c r="AK875" s="37"/>
    </row>
    <row r="876" ht="12.75" customHeight="1">
      <c r="A876" s="37"/>
      <c r="B876" s="37"/>
      <c r="C876" s="37"/>
      <c r="D876" s="37"/>
      <c r="E876" s="37"/>
      <c r="F876" s="37"/>
      <c r="G876" s="37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  <c r="Y876" s="37"/>
      <c r="Z876" s="37"/>
      <c r="AA876" s="37"/>
      <c r="AB876" s="37"/>
      <c r="AC876" s="37"/>
      <c r="AD876" s="37"/>
      <c r="AE876" s="37"/>
      <c r="AF876" s="37"/>
      <c r="AG876" s="37"/>
      <c r="AH876" s="37"/>
      <c r="AI876" s="37"/>
      <c r="AJ876" s="37"/>
      <c r="AK876" s="37"/>
    </row>
    <row r="877" ht="12.75" customHeight="1">
      <c r="A877" s="37"/>
      <c r="B877" s="37"/>
      <c r="C877" s="37"/>
      <c r="D877" s="37"/>
      <c r="E877" s="37"/>
      <c r="F877" s="37"/>
      <c r="G877" s="37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  <c r="Y877" s="37"/>
      <c r="Z877" s="37"/>
      <c r="AA877" s="37"/>
      <c r="AB877" s="37"/>
      <c r="AC877" s="37"/>
      <c r="AD877" s="37"/>
      <c r="AE877" s="37"/>
      <c r="AF877" s="37"/>
      <c r="AG877" s="37"/>
      <c r="AH877" s="37"/>
      <c r="AI877" s="37"/>
      <c r="AJ877" s="37"/>
      <c r="AK877" s="37"/>
    </row>
    <row r="878" ht="12.75" customHeight="1">
      <c r="A878" s="37"/>
      <c r="B878" s="37"/>
      <c r="C878" s="37"/>
      <c r="D878" s="37"/>
      <c r="E878" s="37"/>
      <c r="F878" s="37"/>
      <c r="G878" s="37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  <c r="Y878" s="37"/>
      <c r="Z878" s="37"/>
      <c r="AA878" s="37"/>
      <c r="AB878" s="37"/>
      <c r="AC878" s="37"/>
      <c r="AD878" s="37"/>
      <c r="AE878" s="37"/>
      <c r="AF878" s="37"/>
      <c r="AG878" s="37"/>
      <c r="AH878" s="37"/>
      <c r="AI878" s="37"/>
      <c r="AJ878" s="37"/>
      <c r="AK878" s="37"/>
    </row>
    <row r="879" ht="12.75" customHeight="1">
      <c r="A879" s="37"/>
      <c r="B879" s="37"/>
      <c r="C879" s="37"/>
      <c r="D879" s="37"/>
      <c r="E879" s="37"/>
      <c r="F879" s="37"/>
      <c r="G879" s="37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  <c r="Y879" s="37"/>
      <c r="Z879" s="37"/>
      <c r="AA879" s="37"/>
      <c r="AB879" s="37"/>
      <c r="AC879" s="37"/>
      <c r="AD879" s="37"/>
      <c r="AE879" s="37"/>
      <c r="AF879" s="37"/>
      <c r="AG879" s="37"/>
      <c r="AH879" s="37"/>
      <c r="AI879" s="37"/>
      <c r="AJ879" s="37"/>
      <c r="AK879" s="37"/>
    </row>
    <row r="880" ht="12.75" customHeight="1">
      <c r="A880" s="37"/>
      <c r="B880" s="37"/>
      <c r="C880" s="37"/>
      <c r="D880" s="37"/>
      <c r="E880" s="37"/>
      <c r="F880" s="37"/>
      <c r="G880" s="37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  <c r="Y880" s="37"/>
      <c r="Z880" s="37"/>
      <c r="AA880" s="37"/>
      <c r="AB880" s="37"/>
      <c r="AC880" s="37"/>
      <c r="AD880" s="37"/>
      <c r="AE880" s="37"/>
      <c r="AF880" s="37"/>
      <c r="AG880" s="37"/>
      <c r="AH880" s="37"/>
      <c r="AI880" s="37"/>
      <c r="AJ880" s="37"/>
      <c r="AK880" s="37"/>
    </row>
    <row r="881" ht="12.75" customHeight="1">
      <c r="A881" s="37"/>
      <c r="B881" s="37"/>
      <c r="C881" s="37"/>
      <c r="D881" s="37"/>
      <c r="E881" s="37"/>
      <c r="F881" s="37"/>
      <c r="G881" s="37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37"/>
      <c r="V881" s="37"/>
      <c r="W881" s="37"/>
      <c r="X881" s="37"/>
      <c r="Y881" s="37"/>
      <c r="Z881" s="37"/>
      <c r="AA881" s="37"/>
      <c r="AB881" s="37"/>
      <c r="AC881" s="37"/>
      <c r="AD881" s="37"/>
      <c r="AE881" s="37"/>
      <c r="AF881" s="37"/>
      <c r="AG881" s="37"/>
      <c r="AH881" s="37"/>
      <c r="AI881" s="37"/>
      <c r="AJ881" s="37"/>
      <c r="AK881" s="37"/>
    </row>
    <row r="882" ht="12.75" customHeight="1">
      <c r="A882" s="37"/>
      <c r="B882" s="37"/>
      <c r="C882" s="37"/>
      <c r="D882" s="37"/>
      <c r="E882" s="37"/>
      <c r="F882" s="37"/>
      <c r="G882" s="37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37"/>
      <c r="V882" s="37"/>
      <c r="W882" s="37"/>
      <c r="X882" s="37"/>
      <c r="Y882" s="37"/>
      <c r="Z882" s="37"/>
      <c r="AA882" s="37"/>
      <c r="AB882" s="37"/>
      <c r="AC882" s="37"/>
      <c r="AD882" s="37"/>
      <c r="AE882" s="37"/>
      <c r="AF882" s="37"/>
      <c r="AG882" s="37"/>
      <c r="AH882" s="37"/>
      <c r="AI882" s="37"/>
      <c r="AJ882" s="37"/>
      <c r="AK882" s="37"/>
    </row>
    <row r="883" ht="12.75" customHeight="1">
      <c r="A883" s="37"/>
      <c r="B883" s="37"/>
      <c r="C883" s="37"/>
      <c r="D883" s="37"/>
      <c r="E883" s="37"/>
      <c r="F883" s="37"/>
      <c r="G883" s="37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  <c r="Y883" s="37"/>
      <c r="Z883" s="37"/>
      <c r="AA883" s="37"/>
      <c r="AB883" s="37"/>
      <c r="AC883" s="37"/>
      <c r="AD883" s="37"/>
      <c r="AE883" s="37"/>
      <c r="AF883" s="37"/>
      <c r="AG883" s="37"/>
      <c r="AH883" s="37"/>
      <c r="AI883" s="37"/>
      <c r="AJ883" s="37"/>
      <c r="AK883" s="37"/>
    </row>
    <row r="884" ht="12.75" customHeight="1">
      <c r="A884" s="37"/>
      <c r="B884" s="37"/>
      <c r="C884" s="37"/>
      <c r="D884" s="37"/>
      <c r="E884" s="37"/>
      <c r="F884" s="37"/>
      <c r="G884" s="37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  <c r="Y884" s="37"/>
      <c r="Z884" s="37"/>
      <c r="AA884" s="37"/>
      <c r="AB884" s="37"/>
      <c r="AC884" s="37"/>
      <c r="AD884" s="37"/>
      <c r="AE884" s="37"/>
      <c r="AF884" s="37"/>
      <c r="AG884" s="37"/>
      <c r="AH884" s="37"/>
      <c r="AI884" s="37"/>
      <c r="AJ884" s="37"/>
      <c r="AK884" s="37"/>
    </row>
    <row r="885" ht="12.75" customHeight="1">
      <c r="A885" s="37"/>
      <c r="B885" s="37"/>
      <c r="C885" s="37"/>
      <c r="D885" s="37"/>
      <c r="E885" s="37"/>
      <c r="F885" s="37"/>
      <c r="G885" s="37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37"/>
      <c r="V885" s="37"/>
      <c r="W885" s="37"/>
      <c r="X885" s="37"/>
      <c r="Y885" s="37"/>
      <c r="Z885" s="37"/>
      <c r="AA885" s="37"/>
      <c r="AB885" s="37"/>
      <c r="AC885" s="37"/>
      <c r="AD885" s="37"/>
      <c r="AE885" s="37"/>
      <c r="AF885" s="37"/>
      <c r="AG885" s="37"/>
      <c r="AH885" s="37"/>
      <c r="AI885" s="37"/>
      <c r="AJ885" s="37"/>
      <c r="AK885" s="37"/>
    </row>
    <row r="886" ht="12.75" customHeight="1">
      <c r="A886" s="37"/>
      <c r="B886" s="37"/>
      <c r="C886" s="37"/>
      <c r="D886" s="37"/>
      <c r="E886" s="37"/>
      <c r="F886" s="37"/>
      <c r="G886" s="37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  <c r="Y886" s="37"/>
      <c r="Z886" s="37"/>
      <c r="AA886" s="37"/>
      <c r="AB886" s="37"/>
      <c r="AC886" s="37"/>
      <c r="AD886" s="37"/>
      <c r="AE886" s="37"/>
      <c r="AF886" s="37"/>
      <c r="AG886" s="37"/>
      <c r="AH886" s="37"/>
      <c r="AI886" s="37"/>
      <c r="AJ886" s="37"/>
      <c r="AK886" s="37"/>
    </row>
    <row r="887" ht="12.75" customHeight="1">
      <c r="A887" s="37"/>
      <c r="B887" s="37"/>
      <c r="C887" s="37"/>
      <c r="D887" s="37"/>
      <c r="E887" s="37"/>
      <c r="F887" s="37"/>
      <c r="G887" s="37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/>
      <c r="Y887" s="37"/>
      <c r="Z887" s="37"/>
      <c r="AA887" s="37"/>
      <c r="AB887" s="37"/>
      <c r="AC887" s="37"/>
      <c r="AD887" s="37"/>
      <c r="AE887" s="37"/>
      <c r="AF887" s="37"/>
      <c r="AG887" s="37"/>
      <c r="AH887" s="37"/>
      <c r="AI887" s="37"/>
      <c r="AJ887" s="37"/>
      <c r="AK887" s="37"/>
    </row>
    <row r="888" ht="12.75" customHeight="1">
      <c r="A888" s="37"/>
      <c r="B888" s="37"/>
      <c r="C888" s="37"/>
      <c r="D888" s="37"/>
      <c r="E888" s="37"/>
      <c r="F888" s="37"/>
      <c r="G888" s="37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  <c r="Y888" s="37"/>
      <c r="Z888" s="37"/>
      <c r="AA888" s="37"/>
      <c r="AB888" s="37"/>
      <c r="AC888" s="37"/>
      <c r="AD888" s="37"/>
      <c r="AE888" s="37"/>
      <c r="AF888" s="37"/>
      <c r="AG888" s="37"/>
      <c r="AH888" s="37"/>
      <c r="AI888" s="37"/>
      <c r="AJ888" s="37"/>
      <c r="AK888" s="37"/>
    </row>
    <row r="889" ht="12.75" customHeight="1">
      <c r="A889" s="37"/>
      <c r="B889" s="37"/>
      <c r="C889" s="37"/>
      <c r="D889" s="37"/>
      <c r="E889" s="37"/>
      <c r="F889" s="37"/>
      <c r="G889" s="37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37"/>
      <c r="V889" s="37"/>
      <c r="W889" s="37"/>
      <c r="X889" s="37"/>
      <c r="Y889" s="37"/>
      <c r="Z889" s="37"/>
      <c r="AA889" s="37"/>
      <c r="AB889" s="37"/>
      <c r="AC889" s="37"/>
      <c r="AD889" s="37"/>
      <c r="AE889" s="37"/>
      <c r="AF889" s="37"/>
      <c r="AG889" s="37"/>
      <c r="AH889" s="37"/>
      <c r="AI889" s="37"/>
      <c r="AJ889" s="37"/>
      <c r="AK889" s="37"/>
    </row>
    <row r="890" ht="12.75" customHeight="1">
      <c r="A890" s="37"/>
      <c r="B890" s="37"/>
      <c r="C890" s="37"/>
      <c r="D890" s="37"/>
      <c r="E890" s="37"/>
      <c r="F890" s="37"/>
      <c r="G890" s="37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  <c r="Y890" s="37"/>
      <c r="Z890" s="37"/>
      <c r="AA890" s="37"/>
      <c r="AB890" s="37"/>
      <c r="AC890" s="37"/>
      <c r="AD890" s="37"/>
      <c r="AE890" s="37"/>
      <c r="AF890" s="37"/>
      <c r="AG890" s="37"/>
      <c r="AH890" s="37"/>
      <c r="AI890" s="37"/>
      <c r="AJ890" s="37"/>
      <c r="AK890" s="37"/>
    </row>
    <row r="891" ht="12.75" customHeight="1">
      <c r="A891" s="37"/>
      <c r="B891" s="37"/>
      <c r="C891" s="37"/>
      <c r="D891" s="37"/>
      <c r="E891" s="37"/>
      <c r="F891" s="37"/>
      <c r="G891" s="37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37"/>
      <c r="V891" s="37"/>
      <c r="W891" s="37"/>
      <c r="X891" s="37"/>
      <c r="Y891" s="37"/>
      <c r="Z891" s="37"/>
      <c r="AA891" s="37"/>
      <c r="AB891" s="37"/>
      <c r="AC891" s="37"/>
      <c r="AD891" s="37"/>
      <c r="AE891" s="37"/>
      <c r="AF891" s="37"/>
      <c r="AG891" s="37"/>
      <c r="AH891" s="37"/>
      <c r="AI891" s="37"/>
      <c r="AJ891" s="37"/>
      <c r="AK891" s="37"/>
    </row>
    <row r="892" ht="12.75" customHeight="1">
      <c r="A892" s="37"/>
      <c r="B892" s="37"/>
      <c r="C892" s="37"/>
      <c r="D892" s="37"/>
      <c r="E892" s="37"/>
      <c r="F892" s="37"/>
      <c r="G892" s="37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  <c r="Y892" s="37"/>
      <c r="Z892" s="37"/>
      <c r="AA892" s="37"/>
      <c r="AB892" s="37"/>
      <c r="AC892" s="37"/>
      <c r="AD892" s="37"/>
      <c r="AE892" s="37"/>
      <c r="AF892" s="37"/>
      <c r="AG892" s="37"/>
      <c r="AH892" s="37"/>
      <c r="AI892" s="37"/>
      <c r="AJ892" s="37"/>
      <c r="AK892" s="37"/>
    </row>
    <row r="893" ht="12.75" customHeight="1">
      <c r="A893" s="37"/>
      <c r="B893" s="37"/>
      <c r="C893" s="37"/>
      <c r="D893" s="37"/>
      <c r="E893" s="37"/>
      <c r="F893" s="37"/>
      <c r="G893" s="37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  <c r="Y893" s="37"/>
      <c r="Z893" s="37"/>
      <c r="AA893" s="37"/>
      <c r="AB893" s="37"/>
      <c r="AC893" s="37"/>
      <c r="AD893" s="37"/>
      <c r="AE893" s="37"/>
      <c r="AF893" s="37"/>
      <c r="AG893" s="37"/>
      <c r="AH893" s="37"/>
      <c r="AI893" s="37"/>
      <c r="AJ893" s="37"/>
      <c r="AK893" s="37"/>
    </row>
    <row r="894" ht="12.75" customHeight="1">
      <c r="A894" s="37"/>
      <c r="B894" s="37"/>
      <c r="C894" s="37"/>
      <c r="D894" s="37"/>
      <c r="E894" s="37"/>
      <c r="F894" s="37"/>
      <c r="G894" s="37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  <c r="V894" s="37"/>
      <c r="W894" s="37"/>
      <c r="X894" s="37"/>
      <c r="Y894" s="37"/>
      <c r="Z894" s="37"/>
      <c r="AA894" s="37"/>
      <c r="AB894" s="37"/>
      <c r="AC894" s="37"/>
      <c r="AD894" s="37"/>
      <c r="AE894" s="37"/>
      <c r="AF894" s="37"/>
      <c r="AG894" s="37"/>
      <c r="AH894" s="37"/>
      <c r="AI894" s="37"/>
      <c r="AJ894" s="37"/>
      <c r="AK894" s="37"/>
    </row>
    <row r="895" ht="12.75" customHeight="1">
      <c r="A895" s="37"/>
      <c r="B895" s="37"/>
      <c r="C895" s="37"/>
      <c r="D895" s="37"/>
      <c r="E895" s="37"/>
      <c r="F895" s="37"/>
      <c r="G895" s="37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37"/>
      <c r="V895" s="37"/>
      <c r="W895" s="37"/>
      <c r="X895" s="37"/>
      <c r="Y895" s="37"/>
      <c r="Z895" s="37"/>
      <c r="AA895" s="37"/>
      <c r="AB895" s="37"/>
      <c r="AC895" s="37"/>
      <c r="AD895" s="37"/>
      <c r="AE895" s="37"/>
      <c r="AF895" s="37"/>
      <c r="AG895" s="37"/>
      <c r="AH895" s="37"/>
      <c r="AI895" s="37"/>
      <c r="AJ895" s="37"/>
      <c r="AK895" s="37"/>
    </row>
    <row r="896" ht="12.75" customHeight="1">
      <c r="A896" s="37"/>
      <c r="B896" s="37"/>
      <c r="C896" s="37"/>
      <c r="D896" s="37"/>
      <c r="E896" s="37"/>
      <c r="F896" s="37"/>
      <c r="G896" s="37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  <c r="Y896" s="37"/>
      <c r="Z896" s="37"/>
      <c r="AA896" s="37"/>
      <c r="AB896" s="37"/>
      <c r="AC896" s="37"/>
      <c r="AD896" s="37"/>
      <c r="AE896" s="37"/>
      <c r="AF896" s="37"/>
      <c r="AG896" s="37"/>
      <c r="AH896" s="37"/>
      <c r="AI896" s="37"/>
      <c r="AJ896" s="37"/>
      <c r="AK896" s="37"/>
    </row>
    <row r="897" ht="12.75" customHeight="1">
      <c r="A897" s="37"/>
      <c r="B897" s="37"/>
      <c r="C897" s="37"/>
      <c r="D897" s="37"/>
      <c r="E897" s="37"/>
      <c r="F897" s="37"/>
      <c r="G897" s="37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37"/>
      <c r="V897" s="37"/>
      <c r="W897" s="37"/>
      <c r="X897" s="37"/>
      <c r="Y897" s="37"/>
      <c r="Z897" s="37"/>
      <c r="AA897" s="37"/>
      <c r="AB897" s="37"/>
      <c r="AC897" s="37"/>
      <c r="AD897" s="37"/>
      <c r="AE897" s="37"/>
      <c r="AF897" s="37"/>
      <c r="AG897" s="37"/>
      <c r="AH897" s="37"/>
      <c r="AI897" s="37"/>
      <c r="AJ897" s="37"/>
      <c r="AK897" s="37"/>
    </row>
    <row r="898" ht="12.75" customHeight="1">
      <c r="A898" s="37"/>
      <c r="B898" s="37"/>
      <c r="C898" s="37"/>
      <c r="D898" s="37"/>
      <c r="E898" s="37"/>
      <c r="F898" s="37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37"/>
      <c r="Z898" s="37"/>
      <c r="AA898" s="37"/>
      <c r="AB898" s="37"/>
      <c r="AC898" s="37"/>
      <c r="AD898" s="37"/>
      <c r="AE898" s="37"/>
      <c r="AF898" s="37"/>
      <c r="AG898" s="37"/>
      <c r="AH898" s="37"/>
      <c r="AI898" s="37"/>
      <c r="AJ898" s="37"/>
      <c r="AK898" s="37"/>
    </row>
    <row r="899" ht="12.75" customHeight="1">
      <c r="A899" s="37"/>
      <c r="B899" s="37"/>
      <c r="C899" s="37"/>
      <c r="D899" s="37"/>
      <c r="E899" s="37"/>
      <c r="F899" s="37"/>
      <c r="G899" s="37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37"/>
      <c r="V899" s="37"/>
      <c r="W899" s="37"/>
      <c r="X899" s="37"/>
      <c r="Y899" s="37"/>
      <c r="Z899" s="37"/>
      <c r="AA899" s="37"/>
      <c r="AB899" s="37"/>
      <c r="AC899" s="37"/>
      <c r="AD899" s="37"/>
      <c r="AE899" s="37"/>
      <c r="AF899" s="37"/>
      <c r="AG899" s="37"/>
      <c r="AH899" s="37"/>
      <c r="AI899" s="37"/>
      <c r="AJ899" s="37"/>
      <c r="AK899" s="37"/>
    </row>
    <row r="900" ht="12.75" customHeight="1">
      <c r="A900" s="37"/>
      <c r="B900" s="37"/>
      <c r="C900" s="37"/>
      <c r="D900" s="37"/>
      <c r="E900" s="37"/>
      <c r="F900" s="37"/>
      <c r="G900" s="37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37"/>
      <c r="V900" s="37"/>
      <c r="W900" s="37"/>
      <c r="X900" s="37"/>
      <c r="Y900" s="37"/>
      <c r="Z900" s="37"/>
      <c r="AA900" s="37"/>
      <c r="AB900" s="37"/>
      <c r="AC900" s="37"/>
      <c r="AD900" s="37"/>
      <c r="AE900" s="37"/>
      <c r="AF900" s="37"/>
      <c r="AG900" s="37"/>
      <c r="AH900" s="37"/>
      <c r="AI900" s="37"/>
      <c r="AJ900" s="37"/>
      <c r="AK900" s="37"/>
    </row>
    <row r="901" ht="12.75" customHeight="1">
      <c r="A901" s="37"/>
      <c r="B901" s="37"/>
      <c r="C901" s="37"/>
      <c r="D901" s="37"/>
      <c r="E901" s="37"/>
      <c r="F901" s="37"/>
      <c r="G901" s="37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37"/>
      <c r="V901" s="37"/>
      <c r="W901" s="37"/>
      <c r="X901" s="37"/>
      <c r="Y901" s="37"/>
      <c r="Z901" s="37"/>
      <c r="AA901" s="37"/>
      <c r="AB901" s="37"/>
      <c r="AC901" s="37"/>
      <c r="AD901" s="37"/>
      <c r="AE901" s="37"/>
      <c r="AF901" s="37"/>
      <c r="AG901" s="37"/>
      <c r="AH901" s="37"/>
      <c r="AI901" s="37"/>
      <c r="AJ901" s="37"/>
      <c r="AK901" s="37"/>
    </row>
    <row r="902" ht="12.75" customHeight="1">
      <c r="A902" s="37"/>
      <c r="B902" s="37"/>
      <c r="C902" s="37"/>
      <c r="D902" s="37"/>
      <c r="E902" s="37"/>
      <c r="F902" s="37"/>
      <c r="G902" s="37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  <c r="Y902" s="37"/>
      <c r="Z902" s="37"/>
      <c r="AA902" s="37"/>
      <c r="AB902" s="37"/>
      <c r="AC902" s="37"/>
      <c r="AD902" s="37"/>
      <c r="AE902" s="37"/>
      <c r="AF902" s="37"/>
      <c r="AG902" s="37"/>
      <c r="AH902" s="37"/>
      <c r="AI902" s="37"/>
      <c r="AJ902" s="37"/>
      <c r="AK902" s="37"/>
    </row>
    <row r="903" ht="12.75" customHeight="1">
      <c r="A903" s="37"/>
      <c r="B903" s="37"/>
      <c r="C903" s="37"/>
      <c r="D903" s="37"/>
      <c r="E903" s="37"/>
      <c r="F903" s="37"/>
      <c r="G903" s="37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37"/>
      <c r="V903" s="37"/>
      <c r="W903" s="37"/>
      <c r="X903" s="37"/>
      <c r="Y903" s="37"/>
      <c r="Z903" s="37"/>
      <c r="AA903" s="37"/>
      <c r="AB903" s="37"/>
      <c r="AC903" s="37"/>
      <c r="AD903" s="37"/>
      <c r="AE903" s="37"/>
      <c r="AF903" s="37"/>
      <c r="AG903" s="37"/>
      <c r="AH903" s="37"/>
      <c r="AI903" s="37"/>
      <c r="AJ903" s="37"/>
      <c r="AK903" s="37"/>
    </row>
    <row r="904" ht="12.75" customHeight="1">
      <c r="A904" s="37"/>
      <c r="B904" s="37"/>
      <c r="C904" s="37"/>
      <c r="D904" s="37"/>
      <c r="E904" s="37"/>
      <c r="F904" s="37"/>
      <c r="G904" s="37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  <c r="V904" s="37"/>
      <c r="W904" s="37"/>
      <c r="X904" s="37"/>
      <c r="Y904" s="37"/>
      <c r="Z904" s="37"/>
      <c r="AA904" s="37"/>
      <c r="AB904" s="37"/>
      <c r="AC904" s="37"/>
      <c r="AD904" s="37"/>
      <c r="AE904" s="37"/>
      <c r="AF904" s="37"/>
      <c r="AG904" s="37"/>
      <c r="AH904" s="37"/>
      <c r="AI904" s="37"/>
      <c r="AJ904" s="37"/>
      <c r="AK904" s="37"/>
    </row>
    <row r="905" ht="12.75" customHeight="1">
      <c r="A905" s="37"/>
      <c r="B905" s="37"/>
      <c r="C905" s="37"/>
      <c r="D905" s="37"/>
      <c r="E905" s="37"/>
      <c r="F905" s="37"/>
      <c r="G905" s="37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37"/>
      <c r="V905" s="37"/>
      <c r="W905" s="37"/>
      <c r="X905" s="37"/>
      <c r="Y905" s="37"/>
      <c r="Z905" s="37"/>
      <c r="AA905" s="37"/>
      <c r="AB905" s="37"/>
      <c r="AC905" s="37"/>
      <c r="AD905" s="37"/>
      <c r="AE905" s="37"/>
      <c r="AF905" s="37"/>
      <c r="AG905" s="37"/>
      <c r="AH905" s="37"/>
      <c r="AI905" s="37"/>
      <c r="AJ905" s="37"/>
      <c r="AK905" s="37"/>
    </row>
    <row r="906" ht="12.75" customHeight="1">
      <c r="A906" s="37"/>
      <c r="B906" s="37"/>
      <c r="C906" s="37"/>
      <c r="D906" s="37"/>
      <c r="E906" s="37"/>
      <c r="F906" s="37"/>
      <c r="G906" s="37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37"/>
      <c r="V906" s="37"/>
      <c r="W906" s="37"/>
      <c r="X906" s="37"/>
      <c r="Y906" s="37"/>
      <c r="Z906" s="37"/>
      <c r="AA906" s="37"/>
      <c r="AB906" s="37"/>
      <c r="AC906" s="37"/>
      <c r="AD906" s="37"/>
      <c r="AE906" s="37"/>
      <c r="AF906" s="37"/>
      <c r="AG906" s="37"/>
      <c r="AH906" s="37"/>
      <c r="AI906" s="37"/>
      <c r="AJ906" s="37"/>
      <c r="AK906" s="37"/>
    </row>
    <row r="907" ht="12.75" customHeight="1">
      <c r="A907" s="37"/>
      <c r="B907" s="37"/>
      <c r="C907" s="37"/>
      <c r="D907" s="37"/>
      <c r="E907" s="37"/>
      <c r="F907" s="37"/>
      <c r="G907" s="37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37"/>
      <c r="V907" s="37"/>
      <c r="W907" s="37"/>
      <c r="X907" s="37"/>
      <c r="Y907" s="37"/>
      <c r="Z907" s="37"/>
      <c r="AA907" s="37"/>
      <c r="AB907" s="37"/>
      <c r="AC907" s="37"/>
      <c r="AD907" s="37"/>
      <c r="AE907" s="37"/>
      <c r="AF907" s="37"/>
      <c r="AG907" s="37"/>
      <c r="AH907" s="37"/>
      <c r="AI907" s="37"/>
      <c r="AJ907" s="37"/>
      <c r="AK907" s="37"/>
    </row>
    <row r="908" ht="12.75" customHeight="1">
      <c r="A908" s="37"/>
      <c r="B908" s="37"/>
      <c r="C908" s="37"/>
      <c r="D908" s="37"/>
      <c r="E908" s="37"/>
      <c r="F908" s="37"/>
      <c r="G908" s="37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  <c r="Y908" s="37"/>
      <c r="Z908" s="37"/>
      <c r="AA908" s="37"/>
      <c r="AB908" s="37"/>
      <c r="AC908" s="37"/>
      <c r="AD908" s="37"/>
      <c r="AE908" s="37"/>
      <c r="AF908" s="37"/>
      <c r="AG908" s="37"/>
      <c r="AH908" s="37"/>
      <c r="AI908" s="37"/>
      <c r="AJ908" s="37"/>
      <c r="AK908" s="37"/>
    </row>
    <row r="909" ht="12.75" customHeight="1">
      <c r="A909" s="37"/>
      <c r="B909" s="37"/>
      <c r="C909" s="37"/>
      <c r="D909" s="37"/>
      <c r="E909" s="37"/>
      <c r="F909" s="37"/>
      <c r="G909" s="37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37"/>
      <c r="V909" s="37"/>
      <c r="W909" s="37"/>
      <c r="X909" s="37"/>
      <c r="Y909" s="37"/>
      <c r="Z909" s="37"/>
      <c r="AA909" s="37"/>
      <c r="AB909" s="37"/>
      <c r="AC909" s="37"/>
      <c r="AD909" s="37"/>
      <c r="AE909" s="37"/>
      <c r="AF909" s="37"/>
      <c r="AG909" s="37"/>
      <c r="AH909" s="37"/>
      <c r="AI909" s="37"/>
      <c r="AJ909" s="37"/>
      <c r="AK909" s="37"/>
    </row>
    <row r="910" ht="12.75" customHeight="1">
      <c r="A910" s="37"/>
      <c r="B910" s="37"/>
      <c r="C910" s="37"/>
      <c r="D910" s="37"/>
      <c r="E910" s="37"/>
      <c r="F910" s="37"/>
      <c r="G910" s="37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/>
      <c r="V910" s="37"/>
      <c r="W910" s="37"/>
      <c r="X910" s="37"/>
      <c r="Y910" s="37"/>
      <c r="Z910" s="37"/>
      <c r="AA910" s="37"/>
      <c r="AB910" s="37"/>
      <c r="AC910" s="37"/>
      <c r="AD910" s="37"/>
      <c r="AE910" s="37"/>
      <c r="AF910" s="37"/>
      <c r="AG910" s="37"/>
      <c r="AH910" s="37"/>
      <c r="AI910" s="37"/>
      <c r="AJ910" s="37"/>
      <c r="AK910" s="37"/>
    </row>
    <row r="911" ht="12.75" customHeight="1">
      <c r="A911" s="37"/>
      <c r="B911" s="37"/>
      <c r="C911" s="37"/>
      <c r="D911" s="37"/>
      <c r="E911" s="37"/>
      <c r="F911" s="37"/>
      <c r="G911" s="37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  <c r="Y911" s="37"/>
      <c r="Z911" s="37"/>
      <c r="AA911" s="37"/>
      <c r="AB911" s="37"/>
      <c r="AC911" s="37"/>
      <c r="AD911" s="37"/>
      <c r="AE911" s="37"/>
      <c r="AF911" s="37"/>
      <c r="AG911" s="37"/>
      <c r="AH911" s="37"/>
      <c r="AI911" s="37"/>
      <c r="AJ911" s="37"/>
      <c r="AK911" s="37"/>
    </row>
    <row r="912" ht="12.75" customHeight="1">
      <c r="A912" s="37"/>
      <c r="B912" s="37"/>
      <c r="C912" s="37"/>
      <c r="D912" s="37"/>
      <c r="E912" s="37"/>
      <c r="F912" s="37"/>
      <c r="G912" s="37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37"/>
      <c r="V912" s="37"/>
      <c r="W912" s="37"/>
      <c r="X912" s="37"/>
      <c r="Y912" s="37"/>
      <c r="Z912" s="37"/>
      <c r="AA912" s="37"/>
      <c r="AB912" s="37"/>
      <c r="AC912" s="37"/>
      <c r="AD912" s="37"/>
      <c r="AE912" s="37"/>
      <c r="AF912" s="37"/>
      <c r="AG912" s="37"/>
      <c r="AH912" s="37"/>
      <c r="AI912" s="37"/>
      <c r="AJ912" s="37"/>
      <c r="AK912" s="37"/>
    </row>
    <row r="913" ht="12.75" customHeight="1">
      <c r="A913" s="37"/>
      <c r="B913" s="37"/>
      <c r="C913" s="37"/>
      <c r="D913" s="37"/>
      <c r="E913" s="37"/>
      <c r="F913" s="37"/>
      <c r="G913" s="37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  <c r="Y913" s="37"/>
      <c r="Z913" s="37"/>
      <c r="AA913" s="37"/>
      <c r="AB913" s="37"/>
      <c r="AC913" s="37"/>
      <c r="AD913" s="37"/>
      <c r="AE913" s="37"/>
      <c r="AF913" s="37"/>
      <c r="AG913" s="37"/>
      <c r="AH913" s="37"/>
      <c r="AI913" s="37"/>
      <c r="AJ913" s="37"/>
      <c r="AK913" s="37"/>
    </row>
    <row r="914" ht="12.75" customHeight="1">
      <c r="A914" s="37"/>
      <c r="B914" s="37"/>
      <c r="C914" s="37"/>
      <c r="D914" s="37"/>
      <c r="E914" s="37"/>
      <c r="F914" s="37"/>
      <c r="G914" s="37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37"/>
      <c r="V914" s="37"/>
      <c r="W914" s="37"/>
      <c r="X914" s="37"/>
      <c r="Y914" s="37"/>
      <c r="Z914" s="37"/>
      <c r="AA914" s="37"/>
      <c r="AB914" s="37"/>
      <c r="AC914" s="37"/>
      <c r="AD914" s="37"/>
      <c r="AE914" s="37"/>
      <c r="AF914" s="37"/>
      <c r="AG914" s="37"/>
      <c r="AH914" s="37"/>
      <c r="AI914" s="37"/>
      <c r="AJ914" s="37"/>
      <c r="AK914" s="37"/>
    </row>
    <row r="915" ht="12.75" customHeight="1">
      <c r="A915" s="37"/>
      <c r="B915" s="37"/>
      <c r="C915" s="37"/>
      <c r="D915" s="37"/>
      <c r="E915" s="37"/>
      <c r="F915" s="37"/>
      <c r="G915" s="37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37"/>
      <c r="V915" s="37"/>
      <c r="W915" s="37"/>
      <c r="X915" s="37"/>
      <c r="Y915" s="37"/>
      <c r="Z915" s="37"/>
      <c r="AA915" s="37"/>
      <c r="AB915" s="37"/>
      <c r="AC915" s="37"/>
      <c r="AD915" s="37"/>
      <c r="AE915" s="37"/>
      <c r="AF915" s="37"/>
      <c r="AG915" s="37"/>
      <c r="AH915" s="37"/>
      <c r="AI915" s="37"/>
      <c r="AJ915" s="37"/>
      <c r="AK915" s="37"/>
    </row>
    <row r="916" ht="12.75" customHeight="1">
      <c r="A916" s="37"/>
      <c r="B916" s="37"/>
      <c r="C916" s="37"/>
      <c r="D916" s="37"/>
      <c r="E916" s="37"/>
      <c r="F916" s="37"/>
      <c r="G916" s="37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/>
      <c r="V916" s="37"/>
      <c r="W916" s="37"/>
      <c r="X916" s="37"/>
      <c r="Y916" s="37"/>
      <c r="Z916" s="37"/>
      <c r="AA916" s="37"/>
      <c r="AB916" s="37"/>
      <c r="AC916" s="37"/>
      <c r="AD916" s="37"/>
      <c r="AE916" s="37"/>
      <c r="AF916" s="37"/>
      <c r="AG916" s="37"/>
      <c r="AH916" s="37"/>
      <c r="AI916" s="37"/>
      <c r="AJ916" s="37"/>
      <c r="AK916" s="37"/>
    </row>
    <row r="917" ht="12.75" customHeight="1">
      <c r="A917" s="37"/>
      <c r="B917" s="37"/>
      <c r="C917" s="37"/>
      <c r="D917" s="37"/>
      <c r="E917" s="37"/>
      <c r="F917" s="37"/>
      <c r="G917" s="37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37"/>
      <c r="V917" s="37"/>
      <c r="W917" s="37"/>
      <c r="X917" s="37"/>
      <c r="Y917" s="37"/>
      <c r="Z917" s="37"/>
      <c r="AA917" s="37"/>
      <c r="AB917" s="37"/>
      <c r="AC917" s="37"/>
      <c r="AD917" s="37"/>
      <c r="AE917" s="37"/>
      <c r="AF917" s="37"/>
      <c r="AG917" s="37"/>
      <c r="AH917" s="37"/>
      <c r="AI917" s="37"/>
      <c r="AJ917" s="37"/>
      <c r="AK917" s="37"/>
    </row>
    <row r="918" ht="12.75" customHeight="1">
      <c r="A918" s="37"/>
      <c r="B918" s="37"/>
      <c r="C918" s="37"/>
      <c r="D918" s="37"/>
      <c r="E918" s="37"/>
      <c r="F918" s="37"/>
      <c r="G918" s="37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37"/>
      <c r="V918" s="37"/>
      <c r="W918" s="37"/>
      <c r="X918" s="37"/>
      <c r="Y918" s="37"/>
      <c r="Z918" s="37"/>
      <c r="AA918" s="37"/>
      <c r="AB918" s="37"/>
      <c r="AC918" s="37"/>
      <c r="AD918" s="37"/>
      <c r="AE918" s="37"/>
      <c r="AF918" s="37"/>
      <c r="AG918" s="37"/>
      <c r="AH918" s="37"/>
      <c r="AI918" s="37"/>
      <c r="AJ918" s="37"/>
      <c r="AK918" s="37"/>
    </row>
    <row r="919" ht="12.75" customHeight="1">
      <c r="A919" s="37"/>
      <c r="B919" s="37"/>
      <c r="C919" s="37"/>
      <c r="D919" s="37"/>
      <c r="E919" s="37"/>
      <c r="F919" s="37"/>
      <c r="G919" s="37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37"/>
      <c r="V919" s="37"/>
      <c r="W919" s="37"/>
      <c r="X919" s="37"/>
      <c r="Y919" s="37"/>
      <c r="Z919" s="37"/>
      <c r="AA919" s="37"/>
      <c r="AB919" s="37"/>
      <c r="AC919" s="37"/>
      <c r="AD919" s="37"/>
      <c r="AE919" s="37"/>
      <c r="AF919" s="37"/>
      <c r="AG919" s="37"/>
      <c r="AH919" s="37"/>
      <c r="AI919" s="37"/>
      <c r="AJ919" s="37"/>
      <c r="AK919" s="37"/>
    </row>
    <row r="920" ht="12.75" customHeight="1">
      <c r="A920" s="37"/>
      <c r="B920" s="37"/>
      <c r="C920" s="37"/>
      <c r="D920" s="37"/>
      <c r="E920" s="37"/>
      <c r="F920" s="37"/>
      <c r="G920" s="37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37"/>
      <c r="V920" s="37"/>
      <c r="W920" s="37"/>
      <c r="X920" s="37"/>
      <c r="Y920" s="37"/>
      <c r="Z920" s="37"/>
      <c r="AA920" s="37"/>
      <c r="AB920" s="37"/>
      <c r="AC920" s="37"/>
      <c r="AD920" s="37"/>
      <c r="AE920" s="37"/>
      <c r="AF920" s="37"/>
      <c r="AG920" s="37"/>
      <c r="AH920" s="37"/>
      <c r="AI920" s="37"/>
      <c r="AJ920" s="37"/>
      <c r="AK920" s="37"/>
    </row>
    <row r="921" ht="12.75" customHeight="1">
      <c r="A921" s="37"/>
      <c r="B921" s="37"/>
      <c r="C921" s="37"/>
      <c r="D921" s="37"/>
      <c r="E921" s="37"/>
      <c r="F921" s="37"/>
      <c r="G921" s="37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37"/>
      <c r="V921" s="37"/>
      <c r="W921" s="37"/>
      <c r="X921" s="37"/>
      <c r="Y921" s="37"/>
      <c r="Z921" s="37"/>
      <c r="AA921" s="37"/>
      <c r="AB921" s="37"/>
      <c r="AC921" s="37"/>
      <c r="AD921" s="37"/>
      <c r="AE921" s="37"/>
      <c r="AF921" s="37"/>
      <c r="AG921" s="37"/>
      <c r="AH921" s="37"/>
      <c r="AI921" s="37"/>
      <c r="AJ921" s="37"/>
      <c r="AK921" s="37"/>
    </row>
    <row r="922" ht="12.75" customHeight="1">
      <c r="A922" s="37"/>
      <c r="B922" s="37"/>
      <c r="C922" s="37"/>
      <c r="D922" s="37"/>
      <c r="E922" s="37"/>
      <c r="F922" s="37"/>
      <c r="G922" s="37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  <c r="Y922" s="37"/>
      <c r="Z922" s="37"/>
      <c r="AA922" s="37"/>
      <c r="AB922" s="37"/>
      <c r="AC922" s="37"/>
      <c r="AD922" s="37"/>
      <c r="AE922" s="37"/>
      <c r="AF922" s="37"/>
      <c r="AG922" s="37"/>
      <c r="AH922" s="37"/>
      <c r="AI922" s="37"/>
      <c r="AJ922" s="37"/>
      <c r="AK922" s="37"/>
    </row>
    <row r="923" ht="12.75" customHeight="1">
      <c r="A923" s="37"/>
      <c r="B923" s="37"/>
      <c r="C923" s="37"/>
      <c r="D923" s="37"/>
      <c r="E923" s="37"/>
      <c r="F923" s="37"/>
      <c r="G923" s="37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37"/>
      <c r="V923" s="37"/>
      <c r="W923" s="37"/>
      <c r="X923" s="37"/>
      <c r="Y923" s="37"/>
      <c r="Z923" s="37"/>
      <c r="AA923" s="37"/>
      <c r="AB923" s="37"/>
      <c r="AC923" s="37"/>
      <c r="AD923" s="37"/>
      <c r="AE923" s="37"/>
      <c r="AF923" s="37"/>
      <c r="AG923" s="37"/>
      <c r="AH923" s="37"/>
      <c r="AI923" s="37"/>
      <c r="AJ923" s="37"/>
      <c r="AK923" s="37"/>
    </row>
    <row r="924" ht="12.75" customHeight="1">
      <c r="A924" s="37"/>
      <c r="B924" s="37"/>
      <c r="C924" s="37"/>
      <c r="D924" s="37"/>
      <c r="E924" s="37"/>
      <c r="F924" s="37"/>
      <c r="G924" s="37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37"/>
      <c r="V924" s="37"/>
      <c r="W924" s="37"/>
      <c r="X924" s="37"/>
      <c r="Y924" s="37"/>
      <c r="Z924" s="37"/>
      <c r="AA924" s="37"/>
      <c r="AB924" s="37"/>
      <c r="AC924" s="37"/>
      <c r="AD924" s="37"/>
      <c r="AE924" s="37"/>
      <c r="AF924" s="37"/>
      <c r="AG924" s="37"/>
      <c r="AH924" s="37"/>
      <c r="AI924" s="37"/>
      <c r="AJ924" s="37"/>
      <c r="AK924" s="37"/>
    </row>
    <row r="925" ht="12.75" customHeight="1">
      <c r="A925" s="37"/>
      <c r="B925" s="37"/>
      <c r="C925" s="37"/>
      <c r="D925" s="37"/>
      <c r="E925" s="37"/>
      <c r="F925" s="37"/>
      <c r="G925" s="37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37"/>
      <c r="V925" s="37"/>
      <c r="W925" s="37"/>
      <c r="X925" s="37"/>
      <c r="Y925" s="37"/>
      <c r="Z925" s="37"/>
      <c r="AA925" s="37"/>
      <c r="AB925" s="37"/>
      <c r="AC925" s="37"/>
      <c r="AD925" s="37"/>
      <c r="AE925" s="37"/>
      <c r="AF925" s="37"/>
      <c r="AG925" s="37"/>
      <c r="AH925" s="37"/>
      <c r="AI925" s="37"/>
      <c r="AJ925" s="37"/>
      <c r="AK925" s="37"/>
    </row>
    <row r="926" ht="12.75" customHeight="1">
      <c r="A926" s="37"/>
      <c r="B926" s="37"/>
      <c r="C926" s="37"/>
      <c r="D926" s="37"/>
      <c r="E926" s="37"/>
      <c r="F926" s="37"/>
      <c r="G926" s="37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/>
      <c r="Y926" s="37"/>
      <c r="Z926" s="37"/>
      <c r="AA926" s="37"/>
      <c r="AB926" s="37"/>
      <c r="AC926" s="37"/>
      <c r="AD926" s="37"/>
      <c r="AE926" s="37"/>
      <c r="AF926" s="37"/>
      <c r="AG926" s="37"/>
      <c r="AH926" s="37"/>
      <c r="AI926" s="37"/>
      <c r="AJ926" s="37"/>
      <c r="AK926" s="37"/>
    </row>
    <row r="927" ht="12.75" customHeight="1">
      <c r="A927" s="37"/>
      <c r="B927" s="37"/>
      <c r="C927" s="37"/>
      <c r="D927" s="37"/>
      <c r="E927" s="37"/>
      <c r="F927" s="37"/>
      <c r="G927" s="37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37"/>
      <c r="V927" s="37"/>
      <c r="W927" s="37"/>
      <c r="X927" s="37"/>
      <c r="Y927" s="37"/>
      <c r="Z927" s="37"/>
      <c r="AA927" s="37"/>
      <c r="AB927" s="37"/>
      <c r="AC927" s="37"/>
      <c r="AD927" s="37"/>
      <c r="AE927" s="37"/>
      <c r="AF927" s="37"/>
      <c r="AG927" s="37"/>
      <c r="AH927" s="37"/>
      <c r="AI927" s="37"/>
      <c r="AJ927" s="37"/>
      <c r="AK927" s="37"/>
    </row>
    <row r="928" ht="12.75" customHeight="1">
      <c r="A928" s="37"/>
      <c r="B928" s="37"/>
      <c r="C928" s="37"/>
      <c r="D928" s="37"/>
      <c r="E928" s="37"/>
      <c r="F928" s="37"/>
      <c r="G928" s="37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  <c r="Y928" s="37"/>
      <c r="Z928" s="37"/>
      <c r="AA928" s="37"/>
      <c r="AB928" s="37"/>
      <c r="AC928" s="37"/>
      <c r="AD928" s="37"/>
      <c r="AE928" s="37"/>
      <c r="AF928" s="37"/>
      <c r="AG928" s="37"/>
      <c r="AH928" s="37"/>
      <c r="AI928" s="37"/>
      <c r="AJ928" s="37"/>
      <c r="AK928" s="37"/>
    </row>
    <row r="929" ht="12.75" customHeight="1">
      <c r="A929" s="37"/>
      <c r="B929" s="37"/>
      <c r="C929" s="37"/>
      <c r="D929" s="37"/>
      <c r="E929" s="37"/>
      <c r="F929" s="37"/>
      <c r="G929" s="37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37"/>
      <c r="V929" s="37"/>
      <c r="W929" s="37"/>
      <c r="X929" s="37"/>
      <c r="Y929" s="37"/>
      <c r="Z929" s="37"/>
      <c r="AA929" s="37"/>
      <c r="AB929" s="37"/>
      <c r="AC929" s="37"/>
      <c r="AD929" s="37"/>
      <c r="AE929" s="37"/>
      <c r="AF929" s="37"/>
      <c r="AG929" s="37"/>
      <c r="AH929" s="37"/>
      <c r="AI929" s="37"/>
      <c r="AJ929" s="37"/>
      <c r="AK929" s="37"/>
    </row>
    <row r="930" ht="12.75" customHeight="1">
      <c r="A930" s="37"/>
      <c r="B930" s="37"/>
      <c r="C930" s="37"/>
      <c r="D930" s="37"/>
      <c r="E930" s="37"/>
      <c r="F930" s="37"/>
      <c r="G930" s="37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37"/>
      <c r="V930" s="37"/>
      <c r="W930" s="37"/>
      <c r="X930" s="37"/>
      <c r="Y930" s="37"/>
      <c r="Z930" s="37"/>
      <c r="AA930" s="37"/>
      <c r="AB930" s="37"/>
      <c r="AC930" s="37"/>
      <c r="AD930" s="37"/>
      <c r="AE930" s="37"/>
      <c r="AF930" s="37"/>
      <c r="AG930" s="37"/>
      <c r="AH930" s="37"/>
      <c r="AI930" s="37"/>
      <c r="AJ930" s="37"/>
      <c r="AK930" s="37"/>
    </row>
    <row r="931" ht="12.75" customHeight="1">
      <c r="A931" s="37"/>
      <c r="B931" s="37"/>
      <c r="C931" s="37"/>
      <c r="D931" s="37"/>
      <c r="E931" s="37"/>
      <c r="F931" s="37"/>
      <c r="G931" s="37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37"/>
      <c r="V931" s="37"/>
      <c r="W931" s="37"/>
      <c r="X931" s="37"/>
      <c r="Y931" s="37"/>
      <c r="Z931" s="37"/>
      <c r="AA931" s="37"/>
      <c r="AB931" s="37"/>
      <c r="AC931" s="37"/>
      <c r="AD931" s="37"/>
      <c r="AE931" s="37"/>
      <c r="AF931" s="37"/>
      <c r="AG931" s="37"/>
      <c r="AH931" s="37"/>
      <c r="AI931" s="37"/>
      <c r="AJ931" s="37"/>
      <c r="AK931" s="37"/>
    </row>
    <row r="932" ht="12.75" customHeight="1">
      <c r="A932" s="37"/>
      <c r="B932" s="37"/>
      <c r="C932" s="37"/>
      <c r="D932" s="37"/>
      <c r="E932" s="37"/>
      <c r="F932" s="37"/>
      <c r="G932" s="37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37"/>
      <c r="V932" s="37"/>
      <c r="W932" s="37"/>
      <c r="X932" s="37"/>
      <c r="Y932" s="37"/>
      <c r="Z932" s="37"/>
      <c r="AA932" s="37"/>
      <c r="AB932" s="37"/>
      <c r="AC932" s="37"/>
      <c r="AD932" s="37"/>
      <c r="AE932" s="37"/>
      <c r="AF932" s="37"/>
      <c r="AG932" s="37"/>
      <c r="AH932" s="37"/>
      <c r="AI932" s="37"/>
      <c r="AJ932" s="37"/>
      <c r="AK932" s="37"/>
    </row>
    <row r="933" ht="12.75" customHeight="1">
      <c r="A933" s="37"/>
      <c r="B933" s="37"/>
      <c r="C933" s="37"/>
      <c r="D933" s="37"/>
      <c r="E933" s="37"/>
      <c r="F933" s="37"/>
      <c r="G933" s="37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37"/>
      <c r="V933" s="37"/>
      <c r="W933" s="37"/>
      <c r="X933" s="37"/>
      <c r="Y933" s="37"/>
      <c r="Z933" s="37"/>
      <c r="AA933" s="37"/>
      <c r="AB933" s="37"/>
      <c r="AC933" s="37"/>
      <c r="AD933" s="37"/>
      <c r="AE933" s="37"/>
      <c r="AF933" s="37"/>
      <c r="AG933" s="37"/>
      <c r="AH933" s="37"/>
      <c r="AI933" s="37"/>
      <c r="AJ933" s="37"/>
      <c r="AK933" s="37"/>
    </row>
    <row r="934" ht="12.75" customHeight="1">
      <c r="A934" s="37"/>
      <c r="B934" s="37"/>
      <c r="C934" s="37"/>
      <c r="D934" s="37"/>
      <c r="E934" s="37"/>
      <c r="F934" s="37"/>
      <c r="G934" s="37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  <c r="Y934" s="37"/>
      <c r="Z934" s="37"/>
      <c r="AA934" s="37"/>
      <c r="AB934" s="37"/>
      <c r="AC934" s="37"/>
      <c r="AD934" s="37"/>
      <c r="AE934" s="37"/>
      <c r="AF934" s="37"/>
      <c r="AG934" s="37"/>
      <c r="AH934" s="37"/>
      <c r="AI934" s="37"/>
      <c r="AJ934" s="37"/>
      <c r="AK934" s="37"/>
    </row>
    <row r="935" ht="12.75" customHeight="1">
      <c r="A935" s="37"/>
      <c r="B935" s="37"/>
      <c r="C935" s="37"/>
      <c r="D935" s="37"/>
      <c r="E935" s="37"/>
      <c r="F935" s="37"/>
      <c r="G935" s="37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7"/>
      <c r="U935" s="37"/>
      <c r="V935" s="37"/>
      <c r="W935" s="37"/>
      <c r="X935" s="37"/>
      <c r="Y935" s="37"/>
      <c r="Z935" s="37"/>
      <c r="AA935" s="37"/>
      <c r="AB935" s="37"/>
      <c r="AC935" s="37"/>
      <c r="AD935" s="37"/>
      <c r="AE935" s="37"/>
      <c r="AF935" s="37"/>
      <c r="AG935" s="37"/>
      <c r="AH935" s="37"/>
      <c r="AI935" s="37"/>
      <c r="AJ935" s="37"/>
      <c r="AK935" s="37"/>
    </row>
    <row r="936" ht="12.75" customHeight="1">
      <c r="A936" s="37"/>
      <c r="B936" s="37"/>
      <c r="C936" s="37"/>
      <c r="D936" s="37"/>
      <c r="E936" s="37"/>
      <c r="F936" s="37"/>
      <c r="G936" s="37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  <c r="Y936" s="37"/>
      <c r="Z936" s="37"/>
      <c r="AA936" s="37"/>
      <c r="AB936" s="37"/>
      <c r="AC936" s="37"/>
      <c r="AD936" s="37"/>
      <c r="AE936" s="37"/>
      <c r="AF936" s="37"/>
      <c r="AG936" s="37"/>
      <c r="AH936" s="37"/>
      <c r="AI936" s="37"/>
      <c r="AJ936" s="37"/>
      <c r="AK936" s="37"/>
    </row>
    <row r="937" ht="12.75" customHeight="1">
      <c r="A937" s="37"/>
      <c r="B937" s="37"/>
      <c r="C937" s="37"/>
      <c r="D937" s="37"/>
      <c r="E937" s="37"/>
      <c r="F937" s="37"/>
      <c r="G937" s="37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/>
      <c r="U937" s="37"/>
      <c r="V937" s="37"/>
      <c r="W937" s="37"/>
      <c r="X937" s="37"/>
      <c r="Y937" s="37"/>
      <c r="Z937" s="37"/>
      <c r="AA937" s="37"/>
      <c r="AB937" s="37"/>
      <c r="AC937" s="37"/>
      <c r="AD937" s="37"/>
      <c r="AE937" s="37"/>
      <c r="AF937" s="37"/>
      <c r="AG937" s="37"/>
      <c r="AH937" s="37"/>
      <c r="AI937" s="37"/>
      <c r="AJ937" s="37"/>
      <c r="AK937" s="37"/>
    </row>
    <row r="938" ht="12.75" customHeight="1">
      <c r="A938" s="37"/>
      <c r="B938" s="37"/>
      <c r="C938" s="37"/>
      <c r="D938" s="37"/>
      <c r="E938" s="37"/>
      <c r="F938" s="37"/>
      <c r="G938" s="37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37"/>
      <c r="V938" s="37"/>
      <c r="W938" s="37"/>
      <c r="X938" s="37"/>
      <c r="Y938" s="37"/>
      <c r="Z938" s="37"/>
      <c r="AA938" s="37"/>
      <c r="AB938" s="37"/>
      <c r="AC938" s="37"/>
      <c r="AD938" s="37"/>
      <c r="AE938" s="37"/>
      <c r="AF938" s="37"/>
      <c r="AG938" s="37"/>
      <c r="AH938" s="37"/>
      <c r="AI938" s="37"/>
      <c r="AJ938" s="37"/>
      <c r="AK938" s="37"/>
    </row>
    <row r="939" ht="12.75" customHeight="1">
      <c r="A939" s="37"/>
      <c r="B939" s="37"/>
      <c r="C939" s="37"/>
      <c r="D939" s="37"/>
      <c r="E939" s="37"/>
      <c r="F939" s="37"/>
      <c r="G939" s="37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37"/>
      <c r="V939" s="37"/>
      <c r="W939" s="37"/>
      <c r="X939" s="37"/>
      <c r="Y939" s="37"/>
      <c r="Z939" s="37"/>
      <c r="AA939" s="37"/>
      <c r="AB939" s="37"/>
      <c r="AC939" s="37"/>
      <c r="AD939" s="37"/>
      <c r="AE939" s="37"/>
      <c r="AF939" s="37"/>
      <c r="AG939" s="37"/>
      <c r="AH939" s="37"/>
      <c r="AI939" s="37"/>
      <c r="AJ939" s="37"/>
      <c r="AK939" s="37"/>
    </row>
    <row r="940" ht="12.75" customHeight="1">
      <c r="A940" s="37"/>
      <c r="B940" s="37"/>
      <c r="C940" s="37"/>
      <c r="D940" s="37"/>
      <c r="E940" s="37"/>
      <c r="F940" s="37"/>
      <c r="G940" s="37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37"/>
      <c r="V940" s="37"/>
      <c r="W940" s="37"/>
      <c r="X940" s="37"/>
      <c r="Y940" s="37"/>
      <c r="Z940" s="37"/>
      <c r="AA940" s="37"/>
      <c r="AB940" s="37"/>
      <c r="AC940" s="37"/>
      <c r="AD940" s="37"/>
      <c r="AE940" s="37"/>
      <c r="AF940" s="37"/>
      <c r="AG940" s="37"/>
      <c r="AH940" s="37"/>
      <c r="AI940" s="37"/>
      <c r="AJ940" s="37"/>
      <c r="AK940" s="37"/>
    </row>
    <row r="941" ht="12.75" customHeight="1">
      <c r="A941" s="37"/>
      <c r="B941" s="37"/>
      <c r="C941" s="37"/>
      <c r="D941" s="37"/>
      <c r="E941" s="37"/>
      <c r="F941" s="37"/>
      <c r="G941" s="37"/>
      <c r="H941" s="37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37"/>
      <c r="T941" s="37"/>
      <c r="U941" s="37"/>
      <c r="V941" s="37"/>
      <c r="W941" s="37"/>
      <c r="X941" s="37"/>
      <c r="Y941" s="37"/>
      <c r="Z941" s="37"/>
      <c r="AA941" s="37"/>
      <c r="AB941" s="37"/>
      <c r="AC941" s="37"/>
      <c r="AD941" s="37"/>
      <c r="AE941" s="37"/>
      <c r="AF941" s="37"/>
      <c r="AG941" s="37"/>
      <c r="AH941" s="37"/>
      <c r="AI941" s="37"/>
      <c r="AJ941" s="37"/>
      <c r="AK941" s="37"/>
    </row>
    <row r="942" ht="12.75" customHeight="1">
      <c r="A942" s="37"/>
      <c r="B942" s="37"/>
      <c r="C942" s="37"/>
      <c r="D942" s="37"/>
      <c r="E942" s="37"/>
      <c r="F942" s="37"/>
      <c r="G942" s="37"/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37"/>
      <c r="T942" s="37"/>
      <c r="U942" s="37"/>
      <c r="V942" s="37"/>
      <c r="W942" s="37"/>
      <c r="X942" s="37"/>
      <c r="Y942" s="37"/>
      <c r="Z942" s="37"/>
      <c r="AA942" s="37"/>
      <c r="AB942" s="37"/>
      <c r="AC942" s="37"/>
      <c r="AD942" s="37"/>
      <c r="AE942" s="37"/>
      <c r="AF942" s="37"/>
      <c r="AG942" s="37"/>
      <c r="AH942" s="37"/>
      <c r="AI942" s="37"/>
      <c r="AJ942" s="37"/>
      <c r="AK942" s="37"/>
    </row>
    <row r="943" ht="12.75" customHeight="1">
      <c r="A943" s="37"/>
      <c r="B943" s="37"/>
      <c r="C943" s="37"/>
      <c r="D943" s="37"/>
      <c r="E943" s="37"/>
      <c r="F943" s="37"/>
      <c r="G943" s="37"/>
      <c r="H943" s="37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37"/>
      <c r="T943" s="37"/>
      <c r="U943" s="37"/>
      <c r="V943" s="37"/>
      <c r="W943" s="37"/>
      <c r="X943" s="37"/>
      <c r="Y943" s="37"/>
      <c r="Z943" s="37"/>
      <c r="AA943" s="37"/>
      <c r="AB943" s="37"/>
      <c r="AC943" s="37"/>
      <c r="AD943" s="37"/>
      <c r="AE943" s="37"/>
      <c r="AF943" s="37"/>
      <c r="AG943" s="37"/>
      <c r="AH943" s="37"/>
      <c r="AI943" s="37"/>
      <c r="AJ943" s="37"/>
      <c r="AK943" s="37"/>
    </row>
    <row r="944" ht="12.75" customHeight="1">
      <c r="A944" s="37"/>
      <c r="B944" s="37"/>
      <c r="C944" s="37"/>
      <c r="D944" s="37"/>
      <c r="E944" s="37"/>
      <c r="F944" s="37"/>
      <c r="G944" s="37"/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37"/>
      <c r="T944" s="37"/>
      <c r="U944" s="37"/>
      <c r="V944" s="37"/>
      <c r="W944" s="37"/>
      <c r="X944" s="37"/>
      <c r="Y944" s="37"/>
      <c r="Z944" s="37"/>
      <c r="AA944" s="37"/>
      <c r="AB944" s="37"/>
      <c r="AC944" s="37"/>
      <c r="AD944" s="37"/>
      <c r="AE944" s="37"/>
      <c r="AF944" s="37"/>
      <c r="AG944" s="37"/>
      <c r="AH944" s="37"/>
      <c r="AI944" s="37"/>
      <c r="AJ944" s="37"/>
      <c r="AK944" s="37"/>
    </row>
    <row r="945" ht="12.75" customHeight="1">
      <c r="A945" s="37"/>
      <c r="B945" s="37"/>
      <c r="C945" s="37"/>
      <c r="D945" s="37"/>
      <c r="E945" s="37"/>
      <c r="F945" s="37"/>
      <c r="G945" s="37"/>
      <c r="H945" s="37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37"/>
      <c r="T945" s="37"/>
      <c r="U945" s="37"/>
      <c r="V945" s="37"/>
      <c r="W945" s="37"/>
      <c r="X945" s="37"/>
      <c r="Y945" s="37"/>
      <c r="Z945" s="37"/>
      <c r="AA945" s="37"/>
      <c r="AB945" s="37"/>
      <c r="AC945" s="37"/>
      <c r="AD945" s="37"/>
      <c r="AE945" s="37"/>
      <c r="AF945" s="37"/>
      <c r="AG945" s="37"/>
      <c r="AH945" s="37"/>
      <c r="AI945" s="37"/>
      <c r="AJ945" s="37"/>
      <c r="AK945" s="37"/>
    </row>
    <row r="946" ht="12.75" customHeight="1">
      <c r="A946" s="37"/>
      <c r="B946" s="37"/>
      <c r="C946" s="37"/>
      <c r="D946" s="37"/>
      <c r="E946" s="37"/>
      <c r="F946" s="37"/>
      <c r="G946" s="37"/>
      <c r="H946" s="37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37"/>
      <c r="T946" s="37"/>
      <c r="U946" s="37"/>
      <c r="V946" s="37"/>
      <c r="W946" s="37"/>
      <c r="X946" s="37"/>
      <c r="Y946" s="37"/>
      <c r="Z946" s="37"/>
      <c r="AA946" s="37"/>
      <c r="AB946" s="37"/>
      <c r="AC946" s="37"/>
      <c r="AD946" s="37"/>
      <c r="AE946" s="37"/>
      <c r="AF946" s="37"/>
      <c r="AG946" s="37"/>
      <c r="AH946" s="37"/>
      <c r="AI946" s="37"/>
      <c r="AJ946" s="37"/>
      <c r="AK946" s="37"/>
    </row>
    <row r="947" ht="12.75" customHeight="1">
      <c r="A947" s="37"/>
      <c r="B947" s="37"/>
      <c r="C947" s="37"/>
      <c r="D947" s="37"/>
      <c r="E947" s="37"/>
      <c r="F947" s="37"/>
      <c r="G947" s="37"/>
      <c r="H947" s="37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37"/>
      <c r="T947" s="37"/>
      <c r="U947" s="37"/>
      <c r="V947" s="37"/>
      <c r="W947" s="37"/>
      <c r="X947" s="37"/>
      <c r="Y947" s="37"/>
      <c r="Z947" s="37"/>
      <c r="AA947" s="37"/>
      <c r="AB947" s="37"/>
      <c r="AC947" s="37"/>
      <c r="AD947" s="37"/>
      <c r="AE947" s="37"/>
      <c r="AF947" s="37"/>
      <c r="AG947" s="37"/>
      <c r="AH947" s="37"/>
      <c r="AI947" s="37"/>
      <c r="AJ947" s="37"/>
      <c r="AK947" s="37"/>
    </row>
    <row r="948" ht="12.75" customHeight="1">
      <c r="A948" s="37"/>
      <c r="B948" s="37"/>
      <c r="C948" s="37"/>
      <c r="D948" s="37"/>
      <c r="E948" s="37"/>
      <c r="F948" s="37"/>
      <c r="G948" s="37"/>
      <c r="H948" s="37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37"/>
      <c r="T948" s="37"/>
      <c r="U948" s="37"/>
      <c r="V948" s="37"/>
      <c r="W948" s="37"/>
      <c r="X948" s="37"/>
      <c r="Y948" s="37"/>
      <c r="Z948" s="37"/>
      <c r="AA948" s="37"/>
      <c r="AB948" s="37"/>
      <c r="AC948" s="37"/>
      <c r="AD948" s="37"/>
      <c r="AE948" s="37"/>
      <c r="AF948" s="37"/>
      <c r="AG948" s="37"/>
      <c r="AH948" s="37"/>
      <c r="AI948" s="37"/>
      <c r="AJ948" s="37"/>
      <c r="AK948" s="37"/>
    </row>
    <row r="949" ht="12.75" customHeight="1">
      <c r="A949" s="37"/>
      <c r="B949" s="37"/>
      <c r="C949" s="37"/>
      <c r="D949" s="37"/>
      <c r="E949" s="37"/>
      <c r="F949" s="37"/>
      <c r="G949" s="37"/>
      <c r="H949" s="37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37"/>
      <c r="T949" s="37"/>
      <c r="U949" s="37"/>
      <c r="V949" s="37"/>
      <c r="W949" s="37"/>
      <c r="X949" s="37"/>
      <c r="Y949" s="37"/>
      <c r="Z949" s="37"/>
      <c r="AA949" s="37"/>
      <c r="AB949" s="37"/>
      <c r="AC949" s="37"/>
      <c r="AD949" s="37"/>
      <c r="AE949" s="37"/>
      <c r="AF949" s="37"/>
      <c r="AG949" s="37"/>
      <c r="AH949" s="37"/>
      <c r="AI949" s="37"/>
      <c r="AJ949" s="37"/>
      <c r="AK949" s="37"/>
    </row>
    <row r="950" ht="12.75" customHeight="1">
      <c r="A950" s="37"/>
      <c r="B950" s="37"/>
      <c r="C950" s="37"/>
      <c r="D950" s="37"/>
      <c r="E950" s="37"/>
      <c r="F950" s="37"/>
      <c r="G950" s="37"/>
      <c r="H950" s="37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37"/>
      <c r="T950" s="37"/>
      <c r="U950" s="37"/>
      <c r="V950" s="37"/>
      <c r="W950" s="37"/>
      <c r="X950" s="37"/>
      <c r="Y950" s="37"/>
      <c r="Z950" s="37"/>
      <c r="AA950" s="37"/>
      <c r="AB950" s="37"/>
      <c r="AC950" s="37"/>
      <c r="AD950" s="37"/>
      <c r="AE950" s="37"/>
      <c r="AF950" s="37"/>
      <c r="AG950" s="37"/>
      <c r="AH950" s="37"/>
      <c r="AI950" s="37"/>
      <c r="AJ950" s="37"/>
      <c r="AK950" s="37"/>
    </row>
    <row r="951" ht="12.75" customHeight="1">
      <c r="A951" s="37"/>
      <c r="B951" s="37"/>
      <c r="C951" s="37"/>
      <c r="D951" s="37"/>
      <c r="E951" s="37"/>
      <c r="F951" s="37"/>
      <c r="G951" s="37"/>
      <c r="H951" s="37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37"/>
      <c r="T951" s="37"/>
      <c r="U951" s="37"/>
      <c r="V951" s="37"/>
      <c r="W951" s="37"/>
      <c r="X951" s="37"/>
      <c r="Y951" s="37"/>
      <c r="Z951" s="37"/>
      <c r="AA951" s="37"/>
      <c r="AB951" s="37"/>
      <c r="AC951" s="37"/>
      <c r="AD951" s="37"/>
      <c r="AE951" s="37"/>
      <c r="AF951" s="37"/>
      <c r="AG951" s="37"/>
      <c r="AH951" s="37"/>
      <c r="AI951" s="37"/>
      <c r="AJ951" s="37"/>
      <c r="AK951" s="37"/>
    </row>
    <row r="952" ht="12.75" customHeight="1">
      <c r="A952" s="37"/>
      <c r="B952" s="37"/>
      <c r="C952" s="37"/>
      <c r="D952" s="37"/>
      <c r="E952" s="37"/>
      <c r="F952" s="37"/>
      <c r="G952" s="37"/>
      <c r="H952" s="37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37"/>
      <c r="T952" s="37"/>
      <c r="U952" s="37"/>
      <c r="V952" s="37"/>
      <c r="W952" s="37"/>
      <c r="X952" s="37"/>
      <c r="Y952" s="37"/>
      <c r="Z952" s="37"/>
      <c r="AA952" s="37"/>
      <c r="AB952" s="37"/>
      <c r="AC952" s="37"/>
      <c r="AD952" s="37"/>
      <c r="AE952" s="37"/>
      <c r="AF952" s="37"/>
      <c r="AG952" s="37"/>
      <c r="AH952" s="37"/>
      <c r="AI952" s="37"/>
      <c r="AJ952" s="37"/>
      <c r="AK952" s="37"/>
    </row>
    <row r="953" ht="12.75" customHeight="1">
      <c r="A953" s="37"/>
      <c r="B953" s="37"/>
      <c r="C953" s="37"/>
      <c r="D953" s="37"/>
      <c r="E953" s="37"/>
      <c r="F953" s="37"/>
      <c r="G953" s="37"/>
      <c r="H953" s="37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37"/>
      <c r="T953" s="37"/>
      <c r="U953" s="37"/>
      <c r="V953" s="37"/>
      <c r="W953" s="37"/>
      <c r="X953" s="37"/>
      <c r="Y953" s="37"/>
      <c r="Z953" s="37"/>
      <c r="AA953" s="37"/>
      <c r="AB953" s="37"/>
      <c r="AC953" s="37"/>
      <c r="AD953" s="37"/>
      <c r="AE953" s="37"/>
      <c r="AF953" s="37"/>
      <c r="AG953" s="37"/>
      <c r="AH953" s="37"/>
      <c r="AI953" s="37"/>
      <c r="AJ953" s="37"/>
      <c r="AK953" s="37"/>
    </row>
    <row r="954" ht="12.75" customHeight="1">
      <c r="A954" s="37"/>
      <c r="B954" s="37"/>
      <c r="C954" s="37"/>
      <c r="D954" s="37"/>
      <c r="E954" s="37"/>
      <c r="F954" s="37"/>
      <c r="G954" s="37"/>
      <c r="H954" s="37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37"/>
      <c r="T954" s="37"/>
      <c r="U954" s="37"/>
      <c r="V954" s="37"/>
      <c r="W954" s="37"/>
      <c r="X954" s="37"/>
      <c r="Y954" s="37"/>
      <c r="Z954" s="37"/>
      <c r="AA954" s="37"/>
      <c r="AB954" s="37"/>
      <c r="AC954" s="37"/>
      <c r="AD954" s="37"/>
      <c r="AE954" s="37"/>
      <c r="AF954" s="37"/>
      <c r="AG954" s="37"/>
      <c r="AH954" s="37"/>
      <c r="AI954" s="37"/>
      <c r="AJ954" s="37"/>
      <c r="AK954" s="37"/>
    </row>
    <row r="955" ht="12.75" customHeight="1">
      <c r="A955" s="37"/>
      <c r="B955" s="37"/>
      <c r="C955" s="37"/>
      <c r="D955" s="37"/>
      <c r="E955" s="37"/>
      <c r="F955" s="37"/>
      <c r="G955" s="37"/>
      <c r="H955" s="37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37"/>
      <c r="T955" s="37"/>
      <c r="U955" s="37"/>
      <c r="V955" s="37"/>
      <c r="W955" s="37"/>
      <c r="X955" s="37"/>
      <c r="Y955" s="37"/>
      <c r="Z955" s="37"/>
      <c r="AA955" s="37"/>
      <c r="AB955" s="37"/>
      <c r="AC955" s="37"/>
      <c r="AD955" s="37"/>
      <c r="AE955" s="37"/>
      <c r="AF955" s="37"/>
      <c r="AG955" s="37"/>
      <c r="AH955" s="37"/>
      <c r="AI955" s="37"/>
      <c r="AJ955" s="37"/>
      <c r="AK955" s="37"/>
    </row>
    <row r="956" ht="12.75" customHeight="1">
      <c r="A956" s="37"/>
      <c r="B956" s="37"/>
      <c r="C956" s="37"/>
      <c r="D956" s="37"/>
      <c r="E956" s="37"/>
      <c r="F956" s="37"/>
      <c r="G956" s="37"/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37"/>
      <c r="T956" s="37"/>
      <c r="U956" s="37"/>
      <c r="V956" s="37"/>
      <c r="W956" s="37"/>
      <c r="X956" s="37"/>
      <c r="Y956" s="37"/>
      <c r="Z956" s="37"/>
      <c r="AA956" s="37"/>
      <c r="AB956" s="37"/>
      <c r="AC956" s="37"/>
      <c r="AD956" s="37"/>
      <c r="AE956" s="37"/>
      <c r="AF956" s="37"/>
      <c r="AG956" s="37"/>
      <c r="AH956" s="37"/>
      <c r="AI956" s="37"/>
      <c r="AJ956" s="37"/>
      <c r="AK956" s="37"/>
    </row>
    <row r="957" ht="12.75" customHeight="1">
      <c r="A957" s="37"/>
      <c r="B957" s="37"/>
      <c r="C957" s="37"/>
      <c r="D957" s="37"/>
      <c r="E957" s="37"/>
      <c r="F957" s="37"/>
      <c r="G957" s="37"/>
      <c r="H957" s="37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37"/>
      <c r="T957" s="37"/>
      <c r="U957" s="37"/>
      <c r="V957" s="37"/>
      <c r="W957" s="37"/>
      <c r="X957" s="37"/>
      <c r="Y957" s="37"/>
      <c r="Z957" s="37"/>
      <c r="AA957" s="37"/>
      <c r="AB957" s="37"/>
      <c r="AC957" s="37"/>
      <c r="AD957" s="37"/>
      <c r="AE957" s="37"/>
      <c r="AF957" s="37"/>
      <c r="AG957" s="37"/>
      <c r="AH957" s="37"/>
      <c r="AI957" s="37"/>
      <c r="AJ957" s="37"/>
      <c r="AK957" s="37"/>
    </row>
    <row r="958" ht="12.75" customHeight="1">
      <c r="A958" s="37"/>
      <c r="B958" s="37"/>
      <c r="C958" s="37"/>
      <c r="D958" s="37"/>
      <c r="E958" s="37"/>
      <c r="F958" s="37"/>
      <c r="G958" s="37"/>
      <c r="H958" s="37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37"/>
      <c r="T958" s="37"/>
      <c r="U958" s="37"/>
      <c r="V958" s="37"/>
      <c r="W958" s="37"/>
      <c r="X958" s="37"/>
      <c r="Y958" s="37"/>
      <c r="Z958" s="37"/>
      <c r="AA958" s="37"/>
      <c r="AB958" s="37"/>
      <c r="AC958" s="37"/>
      <c r="AD958" s="37"/>
      <c r="AE958" s="37"/>
      <c r="AF958" s="37"/>
      <c r="AG958" s="37"/>
      <c r="AH958" s="37"/>
      <c r="AI958" s="37"/>
      <c r="AJ958" s="37"/>
      <c r="AK958" s="37"/>
    </row>
    <row r="959" ht="12.75" customHeight="1">
      <c r="A959" s="37"/>
      <c r="B959" s="37"/>
      <c r="C959" s="37"/>
      <c r="D959" s="37"/>
      <c r="E959" s="37"/>
      <c r="F959" s="37"/>
      <c r="G959" s="37"/>
      <c r="H959" s="37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37"/>
      <c r="T959" s="37"/>
      <c r="U959" s="37"/>
      <c r="V959" s="37"/>
      <c r="W959" s="37"/>
      <c r="X959" s="37"/>
      <c r="Y959" s="37"/>
      <c r="Z959" s="37"/>
      <c r="AA959" s="37"/>
      <c r="AB959" s="37"/>
      <c r="AC959" s="37"/>
      <c r="AD959" s="37"/>
      <c r="AE959" s="37"/>
      <c r="AF959" s="37"/>
      <c r="AG959" s="37"/>
      <c r="AH959" s="37"/>
      <c r="AI959" s="37"/>
      <c r="AJ959" s="37"/>
      <c r="AK959" s="37"/>
    </row>
    <row r="960" ht="12.75" customHeight="1">
      <c r="A960" s="37"/>
      <c r="B960" s="37"/>
      <c r="C960" s="37"/>
      <c r="D960" s="37"/>
      <c r="E960" s="37"/>
      <c r="F960" s="37"/>
      <c r="G960" s="37"/>
      <c r="H960" s="37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37"/>
      <c r="T960" s="37"/>
      <c r="U960" s="37"/>
      <c r="V960" s="37"/>
      <c r="W960" s="37"/>
      <c r="X960" s="37"/>
      <c r="Y960" s="37"/>
      <c r="Z960" s="37"/>
      <c r="AA960" s="37"/>
      <c r="AB960" s="37"/>
      <c r="AC960" s="37"/>
      <c r="AD960" s="37"/>
      <c r="AE960" s="37"/>
      <c r="AF960" s="37"/>
      <c r="AG960" s="37"/>
      <c r="AH960" s="37"/>
      <c r="AI960" s="37"/>
      <c r="AJ960" s="37"/>
      <c r="AK960" s="37"/>
    </row>
    <row r="961" ht="12.75" customHeight="1">
      <c r="A961" s="37"/>
      <c r="B961" s="37"/>
      <c r="C961" s="37"/>
      <c r="D961" s="37"/>
      <c r="E961" s="37"/>
      <c r="F961" s="37"/>
      <c r="G961" s="37"/>
      <c r="H961" s="37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37"/>
      <c r="T961" s="37"/>
      <c r="U961" s="37"/>
      <c r="V961" s="37"/>
      <c r="W961" s="37"/>
      <c r="X961" s="37"/>
      <c r="Y961" s="37"/>
      <c r="Z961" s="37"/>
      <c r="AA961" s="37"/>
      <c r="AB961" s="37"/>
      <c r="AC961" s="37"/>
      <c r="AD961" s="37"/>
      <c r="AE961" s="37"/>
      <c r="AF961" s="37"/>
      <c r="AG961" s="37"/>
      <c r="AH961" s="37"/>
      <c r="AI961" s="37"/>
      <c r="AJ961" s="37"/>
      <c r="AK961" s="37"/>
    </row>
    <row r="962" ht="12.75" customHeight="1">
      <c r="A962" s="37"/>
      <c r="B962" s="37"/>
      <c r="C962" s="37"/>
      <c r="D962" s="37"/>
      <c r="E962" s="37"/>
      <c r="F962" s="37"/>
      <c r="G962" s="37"/>
      <c r="H962" s="37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37"/>
      <c r="T962" s="37"/>
      <c r="U962" s="37"/>
      <c r="V962" s="37"/>
      <c r="W962" s="37"/>
      <c r="X962" s="37"/>
      <c r="Y962" s="37"/>
      <c r="Z962" s="37"/>
      <c r="AA962" s="37"/>
      <c r="AB962" s="37"/>
      <c r="AC962" s="37"/>
      <c r="AD962" s="37"/>
      <c r="AE962" s="37"/>
      <c r="AF962" s="37"/>
      <c r="AG962" s="37"/>
      <c r="AH962" s="37"/>
      <c r="AI962" s="37"/>
      <c r="AJ962" s="37"/>
      <c r="AK962" s="37"/>
    </row>
    <row r="963" ht="12.75" customHeight="1">
      <c r="A963" s="37"/>
      <c r="B963" s="37"/>
      <c r="C963" s="37"/>
      <c r="D963" s="37"/>
      <c r="E963" s="37"/>
      <c r="F963" s="37"/>
      <c r="G963" s="37"/>
      <c r="H963" s="37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37"/>
      <c r="T963" s="37"/>
      <c r="U963" s="37"/>
      <c r="V963" s="37"/>
      <c r="W963" s="37"/>
      <c r="X963" s="37"/>
      <c r="Y963" s="37"/>
      <c r="Z963" s="37"/>
      <c r="AA963" s="37"/>
      <c r="AB963" s="37"/>
      <c r="AC963" s="37"/>
      <c r="AD963" s="37"/>
      <c r="AE963" s="37"/>
      <c r="AF963" s="37"/>
      <c r="AG963" s="37"/>
      <c r="AH963" s="37"/>
      <c r="AI963" s="37"/>
      <c r="AJ963" s="37"/>
      <c r="AK963" s="37"/>
    </row>
    <row r="964" ht="12.75" customHeight="1">
      <c r="A964" s="37"/>
      <c r="B964" s="37"/>
      <c r="C964" s="37"/>
      <c r="D964" s="37"/>
      <c r="E964" s="37"/>
      <c r="F964" s="37"/>
      <c r="G964" s="37"/>
      <c r="H964" s="37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37"/>
      <c r="T964" s="37"/>
      <c r="U964" s="37"/>
      <c r="V964" s="37"/>
      <c r="W964" s="37"/>
      <c r="X964" s="37"/>
      <c r="Y964" s="37"/>
      <c r="Z964" s="37"/>
      <c r="AA964" s="37"/>
      <c r="AB964" s="37"/>
      <c r="AC964" s="37"/>
      <c r="AD964" s="37"/>
      <c r="AE964" s="37"/>
      <c r="AF964" s="37"/>
      <c r="AG964" s="37"/>
      <c r="AH964" s="37"/>
      <c r="AI964" s="37"/>
      <c r="AJ964" s="37"/>
      <c r="AK964" s="37"/>
    </row>
    <row r="965" ht="12.75" customHeight="1">
      <c r="A965" s="37"/>
      <c r="B965" s="37"/>
      <c r="C965" s="37"/>
      <c r="D965" s="37"/>
      <c r="E965" s="37"/>
      <c r="F965" s="37"/>
      <c r="G965" s="37"/>
      <c r="H965" s="37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37"/>
      <c r="T965" s="37"/>
      <c r="U965" s="37"/>
      <c r="V965" s="37"/>
      <c r="W965" s="37"/>
      <c r="X965" s="37"/>
      <c r="Y965" s="37"/>
      <c r="Z965" s="37"/>
      <c r="AA965" s="37"/>
      <c r="AB965" s="37"/>
      <c r="AC965" s="37"/>
      <c r="AD965" s="37"/>
      <c r="AE965" s="37"/>
      <c r="AF965" s="37"/>
      <c r="AG965" s="37"/>
      <c r="AH965" s="37"/>
      <c r="AI965" s="37"/>
      <c r="AJ965" s="37"/>
      <c r="AK965" s="37"/>
    </row>
    <row r="966" ht="12.75" customHeight="1">
      <c r="A966" s="37"/>
      <c r="B966" s="37"/>
      <c r="C966" s="37"/>
      <c r="D966" s="37"/>
      <c r="E966" s="37"/>
      <c r="F966" s="37"/>
      <c r="G966" s="37"/>
      <c r="H966" s="37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37"/>
      <c r="T966" s="37"/>
      <c r="U966" s="37"/>
      <c r="V966" s="37"/>
      <c r="W966" s="37"/>
      <c r="X966" s="37"/>
      <c r="Y966" s="37"/>
      <c r="Z966" s="37"/>
      <c r="AA966" s="37"/>
      <c r="AB966" s="37"/>
      <c r="AC966" s="37"/>
      <c r="AD966" s="37"/>
      <c r="AE966" s="37"/>
      <c r="AF966" s="37"/>
      <c r="AG966" s="37"/>
      <c r="AH966" s="37"/>
      <c r="AI966" s="37"/>
      <c r="AJ966" s="37"/>
      <c r="AK966" s="37"/>
    </row>
    <row r="967" ht="12.75" customHeight="1">
      <c r="A967" s="37"/>
      <c r="B967" s="37"/>
      <c r="C967" s="37"/>
      <c r="D967" s="37"/>
      <c r="E967" s="37"/>
      <c r="F967" s="37"/>
      <c r="G967" s="37"/>
      <c r="H967" s="37"/>
      <c r="I967" s="37"/>
      <c r="J967" s="37"/>
      <c r="K967" s="37"/>
      <c r="L967" s="37"/>
      <c r="M967" s="37"/>
      <c r="N967" s="37"/>
      <c r="O967" s="37"/>
      <c r="P967" s="37"/>
      <c r="Q967" s="37"/>
      <c r="R967" s="37"/>
      <c r="S967" s="37"/>
      <c r="T967" s="37"/>
      <c r="U967" s="37"/>
      <c r="V967" s="37"/>
      <c r="W967" s="37"/>
      <c r="X967" s="37"/>
      <c r="Y967" s="37"/>
      <c r="Z967" s="37"/>
      <c r="AA967" s="37"/>
      <c r="AB967" s="37"/>
      <c r="AC967" s="37"/>
      <c r="AD967" s="37"/>
      <c r="AE967" s="37"/>
      <c r="AF967" s="37"/>
      <c r="AG967" s="37"/>
      <c r="AH967" s="37"/>
      <c r="AI967" s="37"/>
      <c r="AJ967" s="37"/>
      <c r="AK967" s="37"/>
    </row>
    <row r="968" ht="12.75" customHeight="1">
      <c r="A968" s="37"/>
      <c r="B968" s="37"/>
      <c r="C968" s="37"/>
      <c r="D968" s="37"/>
      <c r="E968" s="37"/>
      <c r="F968" s="37"/>
      <c r="G968" s="37"/>
      <c r="H968" s="37"/>
      <c r="I968" s="37"/>
      <c r="J968" s="37"/>
      <c r="K968" s="37"/>
      <c r="L968" s="37"/>
      <c r="M968" s="37"/>
      <c r="N968" s="37"/>
      <c r="O968" s="37"/>
      <c r="P968" s="37"/>
      <c r="Q968" s="37"/>
      <c r="R968" s="37"/>
      <c r="S968" s="37"/>
      <c r="T968" s="37"/>
      <c r="U968" s="37"/>
      <c r="V968" s="37"/>
      <c r="W968" s="37"/>
      <c r="X968" s="37"/>
      <c r="Y968" s="37"/>
      <c r="Z968" s="37"/>
      <c r="AA968" s="37"/>
      <c r="AB968" s="37"/>
      <c r="AC968" s="37"/>
      <c r="AD968" s="37"/>
      <c r="AE968" s="37"/>
      <c r="AF968" s="37"/>
      <c r="AG968" s="37"/>
      <c r="AH968" s="37"/>
      <c r="AI968" s="37"/>
      <c r="AJ968" s="37"/>
      <c r="AK968" s="37"/>
    </row>
    <row r="969" ht="12.75" customHeight="1">
      <c r="A969" s="37"/>
      <c r="B969" s="37"/>
      <c r="C969" s="37"/>
      <c r="D969" s="37"/>
      <c r="E969" s="37"/>
      <c r="F969" s="37"/>
      <c r="G969" s="37"/>
      <c r="H969" s="37"/>
      <c r="I969" s="37"/>
      <c r="J969" s="37"/>
      <c r="K969" s="37"/>
      <c r="L969" s="37"/>
      <c r="M969" s="37"/>
      <c r="N969" s="37"/>
      <c r="O969" s="37"/>
      <c r="P969" s="37"/>
      <c r="Q969" s="37"/>
      <c r="R969" s="37"/>
      <c r="S969" s="37"/>
      <c r="T969" s="37"/>
      <c r="U969" s="37"/>
      <c r="V969" s="37"/>
      <c r="W969" s="37"/>
      <c r="X969" s="37"/>
      <c r="Y969" s="37"/>
      <c r="Z969" s="37"/>
      <c r="AA969" s="37"/>
      <c r="AB969" s="37"/>
      <c r="AC969" s="37"/>
      <c r="AD969" s="37"/>
      <c r="AE969" s="37"/>
      <c r="AF969" s="37"/>
      <c r="AG969" s="37"/>
      <c r="AH969" s="37"/>
      <c r="AI969" s="37"/>
      <c r="AJ969" s="37"/>
      <c r="AK969" s="37"/>
    </row>
    <row r="970" ht="12.75" customHeight="1">
      <c r="A970" s="37"/>
      <c r="B970" s="37"/>
      <c r="C970" s="37"/>
      <c r="D970" s="37"/>
      <c r="E970" s="37"/>
      <c r="F970" s="37"/>
      <c r="G970" s="37"/>
      <c r="H970" s="37"/>
      <c r="I970" s="37"/>
      <c r="J970" s="37"/>
      <c r="K970" s="37"/>
      <c r="L970" s="37"/>
      <c r="M970" s="37"/>
      <c r="N970" s="37"/>
      <c r="O970" s="37"/>
      <c r="P970" s="37"/>
      <c r="Q970" s="37"/>
      <c r="R970" s="37"/>
      <c r="S970" s="37"/>
      <c r="T970" s="37"/>
      <c r="U970" s="37"/>
      <c r="V970" s="37"/>
      <c r="W970" s="37"/>
      <c r="X970" s="37"/>
      <c r="Y970" s="37"/>
      <c r="Z970" s="37"/>
      <c r="AA970" s="37"/>
      <c r="AB970" s="37"/>
      <c r="AC970" s="37"/>
      <c r="AD970" s="37"/>
      <c r="AE970" s="37"/>
      <c r="AF970" s="37"/>
      <c r="AG970" s="37"/>
      <c r="AH970" s="37"/>
      <c r="AI970" s="37"/>
      <c r="AJ970" s="37"/>
      <c r="AK970" s="37"/>
    </row>
    <row r="971" ht="12.75" customHeight="1">
      <c r="A971" s="37"/>
      <c r="B971" s="37"/>
      <c r="C971" s="37"/>
      <c r="D971" s="37"/>
      <c r="E971" s="37"/>
      <c r="F971" s="37"/>
      <c r="G971" s="37"/>
      <c r="H971" s="37"/>
      <c r="I971" s="37"/>
      <c r="J971" s="37"/>
      <c r="K971" s="37"/>
      <c r="L971" s="37"/>
      <c r="M971" s="37"/>
      <c r="N971" s="37"/>
      <c r="O971" s="37"/>
      <c r="P971" s="37"/>
      <c r="Q971" s="37"/>
      <c r="R971" s="37"/>
      <c r="S971" s="37"/>
      <c r="T971" s="37"/>
      <c r="U971" s="37"/>
      <c r="V971" s="37"/>
      <c r="W971" s="37"/>
      <c r="X971" s="37"/>
      <c r="Y971" s="37"/>
      <c r="Z971" s="37"/>
      <c r="AA971" s="37"/>
      <c r="AB971" s="37"/>
      <c r="AC971" s="37"/>
      <c r="AD971" s="37"/>
      <c r="AE971" s="37"/>
      <c r="AF971" s="37"/>
      <c r="AG971" s="37"/>
      <c r="AH971" s="37"/>
      <c r="AI971" s="37"/>
      <c r="AJ971" s="37"/>
      <c r="AK971" s="37"/>
    </row>
    <row r="972" ht="12.75" customHeight="1">
      <c r="A972" s="37"/>
      <c r="B972" s="37"/>
      <c r="C972" s="37"/>
      <c r="D972" s="37"/>
      <c r="E972" s="37"/>
      <c r="F972" s="37"/>
      <c r="G972" s="37"/>
      <c r="H972" s="37"/>
      <c r="I972" s="37"/>
      <c r="J972" s="37"/>
      <c r="K972" s="37"/>
      <c r="L972" s="37"/>
      <c r="M972" s="37"/>
      <c r="N972" s="37"/>
      <c r="O972" s="37"/>
      <c r="P972" s="37"/>
      <c r="Q972" s="37"/>
      <c r="R972" s="37"/>
      <c r="S972" s="37"/>
      <c r="T972" s="37"/>
      <c r="U972" s="37"/>
      <c r="V972" s="37"/>
      <c r="W972" s="37"/>
      <c r="X972" s="37"/>
      <c r="Y972" s="37"/>
      <c r="Z972" s="37"/>
      <c r="AA972" s="37"/>
      <c r="AB972" s="37"/>
      <c r="AC972" s="37"/>
      <c r="AD972" s="37"/>
      <c r="AE972" s="37"/>
      <c r="AF972" s="37"/>
      <c r="AG972" s="37"/>
      <c r="AH972" s="37"/>
      <c r="AI972" s="37"/>
      <c r="AJ972" s="37"/>
      <c r="AK972" s="37"/>
    </row>
    <row r="973" ht="12.75" customHeight="1">
      <c r="A973" s="37"/>
      <c r="B973" s="37"/>
      <c r="C973" s="37"/>
      <c r="D973" s="37"/>
      <c r="E973" s="37"/>
      <c r="F973" s="37"/>
      <c r="G973" s="37"/>
      <c r="H973" s="37"/>
      <c r="I973" s="37"/>
      <c r="J973" s="37"/>
      <c r="K973" s="37"/>
      <c r="L973" s="37"/>
      <c r="M973" s="37"/>
      <c r="N973" s="37"/>
      <c r="O973" s="37"/>
      <c r="P973" s="37"/>
      <c r="Q973" s="37"/>
      <c r="R973" s="37"/>
      <c r="S973" s="37"/>
      <c r="T973" s="37"/>
      <c r="U973" s="37"/>
      <c r="V973" s="37"/>
      <c r="W973" s="37"/>
      <c r="X973" s="37"/>
      <c r="Y973" s="37"/>
      <c r="Z973" s="37"/>
      <c r="AA973" s="37"/>
      <c r="AB973" s="37"/>
      <c r="AC973" s="37"/>
      <c r="AD973" s="37"/>
      <c r="AE973" s="37"/>
      <c r="AF973" s="37"/>
      <c r="AG973" s="37"/>
      <c r="AH973" s="37"/>
      <c r="AI973" s="37"/>
      <c r="AJ973" s="37"/>
      <c r="AK973" s="37"/>
    </row>
    <row r="974" ht="12.75" customHeight="1">
      <c r="A974" s="37"/>
      <c r="B974" s="37"/>
      <c r="C974" s="37"/>
      <c r="D974" s="37"/>
      <c r="E974" s="37"/>
      <c r="F974" s="37"/>
      <c r="G974" s="37"/>
      <c r="H974" s="37"/>
      <c r="I974" s="37"/>
      <c r="J974" s="37"/>
      <c r="K974" s="37"/>
      <c r="L974" s="37"/>
      <c r="M974" s="37"/>
      <c r="N974" s="37"/>
      <c r="O974" s="37"/>
      <c r="P974" s="37"/>
      <c r="Q974" s="37"/>
      <c r="R974" s="37"/>
      <c r="S974" s="37"/>
      <c r="T974" s="37"/>
      <c r="U974" s="37"/>
      <c r="V974" s="37"/>
      <c r="W974" s="37"/>
      <c r="X974" s="37"/>
      <c r="Y974" s="37"/>
      <c r="Z974" s="37"/>
      <c r="AA974" s="37"/>
      <c r="AB974" s="37"/>
      <c r="AC974" s="37"/>
      <c r="AD974" s="37"/>
      <c r="AE974" s="37"/>
      <c r="AF974" s="37"/>
      <c r="AG974" s="37"/>
      <c r="AH974" s="37"/>
      <c r="AI974" s="37"/>
      <c r="AJ974" s="37"/>
      <c r="AK974" s="37"/>
    </row>
    <row r="975" ht="12.75" customHeight="1">
      <c r="A975" s="37"/>
      <c r="B975" s="37"/>
      <c r="C975" s="37"/>
      <c r="D975" s="37"/>
      <c r="E975" s="37"/>
      <c r="F975" s="37"/>
      <c r="G975" s="37"/>
      <c r="H975" s="37"/>
      <c r="I975" s="37"/>
      <c r="J975" s="37"/>
      <c r="K975" s="37"/>
      <c r="L975" s="37"/>
      <c r="M975" s="37"/>
      <c r="N975" s="37"/>
      <c r="O975" s="37"/>
      <c r="P975" s="37"/>
      <c r="Q975" s="37"/>
      <c r="R975" s="37"/>
      <c r="S975" s="37"/>
      <c r="T975" s="37"/>
      <c r="U975" s="37"/>
      <c r="V975" s="37"/>
      <c r="W975" s="37"/>
      <c r="X975" s="37"/>
      <c r="Y975" s="37"/>
      <c r="Z975" s="37"/>
      <c r="AA975" s="37"/>
      <c r="AB975" s="37"/>
      <c r="AC975" s="37"/>
      <c r="AD975" s="37"/>
      <c r="AE975" s="37"/>
      <c r="AF975" s="37"/>
      <c r="AG975" s="37"/>
      <c r="AH975" s="37"/>
      <c r="AI975" s="37"/>
      <c r="AJ975" s="37"/>
      <c r="AK975" s="37"/>
    </row>
    <row r="976" ht="12.75" customHeight="1">
      <c r="A976" s="37"/>
      <c r="B976" s="37"/>
      <c r="C976" s="37"/>
      <c r="D976" s="37"/>
      <c r="E976" s="37"/>
      <c r="F976" s="37"/>
      <c r="G976" s="37"/>
      <c r="H976" s="37"/>
      <c r="I976" s="37"/>
      <c r="J976" s="37"/>
      <c r="K976" s="37"/>
      <c r="L976" s="37"/>
      <c r="M976" s="37"/>
      <c r="N976" s="37"/>
      <c r="O976" s="37"/>
      <c r="P976" s="37"/>
      <c r="Q976" s="37"/>
      <c r="R976" s="37"/>
      <c r="S976" s="37"/>
      <c r="T976" s="37"/>
      <c r="U976" s="37"/>
      <c r="V976" s="37"/>
      <c r="W976" s="37"/>
      <c r="X976" s="37"/>
      <c r="Y976" s="37"/>
      <c r="Z976" s="37"/>
      <c r="AA976" s="37"/>
      <c r="AB976" s="37"/>
      <c r="AC976" s="37"/>
      <c r="AD976" s="37"/>
      <c r="AE976" s="37"/>
      <c r="AF976" s="37"/>
      <c r="AG976" s="37"/>
      <c r="AH976" s="37"/>
      <c r="AI976" s="37"/>
      <c r="AJ976" s="37"/>
      <c r="AK976" s="37"/>
    </row>
    <row r="977" ht="12.75" customHeight="1">
      <c r="A977" s="37"/>
      <c r="B977" s="37"/>
      <c r="C977" s="37"/>
      <c r="D977" s="37"/>
      <c r="E977" s="37"/>
      <c r="F977" s="37"/>
      <c r="G977" s="37"/>
      <c r="H977" s="37"/>
      <c r="I977" s="37"/>
      <c r="J977" s="37"/>
      <c r="K977" s="37"/>
      <c r="L977" s="37"/>
      <c r="M977" s="37"/>
      <c r="N977" s="37"/>
      <c r="O977" s="37"/>
      <c r="P977" s="37"/>
      <c r="Q977" s="37"/>
      <c r="R977" s="37"/>
      <c r="S977" s="37"/>
      <c r="T977" s="37"/>
      <c r="U977" s="37"/>
      <c r="V977" s="37"/>
      <c r="W977" s="37"/>
      <c r="X977" s="37"/>
      <c r="Y977" s="37"/>
      <c r="Z977" s="37"/>
      <c r="AA977" s="37"/>
      <c r="AB977" s="37"/>
      <c r="AC977" s="37"/>
      <c r="AD977" s="37"/>
      <c r="AE977" s="37"/>
      <c r="AF977" s="37"/>
      <c r="AG977" s="37"/>
      <c r="AH977" s="37"/>
      <c r="AI977" s="37"/>
      <c r="AJ977" s="37"/>
      <c r="AK977" s="37"/>
    </row>
    <row r="978" ht="12.75" customHeight="1">
      <c r="A978" s="37"/>
      <c r="B978" s="37"/>
      <c r="C978" s="37"/>
      <c r="D978" s="37"/>
      <c r="E978" s="37"/>
      <c r="F978" s="37"/>
      <c r="G978" s="37"/>
      <c r="H978" s="37"/>
      <c r="I978" s="37"/>
      <c r="J978" s="37"/>
      <c r="K978" s="37"/>
      <c r="L978" s="37"/>
      <c r="M978" s="37"/>
      <c r="N978" s="37"/>
      <c r="O978" s="37"/>
      <c r="P978" s="37"/>
      <c r="Q978" s="37"/>
      <c r="R978" s="37"/>
      <c r="S978" s="37"/>
      <c r="T978" s="37"/>
      <c r="U978" s="37"/>
      <c r="V978" s="37"/>
      <c r="W978" s="37"/>
      <c r="X978" s="37"/>
      <c r="Y978" s="37"/>
      <c r="Z978" s="37"/>
      <c r="AA978" s="37"/>
      <c r="AB978" s="37"/>
      <c r="AC978" s="37"/>
      <c r="AD978" s="37"/>
      <c r="AE978" s="37"/>
      <c r="AF978" s="37"/>
      <c r="AG978" s="37"/>
      <c r="AH978" s="37"/>
      <c r="AI978" s="37"/>
      <c r="AJ978" s="37"/>
      <c r="AK978" s="37"/>
    </row>
    <row r="979" ht="12.75" customHeight="1">
      <c r="A979" s="37"/>
      <c r="B979" s="37"/>
      <c r="C979" s="37"/>
      <c r="D979" s="37"/>
      <c r="E979" s="37"/>
      <c r="F979" s="37"/>
      <c r="G979" s="37"/>
      <c r="H979" s="37"/>
      <c r="I979" s="37"/>
      <c r="J979" s="37"/>
      <c r="K979" s="37"/>
      <c r="L979" s="37"/>
      <c r="M979" s="37"/>
      <c r="N979" s="37"/>
      <c r="O979" s="37"/>
      <c r="P979" s="37"/>
      <c r="Q979" s="37"/>
      <c r="R979" s="37"/>
      <c r="S979" s="37"/>
      <c r="T979" s="37"/>
      <c r="U979" s="37"/>
      <c r="V979" s="37"/>
      <c r="W979" s="37"/>
      <c r="X979" s="37"/>
      <c r="Y979" s="37"/>
      <c r="Z979" s="37"/>
      <c r="AA979" s="37"/>
      <c r="AB979" s="37"/>
      <c r="AC979" s="37"/>
      <c r="AD979" s="37"/>
      <c r="AE979" s="37"/>
      <c r="AF979" s="37"/>
      <c r="AG979" s="37"/>
      <c r="AH979" s="37"/>
      <c r="AI979" s="37"/>
      <c r="AJ979" s="37"/>
      <c r="AK979" s="37"/>
    </row>
    <row r="980" ht="12.75" customHeight="1">
      <c r="A980" s="37"/>
      <c r="B980" s="37"/>
      <c r="C980" s="37"/>
      <c r="D980" s="37"/>
      <c r="E980" s="37"/>
      <c r="F980" s="37"/>
      <c r="G980" s="37"/>
      <c r="H980" s="37"/>
      <c r="I980" s="37"/>
      <c r="J980" s="37"/>
      <c r="K980" s="37"/>
      <c r="L980" s="37"/>
      <c r="M980" s="37"/>
      <c r="N980" s="37"/>
      <c r="O980" s="37"/>
      <c r="P980" s="37"/>
      <c r="Q980" s="37"/>
      <c r="R980" s="37"/>
      <c r="S980" s="37"/>
      <c r="T980" s="37"/>
      <c r="U980" s="37"/>
      <c r="V980" s="37"/>
      <c r="W980" s="37"/>
      <c r="X980" s="37"/>
      <c r="Y980" s="37"/>
      <c r="Z980" s="37"/>
      <c r="AA980" s="37"/>
      <c r="AB980" s="37"/>
      <c r="AC980" s="37"/>
      <c r="AD980" s="37"/>
      <c r="AE980" s="37"/>
      <c r="AF980" s="37"/>
      <c r="AG980" s="37"/>
      <c r="AH980" s="37"/>
      <c r="AI980" s="37"/>
      <c r="AJ980" s="37"/>
      <c r="AK980" s="37"/>
    </row>
    <row r="981" ht="12.75" customHeight="1">
      <c r="A981" s="37"/>
      <c r="B981" s="37"/>
      <c r="C981" s="37"/>
      <c r="D981" s="37"/>
      <c r="E981" s="37"/>
      <c r="F981" s="37"/>
      <c r="G981" s="37"/>
      <c r="H981" s="37"/>
      <c r="I981" s="37"/>
      <c r="J981" s="37"/>
      <c r="K981" s="37"/>
      <c r="L981" s="37"/>
      <c r="M981" s="37"/>
      <c r="N981" s="37"/>
      <c r="O981" s="37"/>
      <c r="P981" s="37"/>
      <c r="Q981" s="37"/>
      <c r="R981" s="37"/>
      <c r="S981" s="37"/>
      <c r="T981" s="37"/>
      <c r="U981" s="37"/>
      <c r="V981" s="37"/>
      <c r="W981" s="37"/>
      <c r="X981" s="37"/>
      <c r="Y981" s="37"/>
      <c r="Z981" s="37"/>
      <c r="AA981" s="37"/>
      <c r="AB981" s="37"/>
      <c r="AC981" s="37"/>
      <c r="AD981" s="37"/>
      <c r="AE981" s="37"/>
      <c r="AF981" s="37"/>
      <c r="AG981" s="37"/>
      <c r="AH981" s="37"/>
      <c r="AI981" s="37"/>
      <c r="AJ981" s="37"/>
      <c r="AK981" s="37"/>
    </row>
    <row r="982" ht="12.75" customHeight="1">
      <c r="A982" s="37"/>
      <c r="B982" s="37"/>
      <c r="C982" s="37"/>
      <c r="D982" s="37"/>
      <c r="E982" s="37"/>
      <c r="F982" s="37"/>
      <c r="G982" s="37"/>
      <c r="H982" s="37"/>
      <c r="I982" s="37"/>
      <c r="J982" s="37"/>
      <c r="K982" s="37"/>
      <c r="L982" s="37"/>
      <c r="M982" s="37"/>
      <c r="N982" s="37"/>
      <c r="O982" s="37"/>
      <c r="P982" s="37"/>
      <c r="Q982" s="37"/>
      <c r="R982" s="37"/>
      <c r="S982" s="37"/>
      <c r="T982" s="37"/>
      <c r="U982" s="37"/>
      <c r="V982" s="37"/>
      <c r="W982" s="37"/>
      <c r="X982" s="37"/>
      <c r="Y982" s="37"/>
      <c r="Z982" s="37"/>
      <c r="AA982" s="37"/>
      <c r="AB982" s="37"/>
      <c r="AC982" s="37"/>
      <c r="AD982" s="37"/>
      <c r="AE982" s="37"/>
      <c r="AF982" s="37"/>
      <c r="AG982" s="37"/>
      <c r="AH982" s="37"/>
      <c r="AI982" s="37"/>
      <c r="AJ982" s="37"/>
      <c r="AK982" s="37"/>
    </row>
    <row r="983" ht="12.75" customHeight="1">
      <c r="A983" s="37"/>
      <c r="B983" s="37"/>
      <c r="C983" s="37"/>
      <c r="D983" s="37"/>
      <c r="E983" s="37"/>
      <c r="F983" s="37"/>
      <c r="G983" s="37"/>
      <c r="H983" s="37"/>
      <c r="I983" s="37"/>
      <c r="J983" s="37"/>
      <c r="K983" s="37"/>
      <c r="L983" s="37"/>
      <c r="M983" s="37"/>
      <c r="N983" s="37"/>
      <c r="O983" s="37"/>
      <c r="P983" s="37"/>
      <c r="Q983" s="37"/>
      <c r="R983" s="37"/>
      <c r="S983" s="37"/>
      <c r="T983" s="37"/>
      <c r="U983" s="37"/>
      <c r="V983" s="37"/>
      <c r="W983" s="37"/>
      <c r="X983" s="37"/>
      <c r="Y983" s="37"/>
      <c r="Z983" s="37"/>
      <c r="AA983" s="37"/>
      <c r="AB983" s="37"/>
      <c r="AC983" s="37"/>
      <c r="AD983" s="37"/>
      <c r="AE983" s="37"/>
      <c r="AF983" s="37"/>
      <c r="AG983" s="37"/>
      <c r="AH983" s="37"/>
      <c r="AI983" s="37"/>
      <c r="AJ983" s="37"/>
      <c r="AK983" s="37"/>
    </row>
    <row r="984" ht="12.75" customHeight="1">
      <c r="A984" s="37"/>
      <c r="B984" s="37"/>
      <c r="C984" s="37"/>
      <c r="D984" s="37"/>
      <c r="E984" s="37"/>
      <c r="F984" s="37"/>
      <c r="G984" s="37"/>
      <c r="H984" s="37"/>
      <c r="I984" s="37"/>
      <c r="J984" s="37"/>
      <c r="K984" s="37"/>
      <c r="L984" s="37"/>
      <c r="M984" s="37"/>
      <c r="N984" s="37"/>
      <c r="O984" s="37"/>
      <c r="P984" s="37"/>
      <c r="Q984" s="37"/>
      <c r="R984" s="37"/>
      <c r="S984" s="37"/>
      <c r="T984" s="37"/>
      <c r="U984" s="37"/>
      <c r="V984" s="37"/>
      <c r="W984" s="37"/>
      <c r="X984" s="37"/>
      <c r="Y984" s="37"/>
      <c r="Z984" s="37"/>
      <c r="AA984" s="37"/>
      <c r="AB984" s="37"/>
      <c r="AC984" s="37"/>
      <c r="AD984" s="37"/>
      <c r="AE984" s="37"/>
      <c r="AF984" s="37"/>
      <c r="AG984" s="37"/>
      <c r="AH984" s="37"/>
      <c r="AI984" s="37"/>
      <c r="AJ984" s="37"/>
      <c r="AK984" s="37"/>
    </row>
    <row r="985" ht="12.75" customHeight="1">
      <c r="A985" s="37"/>
      <c r="B985" s="37"/>
      <c r="C985" s="37"/>
      <c r="D985" s="37"/>
      <c r="E985" s="37"/>
      <c r="F985" s="37"/>
      <c r="G985" s="37"/>
      <c r="H985" s="37"/>
      <c r="I985" s="37"/>
      <c r="J985" s="37"/>
      <c r="K985" s="37"/>
      <c r="L985" s="37"/>
      <c r="M985" s="37"/>
      <c r="N985" s="37"/>
      <c r="O985" s="37"/>
      <c r="P985" s="37"/>
      <c r="Q985" s="37"/>
      <c r="R985" s="37"/>
      <c r="S985" s="37"/>
      <c r="T985" s="37"/>
      <c r="U985" s="37"/>
      <c r="V985" s="37"/>
      <c r="W985" s="37"/>
      <c r="X985" s="37"/>
      <c r="Y985" s="37"/>
      <c r="Z985" s="37"/>
      <c r="AA985" s="37"/>
      <c r="AB985" s="37"/>
      <c r="AC985" s="37"/>
      <c r="AD985" s="37"/>
      <c r="AE985" s="37"/>
      <c r="AF985" s="37"/>
      <c r="AG985" s="37"/>
      <c r="AH985" s="37"/>
      <c r="AI985" s="37"/>
      <c r="AJ985" s="37"/>
      <c r="AK985" s="37"/>
    </row>
    <row r="986" ht="12.75" customHeight="1">
      <c r="A986" s="37"/>
      <c r="B986" s="37"/>
      <c r="C986" s="37"/>
      <c r="D986" s="37"/>
      <c r="E986" s="37"/>
      <c r="F986" s="37"/>
      <c r="G986" s="37"/>
      <c r="H986" s="37"/>
      <c r="I986" s="37"/>
      <c r="J986" s="37"/>
      <c r="K986" s="37"/>
      <c r="L986" s="37"/>
      <c r="M986" s="37"/>
      <c r="N986" s="37"/>
      <c r="O986" s="37"/>
      <c r="P986" s="37"/>
      <c r="Q986" s="37"/>
      <c r="R986" s="37"/>
      <c r="S986" s="37"/>
      <c r="T986" s="37"/>
      <c r="U986" s="37"/>
      <c r="V986" s="37"/>
      <c r="W986" s="37"/>
      <c r="X986" s="37"/>
      <c r="Y986" s="37"/>
      <c r="Z986" s="37"/>
      <c r="AA986" s="37"/>
      <c r="AB986" s="37"/>
      <c r="AC986" s="37"/>
      <c r="AD986" s="37"/>
      <c r="AE986" s="37"/>
      <c r="AF986" s="37"/>
      <c r="AG986" s="37"/>
      <c r="AH986" s="37"/>
      <c r="AI986" s="37"/>
      <c r="AJ986" s="37"/>
      <c r="AK986" s="37"/>
    </row>
    <row r="987" ht="12.75" customHeight="1">
      <c r="A987" s="37"/>
      <c r="B987" s="37"/>
      <c r="C987" s="37"/>
      <c r="D987" s="37"/>
      <c r="E987" s="37"/>
      <c r="F987" s="37"/>
      <c r="G987" s="37"/>
      <c r="H987" s="37"/>
      <c r="I987" s="37"/>
      <c r="J987" s="37"/>
      <c r="K987" s="37"/>
      <c r="L987" s="37"/>
      <c r="M987" s="37"/>
      <c r="N987" s="37"/>
      <c r="O987" s="37"/>
      <c r="P987" s="37"/>
      <c r="Q987" s="37"/>
      <c r="R987" s="37"/>
      <c r="S987" s="37"/>
      <c r="T987" s="37"/>
      <c r="U987" s="37"/>
      <c r="V987" s="37"/>
      <c r="W987" s="37"/>
      <c r="X987" s="37"/>
      <c r="Y987" s="37"/>
      <c r="Z987" s="37"/>
      <c r="AA987" s="37"/>
      <c r="AB987" s="37"/>
      <c r="AC987" s="37"/>
      <c r="AD987" s="37"/>
      <c r="AE987" s="37"/>
      <c r="AF987" s="37"/>
      <c r="AG987" s="37"/>
      <c r="AH987" s="37"/>
      <c r="AI987" s="37"/>
      <c r="AJ987" s="37"/>
      <c r="AK987" s="37"/>
    </row>
    <row r="988" ht="12.75" customHeight="1">
      <c r="A988" s="37"/>
      <c r="B988" s="37"/>
      <c r="C988" s="37"/>
      <c r="D988" s="37"/>
      <c r="E988" s="37"/>
      <c r="F988" s="37"/>
      <c r="G988" s="37"/>
      <c r="H988" s="37"/>
      <c r="I988" s="37"/>
      <c r="J988" s="37"/>
      <c r="K988" s="37"/>
      <c r="L988" s="37"/>
      <c r="M988" s="37"/>
      <c r="N988" s="37"/>
      <c r="O988" s="37"/>
      <c r="P988" s="37"/>
      <c r="Q988" s="37"/>
      <c r="R988" s="37"/>
      <c r="S988" s="37"/>
      <c r="T988" s="37"/>
      <c r="U988" s="37"/>
      <c r="V988" s="37"/>
      <c r="W988" s="37"/>
      <c r="X988" s="37"/>
      <c r="Y988" s="37"/>
      <c r="Z988" s="37"/>
      <c r="AA988" s="37"/>
      <c r="AB988" s="37"/>
      <c r="AC988" s="37"/>
      <c r="AD988" s="37"/>
      <c r="AE988" s="37"/>
      <c r="AF988" s="37"/>
      <c r="AG988" s="37"/>
      <c r="AH988" s="37"/>
      <c r="AI988" s="37"/>
      <c r="AJ988" s="37"/>
      <c r="AK988" s="37"/>
    </row>
    <row r="989" ht="12.75" customHeight="1">
      <c r="A989" s="37"/>
      <c r="B989" s="37"/>
      <c r="C989" s="37"/>
      <c r="D989" s="37"/>
      <c r="E989" s="37"/>
      <c r="F989" s="37"/>
      <c r="G989" s="37"/>
      <c r="H989" s="37"/>
      <c r="I989" s="37"/>
      <c r="J989" s="37"/>
      <c r="K989" s="37"/>
      <c r="L989" s="37"/>
      <c r="M989" s="37"/>
      <c r="N989" s="37"/>
      <c r="O989" s="37"/>
      <c r="P989" s="37"/>
      <c r="Q989" s="37"/>
      <c r="R989" s="37"/>
      <c r="S989" s="37"/>
      <c r="T989" s="37"/>
      <c r="U989" s="37"/>
      <c r="V989" s="37"/>
      <c r="W989" s="37"/>
      <c r="X989" s="37"/>
      <c r="Y989" s="37"/>
      <c r="Z989" s="37"/>
      <c r="AA989" s="37"/>
      <c r="AB989" s="37"/>
      <c r="AC989" s="37"/>
      <c r="AD989" s="37"/>
      <c r="AE989" s="37"/>
      <c r="AF989" s="37"/>
      <c r="AG989" s="37"/>
      <c r="AH989" s="37"/>
      <c r="AI989" s="37"/>
      <c r="AJ989" s="37"/>
      <c r="AK989" s="37"/>
    </row>
    <row r="990" ht="12.75" customHeight="1">
      <c r="A990" s="37"/>
      <c r="B990" s="37"/>
      <c r="C990" s="37"/>
      <c r="D990" s="37"/>
      <c r="E990" s="37"/>
      <c r="F990" s="37"/>
      <c r="G990" s="37"/>
      <c r="H990" s="37"/>
      <c r="I990" s="37"/>
      <c r="J990" s="37"/>
      <c r="K990" s="37"/>
      <c r="L990" s="37"/>
      <c r="M990" s="37"/>
      <c r="N990" s="37"/>
      <c r="O990" s="37"/>
      <c r="P990" s="37"/>
      <c r="Q990" s="37"/>
      <c r="R990" s="37"/>
      <c r="S990" s="37"/>
      <c r="T990" s="37"/>
      <c r="U990" s="37"/>
      <c r="V990" s="37"/>
      <c r="W990" s="37"/>
      <c r="X990" s="37"/>
      <c r="Y990" s="37"/>
      <c r="Z990" s="37"/>
      <c r="AA990" s="37"/>
      <c r="AB990" s="37"/>
      <c r="AC990" s="37"/>
      <c r="AD990" s="37"/>
      <c r="AE990" s="37"/>
      <c r="AF990" s="37"/>
      <c r="AG990" s="37"/>
      <c r="AH990" s="37"/>
      <c r="AI990" s="37"/>
      <c r="AJ990" s="37"/>
      <c r="AK990" s="37"/>
    </row>
    <row r="991" ht="12.75" customHeight="1">
      <c r="A991" s="37"/>
      <c r="B991" s="37"/>
      <c r="C991" s="37"/>
      <c r="D991" s="37"/>
      <c r="E991" s="37"/>
      <c r="F991" s="37"/>
      <c r="G991" s="37"/>
      <c r="H991" s="37"/>
      <c r="I991" s="37"/>
      <c r="J991" s="37"/>
      <c r="K991" s="37"/>
      <c r="L991" s="37"/>
      <c r="M991" s="37"/>
      <c r="N991" s="37"/>
      <c r="O991" s="37"/>
      <c r="P991" s="37"/>
      <c r="Q991" s="37"/>
      <c r="R991" s="37"/>
      <c r="S991" s="37"/>
      <c r="T991" s="37"/>
      <c r="U991" s="37"/>
      <c r="V991" s="37"/>
      <c r="W991" s="37"/>
      <c r="X991" s="37"/>
      <c r="Y991" s="37"/>
      <c r="Z991" s="37"/>
      <c r="AA991" s="37"/>
      <c r="AB991" s="37"/>
      <c r="AC991" s="37"/>
      <c r="AD991" s="37"/>
      <c r="AE991" s="37"/>
      <c r="AF991" s="37"/>
      <c r="AG991" s="37"/>
      <c r="AH991" s="37"/>
      <c r="AI991" s="37"/>
      <c r="AJ991" s="37"/>
      <c r="AK991" s="37"/>
    </row>
    <row r="992" ht="12.75" customHeight="1">
      <c r="A992" s="37"/>
      <c r="B992" s="37"/>
      <c r="C992" s="37"/>
      <c r="D992" s="37"/>
      <c r="E992" s="37"/>
      <c r="F992" s="37"/>
      <c r="G992" s="37"/>
      <c r="H992" s="37"/>
      <c r="I992" s="37"/>
      <c r="J992" s="37"/>
      <c r="K992" s="37"/>
      <c r="L992" s="37"/>
      <c r="M992" s="37"/>
      <c r="N992" s="37"/>
      <c r="O992" s="37"/>
      <c r="P992" s="37"/>
      <c r="Q992" s="37"/>
      <c r="R992" s="37"/>
      <c r="S992" s="37"/>
      <c r="T992" s="37"/>
      <c r="U992" s="37"/>
      <c r="V992" s="37"/>
      <c r="W992" s="37"/>
      <c r="X992" s="37"/>
      <c r="Y992" s="37"/>
      <c r="Z992" s="37"/>
      <c r="AA992" s="37"/>
      <c r="AB992" s="37"/>
      <c r="AC992" s="37"/>
      <c r="AD992" s="37"/>
      <c r="AE992" s="37"/>
      <c r="AF992" s="37"/>
      <c r="AG992" s="37"/>
      <c r="AH992" s="37"/>
      <c r="AI992" s="37"/>
      <c r="AJ992" s="37"/>
      <c r="AK992" s="37"/>
    </row>
    <row r="993" ht="12.75" customHeight="1">
      <c r="A993" s="37"/>
      <c r="B993" s="37"/>
      <c r="C993" s="37"/>
      <c r="D993" s="37"/>
      <c r="E993" s="37"/>
      <c r="F993" s="37"/>
      <c r="G993" s="37"/>
      <c r="H993" s="37"/>
      <c r="I993" s="37"/>
      <c r="J993" s="37"/>
      <c r="K993" s="37"/>
      <c r="L993" s="37"/>
      <c r="M993" s="37"/>
      <c r="N993" s="37"/>
      <c r="O993" s="37"/>
      <c r="P993" s="37"/>
      <c r="Q993" s="37"/>
      <c r="R993" s="37"/>
      <c r="S993" s="37"/>
      <c r="T993" s="37"/>
      <c r="U993" s="37"/>
      <c r="V993" s="37"/>
      <c r="W993" s="37"/>
      <c r="X993" s="37"/>
      <c r="Y993" s="37"/>
      <c r="Z993" s="37"/>
      <c r="AA993" s="37"/>
      <c r="AB993" s="37"/>
      <c r="AC993" s="37"/>
      <c r="AD993" s="37"/>
      <c r="AE993" s="37"/>
      <c r="AF993" s="37"/>
      <c r="AG993" s="37"/>
      <c r="AH993" s="37"/>
      <c r="AI993" s="37"/>
      <c r="AJ993" s="37"/>
      <c r="AK993" s="37"/>
    </row>
    <row r="994" ht="12.75" customHeight="1">
      <c r="A994" s="37"/>
      <c r="B994" s="37"/>
      <c r="C994" s="37"/>
      <c r="D994" s="37"/>
      <c r="E994" s="37"/>
      <c r="F994" s="37"/>
      <c r="G994" s="37"/>
      <c r="H994" s="37"/>
      <c r="I994" s="37"/>
      <c r="J994" s="37"/>
      <c r="K994" s="37"/>
      <c r="L994" s="37"/>
      <c r="M994" s="37"/>
      <c r="N994" s="37"/>
      <c r="O994" s="37"/>
      <c r="P994" s="37"/>
      <c r="Q994" s="37"/>
      <c r="R994" s="37"/>
      <c r="S994" s="37"/>
      <c r="T994" s="37"/>
      <c r="U994" s="37"/>
      <c r="V994" s="37"/>
      <c r="W994" s="37"/>
      <c r="X994" s="37"/>
      <c r="Y994" s="37"/>
      <c r="Z994" s="37"/>
      <c r="AA994" s="37"/>
      <c r="AB994" s="37"/>
      <c r="AC994" s="37"/>
      <c r="AD994" s="37"/>
      <c r="AE994" s="37"/>
      <c r="AF994" s="37"/>
      <c r="AG994" s="37"/>
      <c r="AH994" s="37"/>
      <c r="AI994" s="37"/>
      <c r="AJ994" s="37"/>
      <c r="AK994" s="37"/>
    </row>
    <row r="995" ht="12.75" customHeight="1">
      <c r="A995" s="37"/>
      <c r="B995" s="37"/>
      <c r="C995" s="37"/>
      <c r="D995" s="37"/>
      <c r="E995" s="37"/>
      <c r="F995" s="37"/>
      <c r="G995" s="37"/>
      <c r="H995" s="37"/>
      <c r="I995" s="37"/>
      <c r="J995" s="37"/>
      <c r="K995" s="37"/>
      <c r="L995" s="37"/>
      <c r="M995" s="37"/>
      <c r="N995" s="37"/>
      <c r="O995" s="37"/>
      <c r="P995" s="37"/>
      <c r="Q995" s="37"/>
      <c r="R995" s="37"/>
      <c r="S995" s="37"/>
      <c r="T995" s="37"/>
      <c r="U995" s="37"/>
      <c r="V995" s="37"/>
      <c r="W995" s="37"/>
      <c r="X995" s="37"/>
      <c r="Y995" s="37"/>
      <c r="Z995" s="37"/>
      <c r="AA995" s="37"/>
      <c r="AB995" s="37"/>
      <c r="AC995" s="37"/>
      <c r="AD995" s="37"/>
      <c r="AE995" s="37"/>
      <c r="AF995" s="37"/>
      <c r="AG995" s="37"/>
      <c r="AH995" s="37"/>
      <c r="AI995" s="37"/>
      <c r="AJ995" s="37"/>
      <c r="AK995" s="37"/>
    </row>
    <row r="996" ht="12.75" customHeight="1">
      <c r="A996" s="37"/>
      <c r="B996" s="37"/>
      <c r="C996" s="37"/>
      <c r="D996" s="37"/>
      <c r="E996" s="37"/>
      <c r="F996" s="37"/>
      <c r="G996" s="37"/>
      <c r="H996" s="37"/>
      <c r="I996" s="37"/>
      <c r="J996" s="37"/>
      <c r="K996" s="37"/>
      <c r="L996" s="37"/>
      <c r="M996" s="37"/>
      <c r="N996" s="37"/>
      <c r="O996" s="37"/>
      <c r="P996" s="37"/>
      <c r="Q996" s="37"/>
      <c r="R996" s="37"/>
      <c r="S996" s="37"/>
      <c r="T996" s="37"/>
      <c r="U996" s="37"/>
      <c r="V996" s="37"/>
      <c r="W996" s="37"/>
      <c r="X996" s="37"/>
      <c r="Y996" s="37"/>
      <c r="Z996" s="37"/>
      <c r="AA996" s="37"/>
      <c r="AB996" s="37"/>
      <c r="AC996" s="37"/>
      <c r="AD996" s="37"/>
      <c r="AE996" s="37"/>
      <c r="AF996" s="37"/>
      <c r="AG996" s="37"/>
      <c r="AH996" s="37"/>
      <c r="AI996" s="37"/>
      <c r="AJ996" s="37"/>
      <c r="AK996" s="37"/>
    </row>
    <row r="997" ht="12.75" customHeight="1">
      <c r="A997" s="37"/>
      <c r="B997" s="37"/>
      <c r="C997" s="37"/>
      <c r="D997" s="37"/>
      <c r="E997" s="37"/>
      <c r="F997" s="37"/>
      <c r="G997" s="37"/>
      <c r="H997" s="37"/>
      <c r="I997" s="37"/>
      <c r="J997" s="37"/>
      <c r="K997" s="37"/>
      <c r="L997" s="37"/>
      <c r="M997" s="37"/>
      <c r="N997" s="37"/>
      <c r="O997" s="37"/>
      <c r="P997" s="37"/>
      <c r="Q997" s="37"/>
      <c r="R997" s="37"/>
      <c r="S997" s="37"/>
      <c r="T997" s="37"/>
      <c r="U997" s="37"/>
      <c r="V997" s="37"/>
      <c r="W997" s="37"/>
      <c r="X997" s="37"/>
      <c r="Y997" s="37"/>
      <c r="Z997" s="37"/>
      <c r="AA997" s="37"/>
      <c r="AB997" s="37"/>
      <c r="AC997" s="37"/>
      <c r="AD997" s="37"/>
      <c r="AE997" s="37"/>
      <c r="AF997" s="37"/>
      <c r="AG997" s="37"/>
      <c r="AH997" s="37"/>
      <c r="AI997" s="37"/>
      <c r="AJ997" s="37"/>
      <c r="AK997" s="37"/>
    </row>
    <row r="998" ht="12.75" customHeight="1">
      <c r="A998" s="37"/>
      <c r="B998" s="37"/>
      <c r="C998" s="37"/>
      <c r="D998" s="37"/>
      <c r="E998" s="37"/>
      <c r="F998" s="37"/>
      <c r="G998" s="37"/>
      <c r="H998" s="37"/>
      <c r="I998" s="37"/>
      <c r="J998" s="37"/>
      <c r="K998" s="37"/>
      <c r="L998" s="37"/>
      <c r="M998" s="37"/>
      <c r="N998" s="37"/>
      <c r="O998" s="37"/>
      <c r="P998" s="37"/>
      <c r="Q998" s="37"/>
      <c r="R998" s="37"/>
      <c r="S998" s="37"/>
      <c r="T998" s="37"/>
      <c r="U998" s="37"/>
      <c r="V998" s="37"/>
      <c r="W998" s="37"/>
      <c r="X998" s="37"/>
      <c r="Y998" s="37"/>
      <c r="Z998" s="37"/>
      <c r="AA998" s="37"/>
      <c r="AB998" s="37"/>
      <c r="AC998" s="37"/>
      <c r="AD998" s="37"/>
      <c r="AE998" s="37"/>
      <c r="AF998" s="37"/>
      <c r="AG998" s="37"/>
      <c r="AH998" s="37"/>
      <c r="AI998" s="37"/>
      <c r="AJ998" s="37"/>
      <c r="AK998" s="37"/>
    </row>
    <row r="999" ht="12.75" customHeight="1">
      <c r="A999" s="37"/>
      <c r="B999" s="37"/>
      <c r="C999" s="37"/>
      <c r="D999" s="37"/>
      <c r="E999" s="37"/>
      <c r="F999" s="37"/>
      <c r="G999" s="37"/>
      <c r="H999" s="37"/>
      <c r="I999" s="37"/>
      <c r="J999" s="37"/>
      <c r="K999" s="37"/>
      <c r="L999" s="37"/>
      <c r="M999" s="37"/>
      <c r="N999" s="37"/>
      <c r="O999" s="37"/>
      <c r="P999" s="37"/>
      <c r="Q999" s="37"/>
      <c r="R999" s="37"/>
      <c r="S999" s="37"/>
      <c r="T999" s="37"/>
      <c r="U999" s="37"/>
      <c r="V999" s="37"/>
      <c r="W999" s="37"/>
      <c r="X999" s="37"/>
      <c r="Y999" s="37"/>
      <c r="Z999" s="37"/>
      <c r="AA999" s="37"/>
      <c r="AB999" s="37"/>
      <c r="AC999" s="37"/>
      <c r="AD999" s="37"/>
      <c r="AE999" s="37"/>
      <c r="AF999" s="37"/>
      <c r="AG999" s="37"/>
      <c r="AH999" s="37"/>
      <c r="AI999" s="37"/>
      <c r="AJ999" s="37"/>
      <c r="AK999" s="37"/>
    </row>
    <row r="1000" ht="12.75" customHeight="1">
      <c r="A1000" s="37"/>
      <c r="B1000" s="37"/>
      <c r="C1000" s="37"/>
      <c r="D1000" s="37"/>
      <c r="E1000" s="37"/>
      <c r="F1000" s="37"/>
      <c r="G1000" s="37"/>
      <c r="H1000" s="37"/>
      <c r="I1000" s="37"/>
      <c r="J1000" s="37"/>
      <c r="K1000" s="37"/>
      <c r="L1000" s="37"/>
      <c r="M1000" s="37"/>
      <c r="N1000" s="37"/>
      <c r="O1000" s="37"/>
      <c r="P1000" s="37"/>
      <c r="Q1000" s="37"/>
      <c r="R1000" s="37"/>
      <c r="S1000" s="37"/>
      <c r="T1000" s="37"/>
      <c r="U1000" s="37"/>
      <c r="V1000" s="37"/>
      <c r="W1000" s="37"/>
      <c r="X1000" s="37"/>
      <c r="Y1000" s="37"/>
      <c r="Z1000" s="37"/>
      <c r="AA1000" s="37"/>
      <c r="AB1000" s="37"/>
      <c r="AC1000" s="37"/>
      <c r="AD1000" s="37"/>
      <c r="AE1000" s="37"/>
      <c r="AF1000" s="37"/>
      <c r="AG1000" s="37"/>
      <c r="AH1000" s="37"/>
      <c r="AI1000" s="37"/>
      <c r="AJ1000" s="37"/>
      <c r="AK1000" s="37"/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topLeftCell="B1" activePane="topRight" state="frozen"/>
      <selection activeCell="C2" sqref="C2" pane="topRight"/>
    </sheetView>
  </sheetViews>
  <sheetFormatPr customHeight="1" defaultColWidth="14.43" defaultRowHeight="15.0"/>
  <cols>
    <col customWidth="1" min="1" max="1" width="10.43"/>
    <col customWidth="1" min="2" max="2" width="9.43"/>
    <col customWidth="1" min="3" max="3" width="17.0"/>
    <col customWidth="1" min="4" max="4" width="15.14"/>
    <col customWidth="1" min="5" max="7" width="2.14"/>
    <col customWidth="1" min="8" max="8" width="3.14"/>
    <col customWidth="1" min="9" max="13" width="2.14"/>
    <col customWidth="1" min="14" max="14" width="3.14"/>
    <col customWidth="1" min="15" max="15" width="3.0"/>
    <col customWidth="1" min="16" max="28" width="3.14"/>
    <col customWidth="1" min="29" max="29" width="6.86"/>
  </cols>
  <sheetData>
    <row r="1" ht="12.75" customHeight="1">
      <c r="A1" s="71" t="s">
        <v>650</v>
      </c>
      <c r="B1" s="82" t="s">
        <v>681</v>
      </c>
      <c r="C1" s="71" t="s">
        <v>682</v>
      </c>
      <c r="D1" s="82" t="s">
        <v>683</v>
      </c>
      <c r="E1" s="72">
        <v>1.0</v>
      </c>
      <c r="F1" s="62">
        <v>2.0</v>
      </c>
      <c r="G1" s="62">
        <v>3.0</v>
      </c>
      <c r="H1" s="72">
        <v>4.0</v>
      </c>
      <c r="I1" s="72">
        <v>5.0</v>
      </c>
      <c r="J1" s="72">
        <v>6.0</v>
      </c>
      <c r="K1" s="72">
        <v>7.0</v>
      </c>
      <c r="L1" s="72">
        <v>8.0</v>
      </c>
      <c r="M1" s="72">
        <v>9.0</v>
      </c>
      <c r="N1" s="72">
        <v>10.0</v>
      </c>
      <c r="O1" s="72">
        <v>11.0</v>
      </c>
      <c r="P1" s="72">
        <v>12.0</v>
      </c>
      <c r="Q1" s="72">
        <v>13.0</v>
      </c>
      <c r="R1" s="72">
        <v>14.0</v>
      </c>
      <c r="S1" s="72">
        <v>15.0</v>
      </c>
      <c r="T1" s="72">
        <v>16.0</v>
      </c>
      <c r="U1" s="72">
        <v>17.0</v>
      </c>
      <c r="V1" s="72">
        <v>18.0</v>
      </c>
      <c r="W1" s="72">
        <v>19.0</v>
      </c>
      <c r="X1" s="72">
        <v>20.0</v>
      </c>
      <c r="Y1" s="72">
        <v>21.0</v>
      </c>
      <c r="Z1" s="72">
        <v>22.0</v>
      </c>
      <c r="AA1" s="72">
        <v>23.0</v>
      </c>
      <c r="AB1" s="72">
        <v>24.0</v>
      </c>
      <c r="AC1" s="62" t="s">
        <v>653</v>
      </c>
    </row>
    <row r="2" ht="12.75" customHeight="1">
      <c r="A2" s="73" t="s">
        <v>654</v>
      </c>
      <c r="B2" s="83">
        <f t="shared" ref="B2:B21" si="1">AVERAGEIF(C2:D2,"&gt;0")</f>
        <v>7.115526316</v>
      </c>
      <c r="C2" s="84">
        <v>7.21</v>
      </c>
      <c r="D2" s="74">
        <f t="shared" ref="D2:D21" si="2">average(AVERAGEIF(E2:AB2,"&gt;0"),AC2,AC2,AC2,AC2)</f>
        <v>7.021052632</v>
      </c>
      <c r="E2" s="62">
        <v>8.0</v>
      </c>
      <c r="F2" s="62">
        <v>8.0</v>
      </c>
      <c r="G2" s="62">
        <v>7.0</v>
      </c>
      <c r="H2" s="62">
        <v>7.0</v>
      </c>
      <c r="I2" s="62">
        <v>8.0</v>
      </c>
      <c r="J2" s="62">
        <v>8.0</v>
      </c>
      <c r="K2" s="62">
        <v>6.0</v>
      </c>
      <c r="L2" s="62">
        <v>7.0</v>
      </c>
      <c r="M2" s="62">
        <v>7.0</v>
      </c>
      <c r="N2" s="62">
        <v>6.0</v>
      </c>
      <c r="O2" s="62">
        <v>7.0</v>
      </c>
      <c r="P2" s="62">
        <v>6.0</v>
      </c>
      <c r="Q2" s="62">
        <v>7.0</v>
      </c>
      <c r="R2" s="62">
        <v>7.0</v>
      </c>
      <c r="S2" s="62">
        <v>8.0</v>
      </c>
      <c r="T2" s="62">
        <v>7.0</v>
      </c>
      <c r="U2" s="62">
        <v>7.0</v>
      </c>
      <c r="V2" s="62">
        <v>8.0</v>
      </c>
      <c r="W2" s="62">
        <v>6.0</v>
      </c>
      <c r="X2" s="62"/>
      <c r="Y2" s="62"/>
      <c r="Z2" s="62"/>
      <c r="AA2" s="62"/>
      <c r="AB2" s="62"/>
      <c r="AC2" s="85">
        <v>7.0</v>
      </c>
    </row>
    <row r="3" ht="12.75" customHeight="1">
      <c r="A3" s="73" t="s">
        <v>655</v>
      </c>
      <c r="B3" s="83">
        <f t="shared" si="1"/>
        <v>5.014473684</v>
      </c>
      <c r="C3" s="84">
        <v>5.65</v>
      </c>
      <c r="D3" s="74">
        <f t="shared" si="2"/>
        <v>4.378947368</v>
      </c>
      <c r="E3" s="62">
        <v>6.0</v>
      </c>
      <c r="F3" s="62">
        <v>5.0</v>
      </c>
      <c r="G3" s="62">
        <v>6.0</v>
      </c>
      <c r="H3" s="62">
        <v>6.0</v>
      </c>
      <c r="I3" s="62">
        <v>6.0</v>
      </c>
      <c r="J3" s="62">
        <v>6.0</v>
      </c>
      <c r="K3" s="62">
        <v>7.0</v>
      </c>
      <c r="L3" s="62">
        <v>6.0</v>
      </c>
      <c r="M3" s="62">
        <v>6.0</v>
      </c>
      <c r="N3" s="62">
        <v>7.0</v>
      </c>
      <c r="O3" s="62">
        <v>6.0</v>
      </c>
      <c r="P3" s="62">
        <v>7.0</v>
      </c>
      <c r="Q3" s="62">
        <v>6.0</v>
      </c>
      <c r="R3" s="62">
        <v>7.0</v>
      </c>
      <c r="S3" s="62">
        <v>6.0</v>
      </c>
      <c r="T3" s="62">
        <v>3.0</v>
      </c>
      <c r="U3" s="62">
        <v>6.0</v>
      </c>
      <c r="V3" s="62">
        <v>5.0</v>
      </c>
      <c r="W3" s="62">
        <v>5.0</v>
      </c>
      <c r="X3" s="62"/>
      <c r="Y3" s="62"/>
      <c r="Z3" s="62"/>
      <c r="AA3" s="62"/>
      <c r="AB3" s="62"/>
      <c r="AC3" s="85">
        <v>4.0</v>
      </c>
    </row>
    <row r="4" ht="12.75" customHeight="1">
      <c r="A4" s="73" t="s">
        <v>657</v>
      </c>
      <c r="B4" s="83">
        <f t="shared" si="1"/>
        <v>6.088157895</v>
      </c>
      <c r="C4" s="84">
        <v>6.05</v>
      </c>
      <c r="D4" s="74">
        <f t="shared" si="2"/>
        <v>6.126315789</v>
      </c>
      <c r="E4" s="62">
        <v>7.0</v>
      </c>
      <c r="F4" s="62">
        <v>7.0</v>
      </c>
      <c r="G4" s="62">
        <v>8.0</v>
      </c>
      <c r="H4" s="62">
        <v>7.0</v>
      </c>
      <c r="I4" s="62">
        <v>7.0</v>
      </c>
      <c r="J4" s="62">
        <v>8.0</v>
      </c>
      <c r="K4" s="62">
        <v>6.0</v>
      </c>
      <c r="L4" s="62">
        <v>8.0</v>
      </c>
      <c r="M4" s="62">
        <v>6.0</v>
      </c>
      <c r="N4" s="62">
        <v>7.0</v>
      </c>
      <c r="O4" s="62">
        <v>6.0</v>
      </c>
      <c r="P4" s="62">
        <v>6.0</v>
      </c>
      <c r="Q4" s="62">
        <v>7.0</v>
      </c>
      <c r="R4" s="62">
        <v>8.0</v>
      </c>
      <c r="S4" s="62">
        <v>5.0</v>
      </c>
      <c r="T4" s="62">
        <v>3.0</v>
      </c>
      <c r="U4" s="62">
        <v>8.0</v>
      </c>
      <c r="V4" s="62">
        <v>7.0</v>
      </c>
      <c r="W4" s="62">
        <v>5.0</v>
      </c>
      <c r="X4" s="62"/>
      <c r="Y4" s="62"/>
      <c r="Z4" s="62"/>
      <c r="AA4" s="62"/>
      <c r="AB4" s="62"/>
      <c r="AC4" s="85">
        <v>6.0</v>
      </c>
    </row>
    <row r="5" ht="12.75" customHeight="1">
      <c r="A5" s="73" t="s">
        <v>658</v>
      </c>
      <c r="B5" s="83">
        <f t="shared" si="1"/>
        <v>7.048421053</v>
      </c>
      <c r="C5" s="84">
        <v>6.36</v>
      </c>
      <c r="D5" s="74">
        <f t="shared" si="2"/>
        <v>7.736842105</v>
      </c>
      <c r="E5" s="62">
        <v>7.0</v>
      </c>
      <c r="F5" s="62">
        <v>7.0</v>
      </c>
      <c r="G5" s="62">
        <v>7.0</v>
      </c>
      <c r="H5" s="62">
        <v>7.0</v>
      </c>
      <c r="I5" s="62">
        <v>7.0</v>
      </c>
      <c r="J5" s="62">
        <v>7.0</v>
      </c>
      <c r="K5" s="62">
        <v>8.0</v>
      </c>
      <c r="L5" s="62">
        <v>7.0</v>
      </c>
      <c r="M5" s="62">
        <v>6.0</v>
      </c>
      <c r="N5" s="62">
        <v>8.0</v>
      </c>
      <c r="O5" s="62">
        <v>6.0</v>
      </c>
      <c r="P5" s="62">
        <v>8.0</v>
      </c>
      <c r="Q5" s="62">
        <v>5.0</v>
      </c>
      <c r="R5" s="62">
        <v>8.0</v>
      </c>
      <c r="S5" s="62">
        <v>8.0</v>
      </c>
      <c r="T5" s="62">
        <v>3.0</v>
      </c>
      <c r="U5" s="62">
        <v>7.0</v>
      </c>
      <c r="V5" s="62">
        <v>5.0</v>
      </c>
      <c r="W5" s="62">
        <v>6.0</v>
      </c>
      <c r="X5" s="62"/>
      <c r="Y5" s="62"/>
      <c r="Z5" s="62"/>
      <c r="AA5" s="62"/>
      <c r="AB5" s="62"/>
      <c r="AC5" s="85">
        <v>8.0</v>
      </c>
    </row>
    <row r="6" ht="12.75" customHeight="1">
      <c r="A6" s="73" t="s">
        <v>659</v>
      </c>
      <c r="B6" s="83">
        <f t="shared" si="1"/>
        <v>6.726315789</v>
      </c>
      <c r="C6" s="86"/>
      <c r="D6" s="74">
        <f t="shared" si="2"/>
        <v>6.726315789</v>
      </c>
      <c r="E6" s="62">
        <v>6.0</v>
      </c>
      <c r="F6" s="62">
        <v>5.0</v>
      </c>
      <c r="G6" s="62">
        <v>6.0</v>
      </c>
      <c r="H6" s="62">
        <v>5.0</v>
      </c>
      <c r="I6" s="62">
        <v>5.0</v>
      </c>
      <c r="J6" s="62">
        <v>6.0</v>
      </c>
      <c r="K6" s="62">
        <v>6.0</v>
      </c>
      <c r="L6" s="62">
        <v>6.0</v>
      </c>
      <c r="M6" s="62">
        <v>6.0</v>
      </c>
      <c r="N6" s="62">
        <v>5.0</v>
      </c>
      <c r="O6" s="62">
        <v>6.0</v>
      </c>
      <c r="P6" s="62">
        <v>7.0</v>
      </c>
      <c r="Q6" s="62">
        <v>6.0</v>
      </c>
      <c r="R6" s="62">
        <v>6.0</v>
      </c>
      <c r="S6" s="62">
        <v>5.0</v>
      </c>
      <c r="T6" s="62">
        <v>2.0</v>
      </c>
      <c r="U6" s="62">
        <v>6.0</v>
      </c>
      <c r="V6" s="62">
        <v>7.0</v>
      </c>
      <c r="W6" s="62">
        <v>6.0</v>
      </c>
      <c r="X6" s="62"/>
      <c r="Y6" s="62"/>
      <c r="Z6" s="62"/>
      <c r="AA6" s="62"/>
      <c r="AB6" s="62"/>
      <c r="AC6" s="85">
        <v>7.0</v>
      </c>
    </row>
    <row r="7" ht="12.75" customHeight="1">
      <c r="A7" s="73" t="s">
        <v>660</v>
      </c>
      <c r="B7" s="83">
        <f t="shared" si="1"/>
        <v>6.688947368</v>
      </c>
      <c r="C7" s="84">
        <v>6.42</v>
      </c>
      <c r="D7" s="74">
        <f t="shared" si="2"/>
        <v>6.957894737</v>
      </c>
      <c r="E7" s="62">
        <v>7.0</v>
      </c>
      <c r="F7" s="62">
        <v>6.0</v>
      </c>
      <c r="G7" s="62">
        <v>7.0</v>
      </c>
      <c r="H7" s="62">
        <v>6.0</v>
      </c>
      <c r="I7" s="62">
        <v>7.0</v>
      </c>
      <c r="J7" s="62">
        <v>7.0</v>
      </c>
      <c r="K7" s="62">
        <v>7.0</v>
      </c>
      <c r="L7" s="62">
        <v>7.0</v>
      </c>
      <c r="M7" s="62">
        <v>7.0</v>
      </c>
      <c r="N7" s="62">
        <v>8.0</v>
      </c>
      <c r="O7" s="62">
        <v>7.0</v>
      </c>
      <c r="P7" s="62">
        <v>7.0</v>
      </c>
      <c r="Q7" s="62">
        <v>7.0</v>
      </c>
      <c r="R7" s="62">
        <v>5.0</v>
      </c>
      <c r="S7" s="62">
        <v>7.0</v>
      </c>
      <c r="T7" s="62">
        <v>5.0</v>
      </c>
      <c r="U7" s="62">
        <v>7.0</v>
      </c>
      <c r="V7" s="62">
        <v>8.0</v>
      </c>
      <c r="W7" s="62">
        <v>7.0</v>
      </c>
      <c r="X7" s="62"/>
      <c r="Y7" s="62"/>
      <c r="Z7" s="62"/>
      <c r="AA7" s="62"/>
      <c r="AB7" s="62"/>
      <c r="AC7" s="85">
        <v>7.0</v>
      </c>
    </row>
    <row r="8" ht="12.75" customHeight="1">
      <c r="A8" s="73" t="s">
        <v>661</v>
      </c>
      <c r="B8" s="83">
        <f t="shared" si="1"/>
        <v>5.189473684</v>
      </c>
      <c r="C8" s="86"/>
      <c r="D8" s="74">
        <f t="shared" si="2"/>
        <v>5.189473684</v>
      </c>
      <c r="E8" s="62">
        <v>7.0</v>
      </c>
      <c r="F8" s="62">
        <v>5.0</v>
      </c>
      <c r="G8" s="62">
        <v>5.0</v>
      </c>
      <c r="H8" s="62">
        <v>5.0</v>
      </c>
      <c r="I8" s="62">
        <v>7.0</v>
      </c>
      <c r="J8" s="62">
        <v>4.0</v>
      </c>
      <c r="K8" s="62">
        <v>7.0</v>
      </c>
      <c r="L8" s="62">
        <v>5.0</v>
      </c>
      <c r="M8" s="62">
        <v>5.0</v>
      </c>
      <c r="N8" s="62">
        <v>6.0</v>
      </c>
      <c r="O8" s="62">
        <v>5.0</v>
      </c>
      <c r="P8" s="62">
        <v>7.0</v>
      </c>
      <c r="Q8" s="62">
        <v>6.0</v>
      </c>
      <c r="R8" s="62">
        <v>7.0</v>
      </c>
      <c r="S8" s="62">
        <v>9.0</v>
      </c>
      <c r="T8" s="62">
        <v>4.0</v>
      </c>
      <c r="U8" s="62">
        <v>5.0</v>
      </c>
      <c r="V8" s="62">
        <v>9.0</v>
      </c>
      <c r="W8" s="62">
        <v>5.0</v>
      </c>
      <c r="X8" s="62"/>
      <c r="Y8" s="62"/>
      <c r="Z8" s="62"/>
      <c r="AA8" s="62"/>
      <c r="AB8" s="62"/>
      <c r="AC8" s="85">
        <v>5.0</v>
      </c>
    </row>
    <row r="9" ht="12.75" customHeight="1">
      <c r="A9" s="73" t="s">
        <v>662</v>
      </c>
      <c r="B9" s="83">
        <f t="shared" si="1"/>
        <v>5.448157895</v>
      </c>
      <c r="C9" s="84">
        <v>5.57</v>
      </c>
      <c r="D9" s="74">
        <f t="shared" si="2"/>
        <v>5.326315789</v>
      </c>
      <c r="E9" s="62">
        <v>7.0</v>
      </c>
      <c r="F9" s="62">
        <v>6.0</v>
      </c>
      <c r="G9" s="62">
        <v>6.0</v>
      </c>
      <c r="H9" s="62">
        <v>7.0</v>
      </c>
      <c r="I9" s="62">
        <v>7.0</v>
      </c>
      <c r="J9" s="62">
        <v>6.0</v>
      </c>
      <c r="K9" s="62">
        <v>8.0</v>
      </c>
      <c r="L9" s="62">
        <v>7.0</v>
      </c>
      <c r="M9" s="62">
        <v>6.0</v>
      </c>
      <c r="N9" s="62">
        <v>7.0</v>
      </c>
      <c r="O9" s="62">
        <v>6.0</v>
      </c>
      <c r="P9" s="62">
        <v>8.0</v>
      </c>
      <c r="Q9" s="62">
        <v>7.0</v>
      </c>
      <c r="R9" s="62">
        <v>6.0</v>
      </c>
      <c r="S9" s="62">
        <v>8.0</v>
      </c>
      <c r="T9" s="62">
        <v>5.0</v>
      </c>
      <c r="U9" s="62">
        <v>6.0</v>
      </c>
      <c r="V9" s="62">
        <v>7.0</v>
      </c>
      <c r="W9" s="62">
        <v>6.0</v>
      </c>
      <c r="X9" s="62"/>
      <c r="Y9" s="62"/>
      <c r="Z9" s="62"/>
      <c r="AA9" s="62"/>
      <c r="AB9" s="62"/>
      <c r="AC9" s="85">
        <v>5.0</v>
      </c>
    </row>
    <row r="10" ht="12.75" customHeight="1">
      <c r="A10" s="73" t="s">
        <v>664</v>
      </c>
      <c r="B10" s="83">
        <f t="shared" si="1"/>
        <v>7.677894737</v>
      </c>
      <c r="C10" s="84">
        <v>7.44</v>
      </c>
      <c r="D10" s="74">
        <f t="shared" si="2"/>
        <v>7.915789474</v>
      </c>
      <c r="E10" s="62">
        <v>7.0</v>
      </c>
      <c r="F10" s="62">
        <v>7.0</v>
      </c>
      <c r="G10" s="62">
        <v>7.0</v>
      </c>
      <c r="H10" s="62">
        <v>7.0</v>
      </c>
      <c r="I10" s="62">
        <v>7.0</v>
      </c>
      <c r="J10" s="62">
        <v>8.0</v>
      </c>
      <c r="K10" s="62">
        <v>8.0</v>
      </c>
      <c r="L10" s="62">
        <v>8.0</v>
      </c>
      <c r="M10" s="62">
        <v>7.0</v>
      </c>
      <c r="N10" s="62">
        <v>7.0</v>
      </c>
      <c r="O10" s="62">
        <v>7.0</v>
      </c>
      <c r="P10" s="62">
        <v>8.0</v>
      </c>
      <c r="Q10" s="62">
        <v>8.0</v>
      </c>
      <c r="R10" s="62">
        <v>9.0</v>
      </c>
      <c r="S10" s="62">
        <v>8.0</v>
      </c>
      <c r="T10" s="62">
        <v>8.0</v>
      </c>
      <c r="U10" s="62">
        <v>8.0</v>
      </c>
      <c r="V10" s="62">
        <v>8.0</v>
      </c>
      <c r="W10" s="62">
        <v>7.0</v>
      </c>
      <c r="X10" s="62"/>
      <c r="Y10" s="62"/>
      <c r="Z10" s="62"/>
      <c r="AA10" s="62"/>
      <c r="AB10" s="62"/>
      <c r="AC10" s="85">
        <v>8.0</v>
      </c>
    </row>
    <row r="11" ht="12.75" customHeight="1">
      <c r="A11" s="73" t="s">
        <v>665</v>
      </c>
      <c r="B11" s="83">
        <f t="shared" si="1"/>
        <v>8.604210526</v>
      </c>
      <c r="C11" s="84">
        <v>9.84</v>
      </c>
      <c r="D11" s="74">
        <f t="shared" si="2"/>
        <v>7.368421053</v>
      </c>
      <c r="E11" s="62">
        <v>9.0</v>
      </c>
      <c r="F11" s="62">
        <v>9.0</v>
      </c>
      <c r="G11" s="62">
        <v>7.0</v>
      </c>
      <c r="H11" s="62">
        <v>10.0</v>
      </c>
      <c r="I11" s="62">
        <v>9.0</v>
      </c>
      <c r="J11" s="62">
        <v>8.0</v>
      </c>
      <c r="K11" s="62">
        <v>9.0</v>
      </c>
      <c r="L11" s="62">
        <v>7.0</v>
      </c>
      <c r="M11" s="62">
        <v>7.0</v>
      </c>
      <c r="N11" s="62">
        <v>9.0</v>
      </c>
      <c r="O11" s="62">
        <v>9.0</v>
      </c>
      <c r="P11" s="62">
        <v>9.0</v>
      </c>
      <c r="Q11" s="62">
        <v>9.0</v>
      </c>
      <c r="R11" s="62">
        <v>10.0</v>
      </c>
      <c r="S11" s="62">
        <v>9.0</v>
      </c>
      <c r="T11" s="62">
        <v>10.0</v>
      </c>
      <c r="U11" s="62">
        <v>9.0</v>
      </c>
      <c r="V11" s="62">
        <v>10.0</v>
      </c>
      <c r="W11" s="62">
        <v>9.0</v>
      </c>
      <c r="X11" s="62"/>
      <c r="Y11" s="62"/>
      <c r="Z11" s="62"/>
      <c r="AA11" s="62"/>
      <c r="AB11" s="62"/>
      <c r="AC11" s="85">
        <v>7.0</v>
      </c>
    </row>
    <row r="12" ht="12.75" customHeight="1">
      <c r="A12" s="73" t="s">
        <v>666</v>
      </c>
      <c r="B12" s="83">
        <f t="shared" si="1"/>
        <v>7.550789474</v>
      </c>
      <c r="C12" s="84">
        <v>7.27</v>
      </c>
      <c r="D12" s="74">
        <f t="shared" si="2"/>
        <v>7.831578947</v>
      </c>
      <c r="E12" s="62">
        <v>7.0</v>
      </c>
      <c r="F12" s="62">
        <v>7.0</v>
      </c>
      <c r="G12" s="62">
        <v>8.0</v>
      </c>
      <c r="H12" s="62">
        <v>7.0</v>
      </c>
      <c r="I12" s="62">
        <v>7.0</v>
      </c>
      <c r="J12" s="62">
        <v>8.0</v>
      </c>
      <c r="K12" s="62">
        <v>7.0</v>
      </c>
      <c r="L12" s="62">
        <v>8.0</v>
      </c>
      <c r="M12" s="62">
        <v>7.0</v>
      </c>
      <c r="N12" s="62">
        <v>6.0</v>
      </c>
      <c r="O12" s="62">
        <v>7.0</v>
      </c>
      <c r="P12" s="62">
        <v>6.0</v>
      </c>
      <c r="Q12" s="62">
        <v>7.0</v>
      </c>
      <c r="R12" s="62">
        <v>7.0</v>
      </c>
      <c r="S12" s="62">
        <v>8.0</v>
      </c>
      <c r="T12" s="62">
        <v>7.0</v>
      </c>
      <c r="U12" s="62">
        <v>8.0</v>
      </c>
      <c r="V12" s="62">
        <v>7.0</v>
      </c>
      <c r="W12" s="62">
        <v>7.0</v>
      </c>
      <c r="X12" s="62"/>
      <c r="Y12" s="62"/>
      <c r="Z12" s="62"/>
      <c r="AA12" s="62"/>
      <c r="AB12" s="62"/>
      <c r="AC12" s="85">
        <v>8.0</v>
      </c>
    </row>
    <row r="13" ht="12.75" customHeight="1">
      <c r="A13" s="73" t="s">
        <v>667</v>
      </c>
      <c r="B13" s="83">
        <f t="shared" si="1"/>
        <v>7.050263158</v>
      </c>
      <c r="C13" s="84">
        <v>7.89</v>
      </c>
      <c r="D13" s="74">
        <f t="shared" si="2"/>
        <v>6.210526316</v>
      </c>
      <c r="E13" s="62">
        <v>7.0</v>
      </c>
      <c r="F13" s="62">
        <v>7.0</v>
      </c>
      <c r="G13" s="62">
        <v>7.0</v>
      </c>
      <c r="H13" s="62">
        <v>6.0</v>
      </c>
      <c r="I13" s="62">
        <v>7.0</v>
      </c>
      <c r="J13" s="62">
        <v>8.0</v>
      </c>
      <c r="K13" s="62">
        <v>8.0</v>
      </c>
      <c r="L13" s="62">
        <v>7.0</v>
      </c>
      <c r="M13" s="62">
        <v>7.0</v>
      </c>
      <c r="N13" s="62">
        <v>5.0</v>
      </c>
      <c r="O13" s="62">
        <v>7.0</v>
      </c>
      <c r="P13" s="62">
        <v>7.0</v>
      </c>
      <c r="Q13" s="62">
        <v>7.0</v>
      </c>
      <c r="R13" s="62">
        <v>9.0</v>
      </c>
      <c r="S13" s="62">
        <v>8.0</v>
      </c>
      <c r="T13" s="62">
        <v>6.0</v>
      </c>
      <c r="U13" s="62">
        <v>7.0</v>
      </c>
      <c r="V13" s="62">
        <v>7.0</v>
      </c>
      <c r="W13" s="62">
        <v>7.0</v>
      </c>
      <c r="X13" s="62"/>
      <c r="Y13" s="62"/>
      <c r="Z13" s="62"/>
      <c r="AA13" s="62"/>
      <c r="AB13" s="62"/>
      <c r="AC13" s="85">
        <v>6.0</v>
      </c>
    </row>
    <row r="14" ht="12.75" customHeight="1">
      <c r="A14" s="73" t="s">
        <v>668</v>
      </c>
      <c r="B14" s="83">
        <f t="shared" si="1"/>
        <v>8.309210526</v>
      </c>
      <c r="C14" s="84">
        <v>8.65</v>
      </c>
      <c r="D14" s="74">
        <f t="shared" si="2"/>
        <v>7.968421053</v>
      </c>
      <c r="E14" s="62">
        <v>8.0</v>
      </c>
      <c r="F14" s="62">
        <v>8.0</v>
      </c>
      <c r="G14" s="62">
        <v>6.0</v>
      </c>
      <c r="H14" s="62">
        <v>9.0</v>
      </c>
      <c r="I14" s="62">
        <v>8.0</v>
      </c>
      <c r="J14" s="62">
        <v>8.0</v>
      </c>
      <c r="K14" s="62">
        <v>8.0</v>
      </c>
      <c r="L14" s="62">
        <v>6.0</v>
      </c>
      <c r="M14" s="62">
        <v>7.0</v>
      </c>
      <c r="N14" s="62">
        <v>8.0</v>
      </c>
      <c r="O14" s="62">
        <v>8.0</v>
      </c>
      <c r="P14" s="62">
        <v>7.0</v>
      </c>
      <c r="Q14" s="62">
        <v>8.0</v>
      </c>
      <c r="R14" s="62">
        <v>9.0</v>
      </c>
      <c r="S14" s="62">
        <v>10.0</v>
      </c>
      <c r="T14" s="62">
        <v>9.0</v>
      </c>
      <c r="U14" s="62">
        <v>6.0</v>
      </c>
      <c r="V14" s="62">
        <v>9.0</v>
      </c>
      <c r="W14" s="62">
        <v>7.0</v>
      </c>
      <c r="X14" s="62"/>
      <c r="Y14" s="62"/>
      <c r="Z14" s="62"/>
      <c r="AA14" s="62"/>
      <c r="AB14" s="62"/>
      <c r="AC14" s="85">
        <v>8.0</v>
      </c>
    </row>
    <row r="15" ht="12.75" customHeight="1">
      <c r="A15" s="73" t="s">
        <v>669</v>
      </c>
      <c r="B15" s="83">
        <f t="shared" si="1"/>
        <v>5.136842105</v>
      </c>
      <c r="C15" s="87"/>
      <c r="D15" s="74">
        <f t="shared" si="2"/>
        <v>5.136842105</v>
      </c>
      <c r="E15" s="62">
        <v>7.0</v>
      </c>
      <c r="F15" s="62">
        <v>6.0</v>
      </c>
      <c r="G15" s="62">
        <v>6.0</v>
      </c>
      <c r="H15" s="62">
        <v>5.0</v>
      </c>
      <c r="I15" s="62">
        <v>6.0</v>
      </c>
      <c r="J15" s="62">
        <v>5.0</v>
      </c>
      <c r="K15" s="62">
        <v>7.0</v>
      </c>
      <c r="L15" s="62">
        <v>6.0</v>
      </c>
      <c r="M15" s="62">
        <v>5.0</v>
      </c>
      <c r="N15" s="62">
        <v>5.0</v>
      </c>
      <c r="O15" s="62">
        <v>4.0</v>
      </c>
      <c r="P15" s="62">
        <v>7.0</v>
      </c>
      <c r="Q15" s="62">
        <v>5.0</v>
      </c>
      <c r="R15" s="62">
        <v>8.0</v>
      </c>
      <c r="S15" s="62">
        <v>7.0</v>
      </c>
      <c r="T15" s="62">
        <v>2.0</v>
      </c>
      <c r="U15" s="62">
        <v>6.0</v>
      </c>
      <c r="V15" s="62">
        <v>7.0</v>
      </c>
      <c r="W15" s="62">
        <v>4.0</v>
      </c>
      <c r="X15" s="62"/>
      <c r="Y15" s="62"/>
      <c r="Z15" s="62"/>
      <c r="AA15" s="62"/>
      <c r="AB15" s="62"/>
      <c r="AC15" s="85">
        <v>5.0</v>
      </c>
    </row>
    <row r="16" ht="12.75" customHeight="1">
      <c r="A16" s="73" t="s">
        <v>670</v>
      </c>
      <c r="B16" s="83">
        <f t="shared" si="1"/>
        <v>7.827894737</v>
      </c>
      <c r="C16" s="84">
        <v>8.54</v>
      </c>
      <c r="D16" s="74">
        <f t="shared" si="2"/>
        <v>7.115789474</v>
      </c>
      <c r="E16" s="62">
        <v>7.0</v>
      </c>
      <c r="F16" s="62">
        <v>7.0</v>
      </c>
      <c r="G16" s="62">
        <v>6.0</v>
      </c>
      <c r="H16" s="62">
        <v>8.0</v>
      </c>
      <c r="I16" s="62">
        <v>7.0</v>
      </c>
      <c r="J16" s="62">
        <v>8.0</v>
      </c>
      <c r="K16" s="62">
        <v>8.0</v>
      </c>
      <c r="L16" s="62">
        <v>7.0</v>
      </c>
      <c r="M16" s="62">
        <v>7.0</v>
      </c>
      <c r="N16" s="62">
        <v>6.0</v>
      </c>
      <c r="O16" s="62">
        <v>9.0</v>
      </c>
      <c r="P16" s="62">
        <v>7.0</v>
      </c>
      <c r="Q16" s="62">
        <v>7.0</v>
      </c>
      <c r="R16" s="62">
        <v>10.0</v>
      </c>
      <c r="S16" s="62">
        <v>8.0</v>
      </c>
      <c r="T16" s="62">
        <v>7.0</v>
      </c>
      <c r="U16" s="62">
        <v>7.0</v>
      </c>
      <c r="V16" s="62">
        <v>9.0</v>
      </c>
      <c r="W16" s="62">
        <v>9.0</v>
      </c>
      <c r="X16" s="62"/>
      <c r="Y16" s="62"/>
      <c r="Z16" s="62"/>
      <c r="AA16" s="62"/>
      <c r="AB16" s="62"/>
      <c r="AC16" s="85">
        <v>7.0</v>
      </c>
    </row>
    <row r="17" ht="12.75" customHeight="1">
      <c r="A17" s="77" t="s">
        <v>672</v>
      </c>
      <c r="B17" s="83">
        <f t="shared" si="1"/>
        <v>6.897105263</v>
      </c>
      <c r="C17" s="84">
        <v>5.91</v>
      </c>
      <c r="D17" s="74">
        <f t="shared" si="2"/>
        <v>7.884210526</v>
      </c>
      <c r="E17" s="62">
        <v>8.0</v>
      </c>
      <c r="F17" s="62">
        <v>8.0</v>
      </c>
      <c r="G17" s="62">
        <v>9.0</v>
      </c>
      <c r="H17" s="62">
        <v>7.0</v>
      </c>
      <c r="I17" s="62">
        <v>8.0</v>
      </c>
      <c r="J17" s="62">
        <v>7.0</v>
      </c>
      <c r="K17" s="62">
        <v>8.0</v>
      </c>
      <c r="L17" s="62">
        <v>8.0</v>
      </c>
      <c r="M17" s="62">
        <v>6.0</v>
      </c>
      <c r="N17" s="62">
        <v>5.0</v>
      </c>
      <c r="O17" s="62">
        <v>6.0</v>
      </c>
      <c r="P17" s="62">
        <v>8.0</v>
      </c>
      <c r="Q17" s="62">
        <v>8.0</v>
      </c>
      <c r="R17" s="62">
        <v>9.0</v>
      </c>
      <c r="S17" s="62">
        <v>9.0</v>
      </c>
      <c r="T17" s="62">
        <v>6.0</v>
      </c>
      <c r="U17" s="62">
        <v>8.0</v>
      </c>
      <c r="V17" s="62">
        <v>7.0</v>
      </c>
      <c r="W17" s="62">
        <v>6.0</v>
      </c>
      <c r="X17" s="62"/>
      <c r="Y17" s="62"/>
      <c r="Z17" s="62"/>
      <c r="AA17" s="62"/>
      <c r="AB17" s="62"/>
      <c r="AC17" s="85">
        <v>8.0</v>
      </c>
    </row>
    <row r="18" ht="12.75" customHeight="1">
      <c r="A18" s="73" t="s">
        <v>673</v>
      </c>
      <c r="B18" s="83">
        <f t="shared" si="1"/>
        <v>5.611842105</v>
      </c>
      <c r="C18" s="88">
        <v>6.15</v>
      </c>
      <c r="D18" s="74">
        <f t="shared" si="2"/>
        <v>5.073684211</v>
      </c>
      <c r="E18" s="62">
        <v>6.0</v>
      </c>
      <c r="F18" s="62">
        <v>6.0</v>
      </c>
      <c r="G18" s="62">
        <v>6.0</v>
      </c>
      <c r="H18" s="62">
        <v>5.0</v>
      </c>
      <c r="I18" s="62">
        <v>6.0</v>
      </c>
      <c r="J18" s="62">
        <v>6.0</v>
      </c>
      <c r="K18" s="62">
        <v>6.0</v>
      </c>
      <c r="L18" s="62">
        <v>6.0</v>
      </c>
      <c r="M18" s="62">
        <v>6.0</v>
      </c>
      <c r="N18" s="62">
        <v>5.0</v>
      </c>
      <c r="O18" s="62">
        <v>5.0</v>
      </c>
      <c r="P18" s="62">
        <v>6.0</v>
      </c>
      <c r="Q18" s="62">
        <v>5.0</v>
      </c>
      <c r="R18" s="62">
        <v>7.0</v>
      </c>
      <c r="S18" s="62">
        <v>2.0</v>
      </c>
      <c r="T18" s="62">
        <v>2.0</v>
      </c>
      <c r="U18" s="62">
        <v>6.0</v>
      </c>
      <c r="V18" s="62">
        <v>6.0</v>
      </c>
      <c r="W18" s="62">
        <v>5.0</v>
      </c>
      <c r="X18" s="62"/>
      <c r="Y18" s="62"/>
      <c r="Z18" s="62"/>
      <c r="AA18" s="62"/>
      <c r="AB18" s="62"/>
      <c r="AC18" s="85">
        <v>5.0</v>
      </c>
    </row>
    <row r="19" ht="12.75" customHeight="1">
      <c r="A19" s="73" t="s">
        <v>674</v>
      </c>
      <c r="B19" s="83">
        <f t="shared" si="1"/>
        <v>5.917631579</v>
      </c>
      <c r="C19" s="84">
        <v>4.93</v>
      </c>
      <c r="D19" s="74">
        <f t="shared" si="2"/>
        <v>6.905263158</v>
      </c>
      <c r="E19" s="62">
        <v>7.0</v>
      </c>
      <c r="F19" s="62">
        <v>7.0</v>
      </c>
      <c r="G19" s="62">
        <v>7.0</v>
      </c>
      <c r="H19" s="62">
        <v>4.0</v>
      </c>
      <c r="I19" s="62">
        <v>7.0</v>
      </c>
      <c r="J19" s="62">
        <v>6.0</v>
      </c>
      <c r="K19" s="62">
        <v>7.0</v>
      </c>
      <c r="L19" s="62">
        <v>7.0</v>
      </c>
      <c r="M19" s="62">
        <v>6.0</v>
      </c>
      <c r="N19" s="62">
        <v>6.0</v>
      </c>
      <c r="O19" s="62">
        <v>6.0</v>
      </c>
      <c r="P19" s="62">
        <v>7.0</v>
      </c>
      <c r="Q19" s="62">
        <v>7.0</v>
      </c>
      <c r="R19" s="62">
        <v>8.0</v>
      </c>
      <c r="S19" s="62">
        <v>7.0</v>
      </c>
      <c r="T19" s="62">
        <v>5.0</v>
      </c>
      <c r="U19" s="62">
        <v>7.0</v>
      </c>
      <c r="V19" s="62">
        <v>8.0</v>
      </c>
      <c r="W19" s="62">
        <v>5.0</v>
      </c>
      <c r="X19" s="62"/>
      <c r="Y19" s="62"/>
      <c r="Z19" s="62"/>
      <c r="AA19" s="62"/>
      <c r="AB19" s="62"/>
      <c r="AC19" s="85">
        <v>7.0</v>
      </c>
    </row>
    <row r="20" ht="12.75" customHeight="1">
      <c r="A20" s="73" t="s">
        <v>675</v>
      </c>
      <c r="B20" s="83">
        <f t="shared" si="1"/>
        <v>7.168947368</v>
      </c>
      <c r="C20" s="84">
        <v>6.58</v>
      </c>
      <c r="D20" s="74">
        <f t="shared" si="2"/>
        <v>7.757894737</v>
      </c>
      <c r="E20" s="62">
        <v>7.0</v>
      </c>
      <c r="F20" s="62">
        <v>7.0</v>
      </c>
      <c r="G20" s="62">
        <v>7.0</v>
      </c>
      <c r="H20" s="62">
        <v>7.0</v>
      </c>
      <c r="I20" s="62">
        <v>7.0</v>
      </c>
      <c r="J20" s="62">
        <v>7.0</v>
      </c>
      <c r="K20" s="62">
        <v>7.0</v>
      </c>
      <c r="L20" s="62">
        <v>7.0</v>
      </c>
      <c r="M20" s="62">
        <v>7.0</v>
      </c>
      <c r="N20" s="62">
        <v>6.0</v>
      </c>
      <c r="O20" s="62">
        <v>7.0</v>
      </c>
      <c r="P20" s="62">
        <v>6.0</v>
      </c>
      <c r="Q20" s="62">
        <v>6.0</v>
      </c>
      <c r="R20" s="62">
        <v>7.0</v>
      </c>
      <c r="S20" s="62">
        <v>7.0</v>
      </c>
      <c r="T20" s="62">
        <v>5.0</v>
      </c>
      <c r="U20" s="62">
        <v>7.0</v>
      </c>
      <c r="V20" s="62">
        <v>8.0</v>
      </c>
      <c r="W20" s="62">
        <v>7.0</v>
      </c>
      <c r="X20" s="62"/>
      <c r="Y20" s="62"/>
      <c r="Z20" s="62"/>
      <c r="AA20" s="62"/>
      <c r="AB20" s="62"/>
      <c r="AC20" s="85">
        <v>8.0</v>
      </c>
    </row>
    <row r="21" ht="12.75" customHeight="1">
      <c r="A21" s="78" t="s">
        <v>676</v>
      </c>
      <c r="B21" s="83">
        <f t="shared" si="1"/>
        <v>6.360526316</v>
      </c>
      <c r="C21" s="84">
        <v>5.9</v>
      </c>
      <c r="D21" s="74">
        <f t="shared" si="2"/>
        <v>6.821052632</v>
      </c>
      <c r="E21" s="62">
        <v>6.0</v>
      </c>
      <c r="F21" s="62">
        <v>5.0</v>
      </c>
      <c r="G21" s="62">
        <v>7.0</v>
      </c>
      <c r="H21" s="62">
        <v>6.0</v>
      </c>
      <c r="I21" s="62">
        <v>6.0</v>
      </c>
      <c r="J21" s="62">
        <v>7.0</v>
      </c>
      <c r="K21" s="62">
        <v>6.0</v>
      </c>
      <c r="L21" s="62">
        <v>7.0</v>
      </c>
      <c r="M21" s="62">
        <v>6.0</v>
      </c>
      <c r="N21" s="62">
        <v>6.0</v>
      </c>
      <c r="O21" s="62">
        <v>6.0</v>
      </c>
      <c r="P21" s="62">
        <v>6.0</v>
      </c>
      <c r="Q21" s="62">
        <v>6.0</v>
      </c>
      <c r="R21" s="62">
        <v>8.0</v>
      </c>
      <c r="S21" s="62">
        <v>6.0</v>
      </c>
      <c r="T21" s="62">
        <v>3.0</v>
      </c>
      <c r="U21" s="62">
        <v>7.0</v>
      </c>
      <c r="V21" s="62">
        <v>6.0</v>
      </c>
      <c r="W21" s="62">
        <v>6.0</v>
      </c>
      <c r="X21" s="62"/>
      <c r="Y21" s="62"/>
      <c r="Z21" s="62"/>
      <c r="AA21" s="62"/>
      <c r="AB21" s="62"/>
      <c r="AC21" s="85">
        <v>7.0</v>
      </c>
    </row>
    <row r="22" ht="12.75" customHeight="1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</row>
    <row r="23" ht="12.75" customHeight="1">
      <c r="A23" s="89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</row>
    <row r="24" ht="12.75" customHeight="1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</row>
    <row r="25" ht="12.75" customHeight="1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</row>
    <row r="26" ht="12.75" customHeight="1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</row>
    <row r="27" ht="12.75" customHeight="1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</row>
    <row r="28" ht="12.75" customHeight="1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</row>
    <row r="29" ht="12.75" customHeight="1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</row>
    <row r="30" ht="12.75" customHeight="1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</row>
    <row r="31" ht="12.75" customHeight="1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</row>
    <row r="32" ht="12.75" customHeight="1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</row>
    <row r="33" ht="12.75" customHeight="1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</row>
    <row r="34" ht="12.75" customHeight="1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</row>
    <row r="35" ht="12.75" customHeight="1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</row>
    <row r="36" ht="12.75" customHeight="1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</row>
    <row r="37" ht="12.75" customHeight="1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</row>
    <row r="38" ht="12.75" customHeight="1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</row>
    <row r="39" ht="12.75" customHeight="1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</row>
    <row r="40" ht="12.75" customHeight="1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</row>
    <row r="41" ht="12.75" customHeight="1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</row>
    <row r="42" ht="12.75" customHeight="1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</row>
    <row r="43" ht="12.75" customHeight="1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</row>
    <row r="44" ht="12.75" customHeight="1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</row>
    <row r="45" ht="12.75" customHeight="1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</row>
    <row r="46" ht="12.75" customHeight="1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</row>
    <row r="47" ht="12.75" customHeight="1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</row>
    <row r="48" ht="12.75" customHeight="1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</row>
    <row r="49" ht="12.75" customHeight="1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</row>
    <row r="50" ht="12.75" customHeight="1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</row>
    <row r="51" ht="12.75" customHeight="1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</row>
    <row r="52" ht="12.75" customHeight="1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</row>
    <row r="53" ht="12.75" customHeight="1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</row>
    <row r="54" ht="12.75" customHeight="1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</row>
    <row r="55" ht="12.75" customHeight="1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</row>
    <row r="56" ht="12.75" customHeight="1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</row>
    <row r="57" ht="12.75" customHeight="1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</row>
    <row r="58" ht="12.75" customHeight="1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</row>
    <row r="59" ht="12.75" customHeight="1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</row>
    <row r="60" ht="12.75" customHeight="1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</row>
    <row r="61" ht="12.75" customHeight="1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</row>
    <row r="62" ht="12.75" customHeight="1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</row>
    <row r="63" ht="12.75" customHeight="1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</row>
    <row r="64" ht="12.75" customHeight="1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</row>
    <row r="65" ht="12.75" customHeight="1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</row>
    <row r="66" ht="12.75" customHeight="1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</row>
    <row r="67" ht="12.75" customHeight="1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</row>
    <row r="68" ht="12.75" customHeight="1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</row>
    <row r="69" ht="12.75" customHeight="1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</row>
    <row r="70" ht="12.75" customHeight="1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</row>
    <row r="71" ht="12.75" customHeight="1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</row>
    <row r="72" ht="12.75" customHeight="1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</row>
    <row r="73" ht="12.75" customHeight="1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</row>
    <row r="74" ht="12.75" customHeight="1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</row>
    <row r="75" ht="12.75" customHeight="1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</row>
    <row r="76" ht="12.75" customHeight="1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</row>
    <row r="77" ht="12.75" customHeight="1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</row>
    <row r="78" ht="12.75" customHeight="1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</row>
    <row r="79" ht="12.75" customHeight="1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</row>
    <row r="80" ht="12.75" customHeight="1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</row>
    <row r="81" ht="12.75" customHeight="1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</row>
    <row r="82" ht="12.75" customHeight="1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</row>
    <row r="83" ht="12.75" customHeight="1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</row>
    <row r="84" ht="12.75" customHeight="1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</row>
    <row r="85" ht="12.75" customHeight="1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</row>
    <row r="86" ht="12.75" customHeight="1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</row>
    <row r="87" ht="12.75" customHeight="1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</row>
    <row r="88" ht="12.75" customHeight="1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</row>
    <row r="89" ht="12.75" customHeight="1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</row>
    <row r="90" ht="12.75" customHeight="1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</row>
    <row r="91" ht="12.75" customHeight="1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</row>
    <row r="92" ht="12.75" customHeight="1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</row>
    <row r="93" ht="12.75" customHeight="1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</row>
    <row r="94" ht="12.75" customHeight="1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</row>
    <row r="95" ht="12.75" customHeight="1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</row>
    <row r="96" ht="12.75" customHeight="1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</row>
    <row r="97" ht="12.75" customHeight="1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</row>
    <row r="98" ht="12.75" customHeight="1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</row>
    <row r="99" ht="12.75" customHeight="1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</row>
    <row r="100" ht="12.75" customHeight="1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</row>
    <row r="101" ht="12.75" customHeight="1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</row>
    <row r="102" ht="12.75" customHeight="1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</row>
    <row r="103" ht="12.75" customHeight="1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</row>
    <row r="104" ht="12.75" customHeight="1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</row>
    <row r="105" ht="12.75" customHeight="1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</row>
    <row r="106" ht="12.75" customHeight="1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</row>
    <row r="107" ht="12.75" customHeight="1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</row>
    <row r="108" ht="12.75" customHeight="1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</row>
    <row r="109" ht="12.75" customHeight="1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</row>
    <row r="110" ht="12.75" customHeight="1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</row>
    <row r="111" ht="12.75" customHeight="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</row>
    <row r="112" ht="12.75" customHeight="1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</row>
    <row r="113" ht="12.75" customHeight="1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</row>
    <row r="114" ht="12.75" customHeight="1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</row>
    <row r="115" ht="12.75" customHeight="1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</row>
    <row r="116" ht="12.75" customHeight="1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</row>
    <row r="117" ht="12.75" customHeight="1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</row>
    <row r="118" ht="12.75" customHeight="1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</row>
    <row r="119" ht="12.75" customHeight="1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</row>
    <row r="120" ht="12.75" customHeight="1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</row>
    <row r="121" ht="12.75" customHeight="1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</row>
    <row r="122" ht="12.75" customHeight="1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</row>
    <row r="123" ht="12.75" customHeight="1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</row>
    <row r="124" ht="12.75" customHeight="1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</row>
    <row r="125" ht="12.75" customHeight="1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</row>
    <row r="126" ht="12.75" customHeight="1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</row>
    <row r="127" ht="12.75" customHeight="1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</row>
    <row r="128" ht="12.75" customHeight="1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</row>
    <row r="129" ht="12.75" customHeight="1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</row>
    <row r="130" ht="12.75" customHeight="1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</row>
    <row r="131" ht="12.75" customHeight="1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</row>
    <row r="132" ht="12.75" customHeight="1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</row>
    <row r="133" ht="12.75" customHeight="1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</row>
    <row r="134" ht="12.75" customHeight="1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</row>
    <row r="135" ht="12.75" customHeight="1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</row>
    <row r="136" ht="12.75" customHeight="1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</row>
    <row r="137" ht="12.75" customHeight="1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</row>
    <row r="138" ht="12.75" customHeight="1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</row>
    <row r="139" ht="12.75" customHeight="1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</row>
    <row r="140" ht="12.75" customHeight="1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</row>
    <row r="141" ht="12.75" customHeight="1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</row>
    <row r="142" ht="12.75" customHeight="1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</row>
    <row r="143" ht="12.75" customHeight="1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</row>
    <row r="144" ht="12.75" customHeight="1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</row>
    <row r="145" ht="12.75" customHeight="1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</row>
    <row r="146" ht="12.75" customHeight="1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</row>
    <row r="147" ht="12.75" customHeight="1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</row>
    <row r="148" ht="12.75" customHeight="1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</row>
    <row r="149" ht="12.75" customHeight="1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</row>
    <row r="150" ht="12.75" customHeight="1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</row>
    <row r="151" ht="12.75" customHeight="1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</row>
    <row r="152" ht="12.75" customHeight="1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</row>
    <row r="153" ht="12.75" customHeight="1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</row>
    <row r="154" ht="12.75" customHeight="1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</row>
    <row r="155" ht="12.75" customHeight="1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</row>
    <row r="156" ht="12.75" customHeight="1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</row>
    <row r="157" ht="12.75" customHeight="1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</row>
    <row r="158" ht="12.75" customHeight="1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</row>
    <row r="159" ht="12.75" customHeight="1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</row>
    <row r="160" ht="12.75" customHeight="1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</row>
    <row r="161" ht="12.75" customHeight="1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</row>
    <row r="162" ht="12.75" customHeight="1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</row>
    <row r="163" ht="12.75" customHeight="1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</row>
    <row r="164" ht="12.75" customHeight="1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</row>
    <row r="165" ht="12.75" customHeight="1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</row>
    <row r="166" ht="12.75" customHeight="1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</row>
    <row r="167" ht="12.75" customHeight="1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</row>
    <row r="168" ht="12.75" customHeight="1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</row>
    <row r="169" ht="12.75" customHeight="1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</row>
    <row r="170" ht="12.75" customHeight="1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</row>
    <row r="171" ht="12.75" customHeight="1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</row>
    <row r="172" ht="12.75" customHeight="1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</row>
    <row r="173" ht="12.75" customHeight="1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</row>
    <row r="174" ht="12.75" customHeight="1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</row>
    <row r="175" ht="12.75" customHeight="1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</row>
    <row r="176" ht="12.75" customHeight="1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</row>
    <row r="177" ht="12.75" customHeight="1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</row>
    <row r="178" ht="12.75" customHeight="1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</row>
    <row r="179" ht="12.75" customHeight="1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</row>
    <row r="180" ht="12.75" customHeight="1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</row>
    <row r="181" ht="12.75" customHeight="1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</row>
    <row r="182" ht="12.75" customHeight="1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</row>
    <row r="183" ht="12.75" customHeight="1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</row>
    <row r="184" ht="12.75" customHeight="1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</row>
    <row r="185" ht="12.75" customHeight="1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</row>
    <row r="186" ht="12.75" customHeight="1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</row>
    <row r="187" ht="12.75" customHeight="1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</row>
    <row r="188" ht="12.75" customHeight="1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</row>
    <row r="189" ht="12.75" customHeight="1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</row>
    <row r="190" ht="12.75" customHeight="1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</row>
    <row r="191" ht="12.75" customHeight="1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</row>
    <row r="192" ht="12.75" customHeight="1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</row>
    <row r="193" ht="12.75" customHeight="1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</row>
    <row r="194" ht="12.75" customHeight="1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</row>
    <row r="195" ht="12.75" customHeight="1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</row>
    <row r="196" ht="12.75" customHeight="1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</row>
    <row r="197" ht="12.75" customHeight="1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</row>
    <row r="198" ht="12.75" customHeight="1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</row>
    <row r="199" ht="12.75" customHeight="1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</row>
    <row r="200" ht="12.75" customHeight="1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</row>
    <row r="201" ht="12.75" customHeight="1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</row>
    <row r="202" ht="12.75" customHeight="1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</row>
    <row r="203" ht="12.75" customHeight="1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</row>
    <row r="204" ht="12.75" customHeight="1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</row>
    <row r="205" ht="12.75" customHeight="1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</row>
    <row r="206" ht="12.75" customHeight="1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</row>
    <row r="207" ht="12.75" customHeight="1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</row>
    <row r="208" ht="12.75" customHeight="1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</row>
    <row r="209" ht="12.75" customHeight="1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</row>
    <row r="210" ht="12.75" customHeight="1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</row>
    <row r="211" ht="12.75" customHeight="1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</row>
    <row r="212" ht="12.75" customHeight="1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</row>
    <row r="213" ht="12.75" customHeight="1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</row>
    <row r="214" ht="12.75" customHeight="1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</row>
    <row r="215" ht="12.75" customHeight="1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</row>
    <row r="216" ht="12.75" customHeight="1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</row>
    <row r="217" ht="12.75" customHeight="1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</row>
    <row r="218" ht="12.75" customHeight="1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</row>
    <row r="219" ht="12.75" customHeight="1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</row>
    <row r="220" ht="12.75" customHeight="1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</row>
    <row r="221" ht="12.75" customHeight="1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</row>
    <row r="222" ht="12.75" customHeight="1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</row>
    <row r="223" ht="12.75" customHeight="1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</row>
    <row r="224" ht="12.75" customHeight="1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</row>
    <row r="225" ht="12.75" customHeight="1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</row>
    <row r="226" ht="12.75" customHeight="1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</row>
    <row r="227" ht="12.75" customHeight="1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</row>
    <row r="228" ht="12.75" customHeight="1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</row>
    <row r="229" ht="12.75" customHeight="1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</row>
    <row r="230" ht="12.75" customHeight="1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</row>
    <row r="231" ht="12.75" customHeight="1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</row>
    <row r="232" ht="12.75" customHeight="1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</row>
    <row r="233" ht="12.75" customHeight="1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</row>
    <row r="234" ht="12.75" customHeight="1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</row>
    <row r="235" ht="12.75" customHeight="1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</row>
    <row r="236" ht="12.75" customHeight="1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</row>
    <row r="237" ht="12.75" customHeight="1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</row>
    <row r="238" ht="12.75" customHeight="1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</row>
    <row r="239" ht="12.75" customHeight="1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</row>
    <row r="240" ht="12.75" customHeight="1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</row>
    <row r="241" ht="12.75" customHeight="1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</row>
    <row r="242" ht="12.75" customHeight="1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</row>
    <row r="243" ht="12.75" customHeight="1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</row>
    <row r="244" ht="12.75" customHeight="1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</row>
    <row r="245" ht="12.75" customHeight="1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</row>
    <row r="246" ht="12.75" customHeight="1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</row>
    <row r="247" ht="12.75" customHeight="1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</row>
    <row r="248" ht="12.75" customHeight="1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</row>
    <row r="249" ht="12.75" customHeight="1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</row>
    <row r="250" ht="12.75" customHeight="1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</row>
    <row r="251" ht="12.75" customHeight="1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</row>
    <row r="252" ht="12.75" customHeight="1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</row>
    <row r="253" ht="12.75" customHeight="1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</row>
    <row r="254" ht="12.75" customHeight="1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</row>
    <row r="255" ht="12.75" customHeight="1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</row>
    <row r="256" ht="12.75" customHeight="1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</row>
    <row r="257" ht="12.75" customHeight="1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</row>
    <row r="258" ht="12.75" customHeight="1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</row>
    <row r="259" ht="12.75" customHeight="1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</row>
    <row r="260" ht="12.75" customHeight="1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</row>
    <row r="261" ht="12.75" customHeight="1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</row>
    <row r="262" ht="12.75" customHeight="1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</row>
    <row r="263" ht="12.75" customHeight="1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</row>
    <row r="264" ht="12.75" customHeight="1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</row>
    <row r="265" ht="12.75" customHeight="1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</row>
    <row r="266" ht="12.75" customHeight="1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</row>
    <row r="267" ht="12.75" customHeight="1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</row>
    <row r="268" ht="12.75" customHeight="1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</row>
    <row r="269" ht="12.75" customHeight="1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</row>
    <row r="270" ht="12.75" customHeight="1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</row>
    <row r="271" ht="12.75" customHeight="1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</row>
    <row r="272" ht="12.75" customHeight="1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</row>
    <row r="273" ht="12.75" customHeight="1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</row>
    <row r="274" ht="12.75" customHeight="1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</row>
    <row r="275" ht="12.75" customHeight="1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</row>
    <row r="276" ht="12.75" customHeight="1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</row>
    <row r="277" ht="12.75" customHeight="1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</row>
    <row r="278" ht="12.75" customHeight="1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</row>
    <row r="279" ht="12.75" customHeight="1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</row>
    <row r="280" ht="12.75" customHeight="1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</row>
    <row r="281" ht="12.75" customHeight="1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</row>
    <row r="282" ht="12.75" customHeight="1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</row>
    <row r="283" ht="12.75" customHeight="1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</row>
    <row r="284" ht="12.75" customHeight="1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</row>
    <row r="285" ht="12.75" customHeight="1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</row>
    <row r="286" ht="12.75" customHeight="1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</row>
    <row r="287" ht="12.75" customHeight="1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</row>
    <row r="288" ht="12.75" customHeight="1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</row>
    <row r="289" ht="12.75" customHeight="1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</row>
    <row r="290" ht="12.75" customHeight="1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</row>
    <row r="291" ht="12.75" customHeight="1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</row>
    <row r="292" ht="12.75" customHeight="1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</row>
    <row r="293" ht="12.75" customHeight="1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</row>
    <row r="294" ht="12.75" customHeight="1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</row>
    <row r="295" ht="12.75" customHeight="1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</row>
    <row r="296" ht="12.75" customHeight="1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</row>
    <row r="297" ht="12.75" customHeight="1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</row>
    <row r="298" ht="12.75" customHeight="1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</row>
    <row r="299" ht="12.75" customHeight="1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</row>
    <row r="300" ht="12.75" customHeight="1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</row>
    <row r="301" ht="12.75" customHeight="1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</row>
    <row r="302" ht="12.75" customHeight="1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</row>
    <row r="303" ht="12.75" customHeight="1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</row>
    <row r="304" ht="12.75" customHeight="1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</row>
    <row r="305" ht="12.75" customHeight="1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</row>
    <row r="306" ht="12.75" customHeight="1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</row>
    <row r="307" ht="12.75" customHeight="1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</row>
    <row r="308" ht="12.75" customHeight="1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</row>
    <row r="309" ht="12.75" customHeight="1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</row>
    <row r="310" ht="12.75" customHeight="1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</row>
    <row r="311" ht="12.75" customHeight="1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</row>
    <row r="312" ht="12.75" customHeight="1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</row>
    <row r="313" ht="12.75" customHeight="1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</row>
    <row r="314" ht="12.75" customHeight="1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</row>
    <row r="315" ht="12.75" customHeight="1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</row>
    <row r="316" ht="12.75" customHeight="1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</row>
    <row r="317" ht="12.75" customHeight="1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</row>
    <row r="318" ht="12.75" customHeight="1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</row>
    <row r="319" ht="12.75" customHeight="1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</row>
    <row r="320" ht="12.75" customHeight="1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</row>
    <row r="321" ht="12.75" customHeight="1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</row>
    <row r="322" ht="12.75" customHeight="1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</row>
    <row r="323" ht="12.75" customHeight="1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</row>
    <row r="324" ht="12.75" customHeight="1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</row>
    <row r="325" ht="12.75" customHeight="1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</row>
    <row r="326" ht="12.75" customHeight="1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</row>
    <row r="327" ht="12.75" customHeight="1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</row>
    <row r="328" ht="12.75" customHeight="1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</row>
    <row r="329" ht="12.75" customHeight="1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</row>
    <row r="330" ht="12.75" customHeight="1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</row>
    <row r="331" ht="12.75" customHeight="1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</row>
    <row r="332" ht="12.75" customHeight="1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</row>
    <row r="333" ht="12.75" customHeight="1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</row>
    <row r="334" ht="12.75" customHeight="1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</row>
    <row r="335" ht="12.75" customHeight="1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</row>
    <row r="336" ht="12.75" customHeight="1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</row>
    <row r="337" ht="12.75" customHeight="1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</row>
    <row r="338" ht="12.75" customHeight="1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</row>
    <row r="339" ht="12.75" customHeight="1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</row>
    <row r="340" ht="12.75" customHeight="1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</row>
    <row r="341" ht="12.75" customHeight="1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</row>
    <row r="342" ht="12.75" customHeight="1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</row>
    <row r="343" ht="12.75" customHeight="1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</row>
    <row r="344" ht="12.75" customHeight="1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</row>
    <row r="345" ht="12.75" customHeight="1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</row>
    <row r="346" ht="12.75" customHeight="1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</row>
    <row r="347" ht="12.75" customHeight="1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</row>
    <row r="348" ht="12.75" customHeight="1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</row>
    <row r="349" ht="12.75" customHeight="1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</row>
    <row r="350" ht="12.75" customHeight="1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</row>
    <row r="351" ht="12.75" customHeight="1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</row>
    <row r="352" ht="12.75" customHeight="1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</row>
    <row r="353" ht="12.75" customHeight="1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</row>
    <row r="354" ht="12.75" customHeight="1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</row>
    <row r="355" ht="12.75" customHeight="1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</row>
    <row r="356" ht="12.75" customHeight="1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</row>
    <row r="357" ht="12.75" customHeight="1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</row>
    <row r="358" ht="12.75" customHeight="1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</row>
    <row r="359" ht="12.75" customHeight="1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</row>
    <row r="360" ht="12.75" customHeight="1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</row>
    <row r="361" ht="12.75" customHeight="1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</row>
    <row r="362" ht="12.75" customHeight="1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</row>
    <row r="363" ht="12.75" customHeight="1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</row>
    <row r="364" ht="12.75" customHeight="1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</row>
    <row r="365" ht="12.75" customHeight="1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</row>
    <row r="366" ht="12.75" customHeight="1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</row>
    <row r="367" ht="12.75" customHeight="1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</row>
    <row r="368" ht="12.75" customHeight="1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</row>
    <row r="369" ht="12.75" customHeight="1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</row>
    <row r="370" ht="12.75" customHeight="1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</row>
    <row r="371" ht="12.75" customHeight="1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</row>
    <row r="372" ht="12.75" customHeight="1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</row>
    <row r="373" ht="12.75" customHeight="1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</row>
    <row r="374" ht="12.75" customHeight="1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</row>
    <row r="375" ht="12.75" customHeight="1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</row>
    <row r="376" ht="12.75" customHeight="1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</row>
    <row r="377" ht="12.75" customHeight="1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</row>
    <row r="378" ht="12.75" customHeight="1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</row>
    <row r="379" ht="12.75" customHeight="1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</row>
    <row r="380" ht="12.75" customHeight="1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</row>
    <row r="381" ht="12.75" customHeight="1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</row>
    <row r="382" ht="12.75" customHeight="1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</row>
    <row r="383" ht="12.75" customHeight="1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</row>
    <row r="384" ht="12.75" customHeight="1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</row>
    <row r="385" ht="12.75" customHeight="1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</row>
    <row r="386" ht="12.75" customHeight="1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</row>
    <row r="387" ht="12.75" customHeight="1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</row>
    <row r="388" ht="12.75" customHeight="1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</row>
    <row r="389" ht="12.75" customHeight="1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</row>
    <row r="390" ht="12.75" customHeight="1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</row>
    <row r="391" ht="12.75" customHeight="1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</row>
    <row r="392" ht="12.75" customHeight="1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</row>
    <row r="393" ht="12.75" customHeight="1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</row>
    <row r="394" ht="12.75" customHeight="1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</row>
    <row r="395" ht="12.75" customHeight="1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</row>
    <row r="396" ht="12.75" customHeight="1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</row>
    <row r="397" ht="12.75" customHeight="1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</row>
    <row r="398" ht="12.75" customHeight="1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</row>
    <row r="399" ht="12.75" customHeight="1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</row>
    <row r="400" ht="12.75" customHeight="1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</row>
    <row r="401" ht="12.75" customHeight="1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</row>
    <row r="402" ht="12.75" customHeight="1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</row>
    <row r="403" ht="12.75" customHeight="1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</row>
    <row r="404" ht="12.75" customHeight="1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</row>
    <row r="405" ht="12.75" customHeight="1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</row>
    <row r="406" ht="12.75" customHeight="1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</row>
    <row r="407" ht="12.75" customHeight="1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</row>
    <row r="408" ht="12.75" customHeight="1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</row>
    <row r="409" ht="12.75" customHeight="1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</row>
    <row r="410" ht="12.75" customHeight="1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</row>
    <row r="411" ht="12.75" customHeight="1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</row>
    <row r="412" ht="12.75" customHeight="1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</row>
    <row r="413" ht="12.75" customHeight="1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</row>
    <row r="414" ht="12.75" customHeight="1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</row>
    <row r="415" ht="12.75" customHeight="1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</row>
    <row r="416" ht="12.75" customHeight="1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</row>
    <row r="417" ht="12.75" customHeight="1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</row>
    <row r="418" ht="12.75" customHeight="1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</row>
    <row r="419" ht="12.75" customHeight="1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</row>
    <row r="420" ht="12.75" customHeight="1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</row>
    <row r="421" ht="12.75" customHeight="1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</row>
    <row r="422" ht="12.75" customHeight="1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</row>
    <row r="423" ht="12.75" customHeight="1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</row>
    <row r="424" ht="12.75" customHeight="1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</row>
    <row r="425" ht="12.75" customHeight="1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</row>
    <row r="426" ht="12.75" customHeight="1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</row>
    <row r="427" ht="12.75" customHeight="1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</row>
    <row r="428" ht="12.75" customHeight="1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</row>
    <row r="429" ht="12.75" customHeight="1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</row>
    <row r="430" ht="12.75" customHeight="1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</row>
    <row r="431" ht="12.75" customHeight="1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</row>
    <row r="432" ht="12.75" customHeight="1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</row>
    <row r="433" ht="12.75" customHeight="1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</row>
    <row r="434" ht="12.75" customHeight="1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</row>
    <row r="435" ht="12.75" customHeight="1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</row>
    <row r="436" ht="12.75" customHeight="1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</row>
    <row r="437" ht="12.75" customHeight="1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</row>
    <row r="438" ht="12.75" customHeight="1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</row>
    <row r="439" ht="12.75" customHeight="1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</row>
    <row r="440" ht="12.75" customHeight="1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</row>
    <row r="441" ht="12.75" customHeight="1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</row>
    <row r="442" ht="12.75" customHeight="1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</row>
    <row r="443" ht="12.75" customHeight="1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</row>
    <row r="444" ht="12.75" customHeight="1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</row>
    <row r="445" ht="12.75" customHeight="1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</row>
    <row r="446" ht="12.75" customHeight="1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</row>
    <row r="447" ht="12.75" customHeight="1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</row>
    <row r="448" ht="12.75" customHeight="1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</row>
    <row r="449" ht="12.75" customHeight="1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</row>
    <row r="450" ht="12.75" customHeight="1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</row>
    <row r="451" ht="12.75" customHeight="1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</row>
    <row r="452" ht="12.75" customHeight="1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</row>
    <row r="453" ht="12.75" customHeight="1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</row>
    <row r="454" ht="12.75" customHeight="1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</row>
    <row r="455" ht="12.75" customHeight="1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</row>
    <row r="456" ht="12.75" customHeight="1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</row>
    <row r="457" ht="12.75" customHeight="1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</row>
    <row r="458" ht="12.75" customHeight="1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</row>
    <row r="459" ht="12.75" customHeight="1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</row>
    <row r="460" ht="12.75" customHeight="1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</row>
    <row r="461" ht="12.75" customHeight="1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</row>
    <row r="462" ht="12.75" customHeight="1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</row>
    <row r="463" ht="12.75" customHeight="1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</row>
    <row r="464" ht="12.75" customHeight="1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</row>
    <row r="465" ht="12.75" customHeight="1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</row>
    <row r="466" ht="12.75" customHeight="1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</row>
    <row r="467" ht="12.75" customHeight="1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</row>
    <row r="468" ht="12.75" customHeight="1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</row>
    <row r="469" ht="12.75" customHeight="1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</row>
    <row r="470" ht="12.75" customHeight="1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</row>
    <row r="471" ht="12.75" customHeight="1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</row>
    <row r="472" ht="12.75" customHeight="1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</row>
    <row r="473" ht="12.75" customHeight="1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</row>
    <row r="474" ht="12.75" customHeight="1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</row>
    <row r="475" ht="12.75" customHeight="1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</row>
    <row r="476" ht="12.75" customHeight="1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</row>
    <row r="477" ht="12.75" customHeight="1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</row>
    <row r="478" ht="12.75" customHeight="1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</row>
    <row r="479" ht="12.75" customHeight="1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</row>
    <row r="480" ht="12.75" customHeight="1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</row>
    <row r="481" ht="12.75" customHeight="1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</row>
    <row r="482" ht="12.75" customHeight="1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</row>
    <row r="483" ht="12.75" customHeight="1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</row>
    <row r="484" ht="12.75" customHeight="1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</row>
    <row r="485" ht="12.75" customHeight="1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</row>
    <row r="486" ht="12.75" customHeight="1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</row>
    <row r="487" ht="12.75" customHeight="1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</row>
    <row r="488" ht="12.75" customHeight="1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</row>
    <row r="489" ht="12.75" customHeight="1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</row>
    <row r="490" ht="12.75" customHeight="1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</row>
    <row r="491" ht="12.75" customHeight="1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</row>
    <row r="492" ht="12.75" customHeight="1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</row>
    <row r="493" ht="12.75" customHeight="1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</row>
    <row r="494" ht="12.75" customHeight="1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</row>
    <row r="495" ht="12.75" customHeight="1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</row>
    <row r="496" ht="12.75" customHeight="1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</row>
    <row r="497" ht="12.75" customHeight="1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</row>
    <row r="498" ht="12.75" customHeight="1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</row>
    <row r="499" ht="12.75" customHeight="1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</row>
    <row r="500" ht="12.75" customHeight="1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</row>
    <row r="501" ht="12.75" customHeight="1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</row>
    <row r="502" ht="12.75" customHeight="1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</row>
    <row r="503" ht="12.75" customHeight="1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</row>
    <row r="504" ht="12.75" customHeight="1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</row>
    <row r="505" ht="12.75" customHeight="1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</row>
    <row r="506" ht="12.75" customHeight="1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</row>
    <row r="507" ht="12.75" customHeight="1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</row>
    <row r="508" ht="12.75" customHeight="1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</row>
    <row r="509" ht="12.75" customHeight="1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</row>
    <row r="510" ht="12.75" customHeight="1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</row>
    <row r="511" ht="12.75" customHeight="1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</row>
    <row r="512" ht="12.75" customHeight="1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</row>
    <row r="513" ht="12.75" customHeight="1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</row>
    <row r="514" ht="12.75" customHeight="1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</row>
    <row r="515" ht="12.75" customHeight="1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</row>
    <row r="516" ht="12.75" customHeight="1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</row>
    <row r="517" ht="12.75" customHeight="1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</row>
    <row r="518" ht="12.75" customHeight="1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</row>
    <row r="519" ht="12.75" customHeight="1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</row>
    <row r="520" ht="12.75" customHeight="1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</row>
    <row r="521" ht="12.75" customHeight="1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</row>
    <row r="522" ht="12.75" customHeight="1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</row>
    <row r="523" ht="12.75" customHeight="1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</row>
    <row r="524" ht="12.75" customHeight="1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</row>
    <row r="525" ht="12.75" customHeight="1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</row>
    <row r="526" ht="12.75" customHeight="1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</row>
    <row r="527" ht="12.75" customHeight="1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</row>
    <row r="528" ht="12.75" customHeight="1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</row>
    <row r="529" ht="12.75" customHeight="1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</row>
    <row r="530" ht="12.75" customHeight="1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</row>
    <row r="531" ht="12.75" customHeight="1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</row>
    <row r="532" ht="12.75" customHeight="1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</row>
    <row r="533" ht="12.75" customHeight="1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</row>
    <row r="534" ht="12.75" customHeight="1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</row>
    <row r="535" ht="12.75" customHeight="1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</row>
    <row r="536" ht="12.75" customHeight="1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</row>
    <row r="537" ht="12.75" customHeight="1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</row>
    <row r="538" ht="12.75" customHeight="1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</row>
    <row r="539" ht="12.75" customHeight="1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</row>
    <row r="540" ht="12.75" customHeight="1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</row>
    <row r="541" ht="12.75" customHeight="1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</row>
    <row r="542" ht="12.75" customHeight="1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</row>
    <row r="543" ht="12.75" customHeight="1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</row>
    <row r="544" ht="12.75" customHeight="1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</row>
    <row r="545" ht="12.75" customHeight="1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</row>
    <row r="546" ht="12.75" customHeight="1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</row>
    <row r="547" ht="12.75" customHeight="1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</row>
    <row r="548" ht="12.75" customHeight="1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</row>
    <row r="549" ht="12.75" customHeight="1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</row>
    <row r="550" ht="12.75" customHeight="1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</row>
    <row r="551" ht="12.75" customHeight="1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</row>
    <row r="552" ht="12.75" customHeight="1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</row>
    <row r="553" ht="12.75" customHeight="1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</row>
    <row r="554" ht="12.75" customHeight="1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</row>
    <row r="555" ht="12.75" customHeight="1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</row>
    <row r="556" ht="12.75" customHeight="1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</row>
    <row r="557" ht="12.75" customHeight="1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</row>
    <row r="558" ht="12.75" customHeight="1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</row>
    <row r="559" ht="12.75" customHeight="1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</row>
    <row r="560" ht="12.75" customHeight="1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</row>
    <row r="561" ht="12.75" customHeight="1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</row>
    <row r="562" ht="12.75" customHeight="1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</row>
    <row r="563" ht="12.75" customHeight="1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</row>
    <row r="564" ht="12.75" customHeight="1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</row>
    <row r="565" ht="12.75" customHeight="1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</row>
    <row r="566" ht="12.75" customHeight="1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</row>
    <row r="567" ht="12.75" customHeight="1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</row>
    <row r="568" ht="12.75" customHeight="1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</row>
    <row r="569" ht="12.75" customHeight="1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</row>
    <row r="570" ht="12.75" customHeight="1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</row>
    <row r="571" ht="12.75" customHeight="1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</row>
    <row r="572" ht="12.75" customHeight="1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</row>
    <row r="573" ht="12.75" customHeight="1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</row>
    <row r="574" ht="12.75" customHeight="1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</row>
    <row r="575" ht="12.75" customHeight="1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</row>
    <row r="576" ht="12.75" customHeight="1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</row>
    <row r="577" ht="12.75" customHeight="1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</row>
    <row r="578" ht="12.75" customHeight="1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</row>
    <row r="579" ht="12.75" customHeight="1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</row>
    <row r="580" ht="12.75" customHeight="1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</row>
    <row r="581" ht="12.75" customHeight="1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</row>
    <row r="582" ht="12.75" customHeight="1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</row>
    <row r="583" ht="12.75" customHeight="1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</row>
    <row r="584" ht="12.75" customHeight="1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</row>
    <row r="585" ht="12.75" customHeight="1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</row>
    <row r="586" ht="12.75" customHeight="1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</row>
    <row r="587" ht="12.75" customHeight="1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</row>
    <row r="588" ht="12.75" customHeight="1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</row>
    <row r="589" ht="12.75" customHeight="1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</row>
    <row r="590" ht="12.75" customHeight="1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</row>
    <row r="591" ht="12.75" customHeight="1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</row>
    <row r="592" ht="12.75" customHeight="1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</row>
    <row r="593" ht="12.75" customHeight="1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</row>
    <row r="594" ht="12.75" customHeight="1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</row>
    <row r="595" ht="12.75" customHeight="1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</row>
    <row r="596" ht="12.75" customHeight="1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</row>
    <row r="597" ht="12.75" customHeight="1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</row>
    <row r="598" ht="12.75" customHeight="1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</row>
    <row r="599" ht="12.75" customHeight="1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</row>
    <row r="600" ht="12.75" customHeight="1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</row>
    <row r="601" ht="12.75" customHeight="1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</row>
    <row r="602" ht="12.75" customHeight="1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</row>
    <row r="603" ht="12.75" customHeight="1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</row>
    <row r="604" ht="12.75" customHeight="1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</row>
    <row r="605" ht="12.75" customHeight="1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</row>
    <row r="606" ht="12.75" customHeight="1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</row>
    <row r="607" ht="12.75" customHeight="1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</row>
    <row r="608" ht="12.75" customHeight="1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</row>
    <row r="609" ht="12.75" customHeight="1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</row>
    <row r="610" ht="12.75" customHeight="1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</row>
    <row r="611" ht="12.75" customHeight="1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</row>
    <row r="612" ht="12.75" customHeight="1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</row>
    <row r="613" ht="12.75" customHeight="1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</row>
    <row r="614" ht="12.75" customHeight="1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</row>
    <row r="615" ht="12.75" customHeight="1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</row>
    <row r="616" ht="12.75" customHeight="1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</row>
    <row r="617" ht="12.75" customHeight="1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</row>
    <row r="618" ht="12.75" customHeight="1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</row>
    <row r="619" ht="12.75" customHeight="1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</row>
    <row r="620" ht="12.75" customHeight="1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</row>
    <row r="621" ht="12.75" customHeight="1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</row>
    <row r="622" ht="12.75" customHeight="1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</row>
    <row r="623" ht="12.75" customHeight="1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</row>
    <row r="624" ht="12.75" customHeight="1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</row>
    <row r="625" ht="12.75" customHeight="1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</row>
    <row r="626" ht="12.75" customHeight="1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</row>
    <row r="627" ht="12.75" customHeight="1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</row>
    <row r="628" ht="12.75" customHeight="1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</row>
    <row r="629" ht="12.75" customHeight="1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</row>
    <row r="630" ht="12.75" customHeight="1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</row>
    <row r="631" ht="12.75" customHeight="1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</row>
    <row r="632" ht="12.75" customHeight="1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</row>
    <row r="633" ht="12.75" customHeight="1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</row>
    <row r="634" ht="12.75" customHeight="1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</row>
    <row r="635" ht="12.75" customHeight="1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</row>
    <row r="636" ht="12.75" customHeight="1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</row>
    <row r="637" ht="12.75" customHeight="1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</row>
    <row r="638" ht="12.75" customHeight="1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</row>
    <row r="639" ht="12.75" customHeight="1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</row>
    <row r="640" ht="12.75" customHeight="1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</row>
    <row r="641" ht="12.75" customHeight="1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</row>
    <row r="642" ht="12.75" customHeight="1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</row>
    <row r="643" ht="12.75" customHeight="1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</row>
    <row r="644" ht="12.75" customHeight="1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</row>
    <row r="645" ht="12.75" customHeight="1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</row>
    <row r="646" ht="12.75" customHeight="1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</row>
    <row r="647" ht="12.75" customHeight="1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</row>
    <row r="648" ht="12.75" customHeight="1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</row>
    <row r="649" ht="12.75" customHeight="1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</row>
    <row r="650" ht="12.75" customHeight="1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</row>
    <row r="651" ht="12.75" customHeight="1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</row>
    <row r="652" ht="12.75" customHeight="1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</row>
    <row r="653" ht="12.75" customHeight="1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</row>
    <row r="654" ht="12.75" customHeight="1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</row>
    <row r="655" ht="12.75" customHeight="1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</row>
    <row r="656" ht="12.75" customHeight="1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</row>
    <row r="657" ht="12.75" customHeight="1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</row>
    <row r="658" ht="12.75" customHeight="1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</row>
    <row r="659" ht="12.75" customHeight="1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</row>
    <row r="660" ht="12.75" customHeight="1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</row>
    <row r="661" ht="12.75" customHeight="1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</row>
    <row r="662" ht="12.75" customHeight="1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</row>
    <row r="663" ht="12.75" customHeight="1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</row>
    <row r="664" ht="12.75" customHeight="1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</row>
    <row r="665" ht="12.75" customHeight="1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</row>
    <row r="666" ht="12.75" customHeight="1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</row>
    <row r="667" ht="12.75" customHeight="1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</row>
    <row r="668" ht="12.75" customHeight="1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</row>
    <row r="669" ht="12.75" customHeight="1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</row>
    <row r="670" ht="12.75" customHeight="1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</row>
    <row r="671" ht="12.75" customHeight="1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</row>
    <row r="672" ht="12.75" customHeight="1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</row>
    <row r="673" ht="12.75" customHeight="1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</row>
    <row r="674" ht="12.75" customHeight="1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</row>
    <row r="675" ht="12.75" customHeight="1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</row>
    <row r="676" ht="12.75" customHeight="1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</row>
    <row r="677" ht="12.75" customHeight="1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</row>
    <row r="678" ht="12.75" customHeight="1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</row>
    <row r="679" ht="12.75" customHeight="1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</row>
    <row r="680" ht="12.75" customHeight="1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</row>
    <row r="681" ht="12.75" customHeight="1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</row>
    <row r="682" ht="12.75" customHeight="1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</row>
    <row r="683" ht="12.75" customHeight="1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</row>
    <row r="684" ht="12.75" customHeight="1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</row>
    <row r="685" ht="12.75" customHeight="1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</row>
    <row r="686" ht="12.75" customHeight="1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</row>
    <row r="687" ht="12.75" customHeight="1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</row>
    <row r="688" ht="12.75" customHeight="1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</row>
    <row r="689" ht="12.75" customHeight="1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</row>
    <row r="690" ht="12.75" customHeight="1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</row>
    <row r="691" ht="12.75" customHeight="1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</row>
    <row r="692" ht="12.75" customHeight="1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</row>
    <row r="693" ht="12.75" customHeight="1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</row>
    <row r="694" ht="12.75" customHeight="1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</row>
    <row r="695" ht="12.75" customHeight="1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</row>
    <row r="696" ht="12.75" customHeight="1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</row>
    <row r="697" ht="12.75" customHeight="1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</row>
    <row r="698" ht="12.75" customHeight="1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</row>
    <row r="699" ht="12.75" customHeight="1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</row>
    <row r="700" ht="12.75" customHeight="1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</row>
    <row r="701" ht="12.75" customHeight="1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</row>
    <row r="702" ht="12.75" customHeight="1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</row>
    <row r="703" ht="12.75" customHeight="1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</row>
    <row r="704" ht="12.75" customHeight="1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</row>
    <row r="705" ht="12.75" customHeight="1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</row>
    <row r="706" ht="12.75" customHeight="1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</row>
    <row r="707" ht="12.75" customHeight="1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</row>
    <row r="708" ht="12.75" customHeight="1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</row>
    <row r="709" ht="12.75" customHeight="1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</row>
    <row r="710" ht="12.75" customHeight="1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</row>
    <row r="711" ht="12.75" customHeight="1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</row>
    <row r="712" ht="12.75" customHeight="1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</row>
    <row r="713" ht="12.75" customHeight="1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</row>
    <row r="714" ht="12.75" customHeight="1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</row>
    <row r="715" ht="12.75" customHeight="1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</row>
    <row r="716" ht="12.75" customHeight="1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</row>
    <row r="717" ht="12.75" customHeight="1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</row>
    <row r="718" ht="12.75" customHeight="1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</row>
    <row r="719" ht="12.75" customHeight="1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</row>
    <row r="720" ht="12.75" customHeight="1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</row>
    <row r="721" ht="12.75" customHeight="1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</row>
    <row r="722" ht="12.75" customHeight="1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</row>
    <row r="723" ht="12.75" customHeight="1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</row>
    <row r="724" ht="12.75" customHeight="1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</row>
    <row r="725" ht="12.75" customHeight="1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</row>
    <row r="726" ht="12.75" customHeight="1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</row>
    <row r="727" ht="12.75" customHeight="1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</row>
    <row r="728" ht="12.75" customHeight="1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</row>
    <row r="729" ht="12.75" customHeight="1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</row>
    <row r="730" ht="12.75" customHeight="1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</row>
    <row r="731" ht="12.75" customHeight="1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</row>
    <row r="732" ht="12.75" customHeight="1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</row>
    <row r="733" ht="12.75" customHeight="1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</row>
    <row r="734" ht="12.75" customHeight="1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</row>
    <row r="735" ht="12.75" customHeight="1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</row>
    <row r="736" ht="12.75" customHeight="1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</row>
    <row r="737" ht="12.75" customHeight="1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</row>
    <row r="738" ht="12.75" customHeight="1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</row>
    <row r="739" ht="12.75" customHeight="1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</row>
    <row r="740" ht="12.75" customHeight="1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</row>
    <row r="741" ht="12.75" customHeight="1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</row>
    <row r="742" ht="12.75" customHeight="1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</row>
    <row r="743" ht="12.75" customHeight="1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</row>
    <row r="744" ht="12.75" customHeight="1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</row>
    <row r="745" ht="12.75" customHeight="1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</row>
    <row r="746" ht="12.75" customHeight="1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</row>
    <row r="747" ht="12.75" customHeight="1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</row>
    <row r="748" ht="12.75" customHeight="1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</row>
    <row r="749" ht="12.75" customHeight="1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</row>
    <row r="750" ht="12.75" customHeight="1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</row>
    <row r="751" ht="12.75" customHeight="1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</row>
    <row r="752" ht="12.75" customHeight="1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</row>
    <row r="753" ht="12.75" customHeight="1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</row>
    <row r="754" ht="12.75" customHeight="1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</row>
    <row r="755" ht="12.75" customHeight="1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</row>
    <row r="756" ht="12.75" customHeight="1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</row>
    <row r="757" ht="12.75" customHeight="1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</row>
    <row r="758" ht="12.75" customHeight="1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</row>
    <row r="759" ht="12.75" customHeight="1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</row>
    <row r="760" ht="12.75" customHeight="1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</row>
    <row r="761" ht="12.75" customHeight="1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</row>
    <row r="762" ht="12.75" customHeight="1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</row>
    <row r="763" ht="12.75" customHeight="1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</row>
    <row r="764" ht="12.75" customHeight="1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</row>
    <row r="765" ht="12.75" customHeight="1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</row>
    <row r="766" ht="12.75" customHeight="1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</row>
    <row r="767" ht="12.75" customHeight="1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</row>
    <row r="768" ht="12.75" customHeight="1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</row>
    <row r="769" ht="12.75" customHeight="1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</row>
    <row r="770" ht="12.75" customHeight="1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</row>
    <row r="771" ht="12.75" customHeight="1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</row>
    <row r="772" ht="12.75" customHeight="1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</row>
    <row r="773" ht="12.75" customHeight="1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</row>
    <row r="774" ht="12.75" customHeight="1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</row>
    <row r="775" ht="12.75" customHeight="1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</row>
    <row r="776" ht="12.75" customHeight="1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</row>
    <row r="777" ht="12.75" customHeight="1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</row>
    <row r="778" ht="12.75" customHeight="1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</row>
    <row r="779" ht="12.75" customHeight="1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</row>
    <row r="780" ht="12.75" customHeight="1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</row>
    <row r="781" ht="12.75" customHeight="1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</row>
    <row r="782" ht="12.75" customHeight="1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</row>
    <row r="783" ht="12.75" customHeight="1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</row>
    <row r="784" ht="12.75" customHeight="1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</row>
    <row r="785" ht="12.75" customHeight="1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</row>
    <row r="786" ht="12.75" customHeight="1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</row>
    <row r="787" ht="12.75" customHeight="1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</row>
    <row r="788" ht="12.75" customHeight="1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</row>
    <row r="789" ht="12.75" customHeight="1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</row>
    <row r="790" ht="12.75" customHeight="1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</row>
    <row r="791" ht="12.75" customHeight="1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</row>
    <row r="792" ht="12.75" customHeight="1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</row>
    <row r="793" ht="12.75" customHeight="1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</row>
    <row r="794" ht="12.75" customHeight="1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</row>
    <row r="795" ht="12.75" customHeight="1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</row>
    <row r="796" ht="12.75" customHeight="1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</row>
    <row r="797" ht="12.75" customHeight="1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</row>
    <row r="798" ht="12.75" customHeight="1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</row>
    <row r="799" ht="12.75" customHeight="1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</row>
    <row r="800" ht="12.75" customHeight="1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</row>
    <row r="801" ht="12.75" customHeight="1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</row>
    <row r="802" ht="12.75" customHeight="1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</row>
    <row r="803" ht="12.75" customHeight="1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</row>
    <row r="804" ht="12.75" customHeight="1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</row>
    <row r="805" ht="12.75" customHeight="1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</row>
    <row r="806" ht="12.75" customHeight="1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</row>
    <row r="807" ht="12.75" customHeight="1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</row>
    <row r="808" ht="12.75" customHeight="1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</row>
    <row r="809" ht="12.75" customHeight="1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</row>
    <row r="810" ht="12.75" customHeight="1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</row>
    <row r="811" ht="12.75" customHeight="1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</row>
    <row r="812" ht="12.75" customHeight="1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</row>
    <row r="813" ht="12.75" customHeight="1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</row>
    <row r="814" ht="12.75" customHeight="1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</row>
    <row r="815" ht="12.75" customHeight="1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</row>
    <row r="816" ht="12.75" customHeight="1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</row>
    <row r="817" ht="12.75" customHeight="1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</row>
    <row r="818" ht="12.75" customHeight="1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</row>
    <row r="819" ht="12.75" customHeight="1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</row>
    <row r="820" ht="12.75" customHeight="1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</row>
    <row r="821" ht="12.75" customHeight="1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</row>
    <row r="822" ht="12.75" customHeight="1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</row>
    <row r="823" ht="12.75" customHeight="1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</row>
    <row r="824" ht="12.75" customHeight="1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</row>
    <row r="825" ht="12.75" customHeight="1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</row>
    <row r="826" ht="12.75" customHeight="1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</row>
    <row r="827" ht="12.75" customHeight="1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</row>
    <row r="828" ht="12.75" customHeight="1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</row>
    <row r="829" ht="12.75" customHeight="1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</row>
    <row r="830" ht="12.75" customHeight="1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</row>
    <row r="831" ht="12.75" customHeight="1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</row>
    <row r="832" ht="12.75" customHeight="1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</row>
    <row r="833" ht="12.75" customHeight="1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</row>
    <row r="834" ht="12.75" customHeight="1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</row>
    <row r="835" ht="12.75" customHeight="1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</row>
    <row r="836" ht="12.75" customHeight="1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</row>
    <row r="837" ht="12.75" customHeight="1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</row>
    <row r="838" ht="12.75" customHeight="1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</row>
    <row r="839" ht="12.75" customHeight="1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</row>
    <row r="840" ht="12.75" customHeight="1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</row>
    <row r="841" ht="12.75" customHeight="1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</row>
    <row r="842" ht="12.75" customHeight="1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</row>
    <row r="843" ht="12.75" customHeight="1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</row>
    <row r="844" ht="12.75" customHeight="1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</row>
    <row r="845" ht="12.75" customHeight="1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</row>
    <row r="846" ht="12.75" customHeight="1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</row>
    <row r="847" ht="12.75" customHeight="1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</row>
    <row r="848" ht="12.75" customHeight="1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</row>
    <row r="849" ht="12.75" customHeight="1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</row>
    <row r="850" ht="12.75" customHeight="1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</row>
    <row r="851" ht="12.75" customHeight="1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</row>
    <row r="852" ht="12.75" customHeight="1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</row>
    <row r="853" ht="12.75" customHeight="1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</row>
    <row r="854" ht="12.75" customHeight="1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</row>
    <row r="855" ht="12.75" customHeight="1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</row>
    <row r="856" ht="12.75" customHeight="1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</row>
    <row r="857" ht="12.75" customHeight="1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</row>
    <row r="858" ht="12.75" customHeight="1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</row>
    <row r="859" ht="12.75" customHeight="1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</row>
    <row r="860" ht="12.75" customHeight="1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</row>
    <row r="861" ht="12.75" customHeight="1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</row>
    <row r="862" ht="12.75" customHeight="1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</row>
    <row r="863" ht="12.75" customHeight="1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</row>
    <row r="864" ht="12.75" customHeight="1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</row>
    <row r="865" ht="12.75" customHeight="1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</row>
    <row r="866" ht="12.75" customHeight="1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</row>
    <row r="867" ht="12.75" customHeight="1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</row>
    <row r="868" ht="12.75" customHeight="1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</row>
    <row r="869" ht="12.75" customHeight="1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</row>
    <row r="870" ht="12.75" customHeight="1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</row>
    <row r="871" ht="12.75" customHeight="1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</row>
    <row r="872" ht="12.75" customHeight="1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</row>
    <row r="873" ht="12.75" customHeight="1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</row>
    <row r="874" ht="12.75" customHeight="1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</row>
    <row r="875" ht="12.75" customHeight="1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</row>
    <row r="876" ht="12.75" customHeight="1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</row>
    <row r="877" ht="12.75" customHeight="1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</row>
    <row r="878" ht="12.75" customHeight="1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</row>
    <row r="879" ht="12.75" customHeight="1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</row>
    <row r="880" ht="12.75" customHeight="1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</row>
    <row r="881" ht="12.75" customHeight="1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</row>
    <row r="882" ht="12.75" customHeight="1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</row>
    <row r="883" ht="12.75" customHeight="1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</row>
    <row r="884" ht="12.75" customHeight="1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</row>
    <row r="885" ht="12.75" customHeight="1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</row>
    <row r="886" ht="12.75" customHeight="1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</row>
    <row r="887" ht="12.75" customHeight="1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</row>
    <row r="888" ht="12.75" customHeight="1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</row>
    <row r="889" ht="12.75" customHeight="1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</row>
    <row r="890" ht="12.75" customHeight="1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</row>
    <row r="891" ht="12.75" customHeight="1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</row>
    <row r="892" ht="12.75" customHeight="1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</row>
    <row r="893" ht="12.75" customHeight="1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</row>
    <row r="894" ht="12.75" customHeight="1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</row>
    <row r="895" ht="12.75" customHeight="1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</row>
    <row r="896" ht="12.75" customHeight="1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</row>
    <row r="897" ht="12.75" customHeight="1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</row>
    <row r="898" ht="12.75" customHeight="1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</row>
    <row r="899" ht="12.75" customHeight="1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</row>
    <row r="900" ht="12.75" customHeight="1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</row>
    <row r="901" ht="12.75" customHeight="1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</row>
    <row r="902" ht="12.75" customHeight="1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</row>
    <row r="903" ht="12.75" customHeight="1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</row>
    <row r="904" ht="12.75" customHeight="1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</row>
    <row r="905" ht="12.75" customHeight="1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</row>
    <row r="906" ht="12.75" customHeight="1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</row>
    <row r="907" ht="12.75" customHeight="1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</row>
    <row r="908" ht="12.75" customHeight="1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</row>
    <row r="909" ht="12.75" customHeight="1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</row>
    <row r="910" ht="12.75" customHeight="1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</row>
    <row r="911" ht="12.75" customHeight="1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</row>
    <row r="912" ht="12.75" customHeight="1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</row>
    <row r="913" ht="12.75" customHeight="1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</row>
    <row r="914" ht="12.75" customHeight="1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</row>
    <row r="915" ht="12.75" customHeight="1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</row>
    <row r="916" ht="12.75" customHeight="1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</row>
    <row r="917" ht="12.75" customHeight="1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</row>
    <row r="918" ht="12.75" customHeight="1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</row>
    <row r="919" ht="12.75" customHeight="1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</row>
    <row r="920" ht="12.75" customHeight="1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</row>
    <row r="921" ht="12.75" customHeight="1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</row>
    <row r="922" ht="12.75" customHeight="1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</row>
    <row r="923" ht="12.75" customHeight="1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</row>
    <row r="924" ht="12.75" customHeight="1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</row>
    <row r="925" ht="12.75" customHeight="1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</row>
    <row r="926" ht="12.75" customHeight="1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</row>
    <row r="927" ht="12.75" customHeight="1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</row>
    <row r="928" ht="12.75" customHeight="1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</row>
    <row r="929" ht="12.75" customHeight="1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</row>
    <row r="930" ht="12.75" customHeight="1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</row>
    <row r="931" ht="12.75" customHeight="1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</row>
    <row r="932" ht="12.75" customHeight="1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</row>
    <row r="933" ht="12.75" customHeight="1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</row>
    <row r="934" ht="12.75" customHeight="1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</row>
    <row r="935" ht="12.75" customHeight="1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</row>
    <row r="936" ht="12.75" customHeight="1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</row>
    <row r="937" ht="12.75" customHeight="1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</row>
    <row r="938" ht="12.75" customHeight="1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</row>
    <row r="939" ht="12.75" customHeight="1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</row>
    <row r="940" ht="12.75" customHeight="1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</row>
    <row r="941" ht="12.75" customHeight="1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</row>
    <row r="942" ht="12.75" customHeight="1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</row>
    <row r="943" ht="12.75" customHeight="1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</row>
    <row r="944" ht="12.75" customHeight="1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</row>
    <row r="945" ht="12.75" customHeight="1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</row>
    <row r="946" ht="12.75" customHeight="1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</row>
    <row r="947" ht="12.75" customHeight="1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</row>
    <row r="948" ht="12.75" customHeight="1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</row>
    <row r="949" ht="12.75" customHeight="1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</row>
    <row r="950" ht="12.75" customHeight="1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</row>
    <row r="951" ht="12.75" customHeight="1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  <c r="AC951" s="21"/>
    </row>
    <row r="952" ht="12.75" customHeight="1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  <c r="AB952" s="21"/>
      <c r="AC952" s="21"/>
    </row>
    <row r="953" ht="12.75" customHeight="1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  <c r="AB953" s="21"/>
      <c r="AC953" s="21"/>
    </row>
    <row r="954" ht="12.75" customHeight="1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  <c r="AB954" s="21"/>
      <c r="AC954" s="21"/>
    </row>
    <row r="955" ht="12.75" customHeight="1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  <c r="AB955" s="21"/>
      <c r="AC955" s="21"/>
    </row>
    <row r="956" ht="12.75" customHeight="1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  <c r="AB956" s="21"/>
      <c r="AC956" s="21"/>
    </row>
    <row r="957" ht="12.75" customHeight="1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  <c r="AB957" s="21"/>
      <c r="AC957" s="21"/>
    </row>
    <row r="958" ht="12.75" customHeight="1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  <c r="AB958" s="21"/>
      <c r="AC958" s="21"/>
    </row>
    <row r="959" ht="12.75" customHeight="1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  <c r="AB959" s="21"/>
      <c r="AC959" s="21"/>
    </row>
    <row r="960" ht="12.75" customHeight="1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  <c r="AB960" s="21"/>
      <c r="AC960" s="21"/>
    </row>
    <row r="961" ht="12.75" customHeight="1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  <c r="AB961" s="21"/>
      <c r="AC961" s="21"/>
    </row>
    <row r="962" ht="12.75" customHeight="1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  <c r="AB962" s="21"/>
      <c r="AC962" s="21"/>
    </row>
    <row r="963" ht="12.75" customHeight="1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  <c r="AB963" s="21"/>
      <c r="AC963" s="21"/>
    </row>
    <row r="964" ht="12.75" customHeight="1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  <c r="AA964" s="21"/>
      <c r="AB964" s="21"/>
      <c r="AC964" s="21"/>
    </row>
    <row r="965" ht="12.75" customHeight="1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21"/>
      <c r="AB965" s="21"/>
      <c r="AC965" s="21"/>
    </row>
    <row r="966" ht="12.75" customHeight="1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  <c r="AA966" s="21"/>
      <c r="AB966" s="21"/>
      <c r="AC966" s="21"/>
    </row>
    <row r="967" ht="12.75" customHeight="1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  <c r="AA967" s="21"/>
      <c r="AB967" s="21"/>
      <c r="AC967" s="21"/>
    </row>
    <row r="968" ht="12.75" customHeight="1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  <c r="AA968" s="21"/>
      <c r="AB968" s="21"/>
      <c r="AC968" s="21"/>
    </row>
    <row r="969" ht="12.75" customHeight="1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  <c r="AA969" s="21"/>
      <c r="AB969" s="21"/>
      <c r="AC969" s="21"/>
    </row>
    <row r="970" ht="12.75" customHeight="1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  <c r="AA970" s="21"/>
      <c r="AB970" s="21"/>
      <c r="AC970" s="21"/>
    </row>
    <row r="971" ht="12.75" customHeight="1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  <c r="AA971" s="21"/>
      <c r="AB971" s="21"/>
      <c r="AC971" s="21"/>
    </row>
    <row r="972" ht="12.75" customHeight="1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  <c r="AA972" s="21"/>
      <c r="AB972" s="21"/>
      <c r="AC972" s="21"/>
    </row>
    <row r="973" ht="12.75" customHeight="1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  <c r="AA973" s="21"/>
      <c r="AB973" s="21"/>
      <c r="AC973" s="21"/>
    </row>
    <row r="974" ht="12.75" customHeight="1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  <c r="AA974" s="21"/>
      <c r="AB974" s="21"/>
      <c r="AC974" s="21"/>
    </row>
    <row r="975" ht="12.75" customHeight="1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  <c r="AA975" s="21"/>
      <c r="AB975" s="21"/>
      <c r="AC975" s="21"/>
    </row>
    <row r="976" ht="12.75" customHeight="1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  <c r="AA976" s="21"/>
      <c r="AB976" s="21"/>
      <c r="AC976" s="21"/>
    </row>
    <row r="977" ht="12.75" customHeight="1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  <c r="AA977" s="21"/>
      <c r="AB977" s="21"/>
      <c r="AC977" s="21"/>
    </row>
    <row r="978" ht="12.75" customHeight="1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  <c r="AA978" s="21"/>
      <c r="AB978" s="21"/>
      <c r="AC978" s="21"/>
    </row>
    <row r="979" ht="12.75" customHeight="1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  <c r="AA979" s="21"/>
      <c r="AB979" s="21"/>
      <c r="AC979" s="21"/>
    </row>
    <row r="980" ht="12.75" customHeight="1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  <c r="AA980" s="21"/>
      <c r="AB980" s="21"/>
      <c r="AC980" s="21"/>
    </row>
    <row r="981" ht="12.75" customHeight="1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  <c r="AA981" s="21"/>
      <c r="AB981" s="21"/>
      <c r="AC981" s="21"/>
    </row>
    <row r="982" ht="12.75" customHeight="1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  <c r="AA982" s="21"/>
      <c r="AB982" s="21"/>
      <c r="AC982" s="21"/>
    </row>
    <row r="983" ht="12.75" customHeight="1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  <c r="AA983" s="21"/>
      <c r="AB983" s="21"/>
      <c r="AC983" s="21"/>
    </row>
    <row r="984" ht="12.75" customHeight="1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  <c r="AA984" s="21"/>
      <c r="AB984" s="21"/>
      <c r="AC984" s="21"/>
    </row>
    <row r="985" ht="12.75" customHeight="1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  <c r="AA985" s="21"/>
      <c r="AB985" s="21"/>
      <c r="AC985" s="21"/>
    </row>
    <row r="986" ht="12.75" customHeight="1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  <c r="AA986" s="21"/>
      <c r="AB986" s="21"/>
      <c r="AC986" s="21"/>
    </row>
    <row r="987" ht="12.75" customHeight="1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  <c r="AA987" s="21"/>
      <c r="AB987" s="21"/>
      <c r="AC987" s="21"/>
    </row>
    <row r="988" ht="12.75" customHeight="1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  <c r="AA988" s="21"/>
      <c r="AB988" s="21"/>
      <c r="AC988" s="21"/>
    </row>
    <row r="989" ht="12.75" customHeight="1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  <c r="AA989" s="21"/>
      <c r="AB989" s="21"/>
      <c r="AC989" s="21"/>
    </row>
    <row r="990" ht="12.75" customHeight="1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  <c r="AA990" s="21"/>
      <c r="AB990" s="21"/>
      <c r="AC990" s="21"/>
    </row>
    <row r="991" ht="12.75" customHeight="1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  <c r="AA991" s="21"/>
      <c r="AB991" s="21"/>
      <c r="AC991" s="21"/>
    </row>
    <row r="992" ht="12.75" customHeight="1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  <c r="AA992" s="21"/>
      <c r="AB992" s="21"/>
      <c r="AC992" s="21"/>
    </row>
    <row r="993" ht="12.75" customHeight="1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  <c r="AA993" s="21"/>
      <c r="AB993" s="21"/>
      <c r="AC993" s="21"/>
    </row>
    <row r="994" ht="12.75" customHeight="1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  <c r="AA994" s="21"/>
      <c r="AB994" s="21"/>
      <c r="AC994" s="21"/>
    </row>
    <row r="995" ht="12.75" customHeight="1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  <c r="AA995" s="21"/>
      <c r="AB995" s="21"/>
      <c r="AC995" s="21"/>
    </row>
    <row r="996" ht="12.75" customHeight="1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  <c r="AA996" s="21"/>
      <c r="AB996" s="21"/>
      <c r="AC996" s="21"/>
    </row>
    <row r="997" ht="12.75" customHeight="1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  <c r="AA997" s="21"/>
      <c r="AB997" s="21"/>
      <c r="AC997" s="21"/>
    </row>
    <row r="998" ht="12.75" customHeight="1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  <c r="AA998" s="21"/>
      <c r="AB998" s="21"/>
      <c r="AC998" s="21"/>
    </row>
    <row r="999" ht="12.75" customHeight="1">
      <c r="A999" s="21"/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  <c r="AA999" s="21"/>
      <c r="AB999" s="21"/>
      <c r="AC999" s="21"/>
    </row>
    <row r="1000" ht="12.75" customHeight="1">
      <c r="A1000" s="21"/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  <c r="AA1000" s="21"/>
      <c r="AB1000" s="21"/>
      <c r="AC1000" s="21"/>
    </row>
  </sheetData>
  <mergeCells count="1">
    <mergeCell ref="A23:D23"/>
  </mergeCells>
  <drawing r:id="rId1"/>
</worksheet>
</file>